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 - COCOMO" sheetId="1" r:id="rId4"/>
    <sheet state="visible" name="Submodelo Básico" sheetId="2" r:id="rId5"/>
    <sheet state="visible" name="Submodelo Intermedio" sheetId="3" r:id="rId6"/>
    <sheet state="visible" name="SubModeloIntermedio-Cambios" sheetId="4" r:id="rId7"/>
    <sheet state="visible" name="CRUDS" sheetId="5" r:id="rId8"/>
  </sheets>
  <definedNames/>
  <calcPr/>
</workbook>
</file>

<file path=xl/sharedStrings.xml><?xml version="1.0" encoding="utf-8"?>
<sst xmlns="http://schemas.openxmlformats.org/spreadsheetml/2006/main" count="1244" uniqueCount="314">
  <si>
    <t>VALORES DE LAS VARIABLES SEGÚN EL MODO DE DESARROLLO</t>
  </si>
  <si>
    <t>Modo de desarrollo</t>
  </si>
  <si>
    <t>COCOMO Básico a</t>
  </si>
  <si>
    <t>COCOMO Intermedio A</t>
  </si>
  <si>
    <t>b</t>
  </si>
  <si>
    <t>c</t>
  </si>
  <si>
    <t>d</t>
  </si>
  <si>
    <t>Organico</t>
  </si>
  <si>
    <t>2.40</t>
  </si>
  <si>
    <t>3.20</t>
  </si>
  <si>
    <t>1.05</t>
  </si>
  <si>
    <t>2.50</t>
  </si>
  <si>
    <t>0.38</t>
  </si>
  <si>
    <t>Semiacoplado</t>
  </si>
  <si>
    <t>3.00</t>
  </si>
  <si>
    <t>0.35</t>
  </si>
  <si>
    <t>Empotrado</t>
  </si>
  <si>
    <t>3.60</t>
  </si>
  <si>
    <t>2.80</t>
  </si>
  <si>
    <t>1.20</t>
  </si>
  <si>
    <t>0.32</t>
  </si>
  <si>
    <t>Ecuacion</t>
  </si>
  <si>
    <t>Submodelo Basico</t>
  </si>
  <si>
    <t>Submodelo Intermedio</t>
  </si>
  <si>
    <t>Esfuerzo(E)</t>
  </si>
  <si>
    <t>( E ) = a * (KLDC)^b</t>
  </si>
  <si>
    <t>( E ) = a * (KLDC) ^ b * ME</t>
  </si>
  <si>
    <t>Tiempo(T)</t>
  </si>
  <si>
    <t>( T ) = c * (E)^d</t>
  </si>
  <si>
    <t>( T ) = c * (E) ^ d</t>
  </si>
  <si>
    <t>Personal(P)</t>
  </si>
  <si>
    <t>( P ) = E/T</t>
  </si>
  <si>
    <r>
      <rPr>
        <rFont val="Times New Roman"/>
        <b/>
        <color theme="1"/>
        <sz val="12.0"/>
      </rPr>
      <t>KLDC</t>
    </r>
    <r>
      <rPr>
        <rFont val="Times New Roman"/>
        <color theme="1"/>
        <sz val="12.0"/>
      </rPr>
      <t>: kilo de líneas de código</t>
    </r>
  </si>
  <si>
    <t>TABLA DE LOS 15 ATRIBUTOS PARA EL SUBMODELO INTERMEDIO</t>
  </si>
  <si>
    <t>MULTIPLICACIÓN DE ESFUERZO</t>
  </si>
  <si>
    <t>VALORACIÓN</t>
  </si>
  <si>
    <t>Muy bajo</t>
  </si>
  <si>
    <t>Bajo</t>
  </si>
  <si>
    <t>Nominal</t>
  </si>
  <si>
    <t>Alto</t>
  </si>
  <si>
    <t>Muy alto</t>
  </si>
  <si>
    <t>Extr. Alto</t>
  </si>
  <si>
    <t>Atributos del producto</t>
  </si>
  <si>
    <t>RELY</t>
  </si>
  <si>
    <t>Fiabilidad requerida del software</t>
  </si>
  <si>
    <t>0.75</t>
  </si>
  <si>
    <t>0.88</t>
  </si>
  <si>
    <t>1.00</t>
  </si>
  <si>
    <t>1.15</t>
  </si>
  <si>
    <t>1.40</t>
  </si>
  <si>
    <t>DATA</t>
  </si>
  <si>
    <t>Tamaño de la base de datos</t>
  </si>
  <si>
    <t>0.94</t>
  </si>
  <si>
    <t>1.08</t>
  </si>
  <si>
    <t>1.16</t>
  </si>
  <si>
    <t>CPLX</t>
  </si>
  <si>
    <t>Complejidad del producto</t>
  </si>
  <si>
    <t>0.70</t>
  </si>
  <si>
    <t>0.85</t>
  </si>
  <si>
    <t>1.30</t>
  </si>
  <si>
    <t>1.65</t>
  </si>
  <si>
    <t>Atributos de la computadora</t>
  </si>
  <si>
    <t>TIME</t>
  </si>
  <si>
    <t>Restricciones del tiempo de ejecucion</t>
  </si>
  <si>
    <t>1.66</t>
  </si>
  <si>
    <t>STORE</t>
  </si>
  <si>
    <t>Restricciones del almacenamiento princ.</t>
  </si>
  <si>
    <t>1.06</t>
  </si>
  <si>
    <t>1.21</t>
  </si>
  <si>
    <t>1.56</t>
  </si>
  <si>
    <t>VIRT</t>
  </si>
  <si>
    <t>Inestabilidad de la maquina virtual</t>
  </si>
  <si>
    <t>0.87</t>
  </si>
  <si>
    <t>TURN</t>
  </si>
  <si>
    <t>Tiempo de respuesta del computador</t>
  </si>
  <si>
    <t>1.07</t>
  </si>
  <si>
    <t>Atributos del personal</t>
  </si>
  <si>
    <t>ACAP</t>
  </si>
  <si>
    <t>Capacidad de analista</t>
  </si>
  <si>
    <t>1.46</t>
  </si>
  <si>
    <t>1.19</t>
  </si>
  <si>
    <t>0.86</t>
  </si>
  <si>
    <t>0.71</t>
  </si>
  <si>
    <t>AEXP</t>
  </si>
  <si>
    <t>Experiencia en la aplicación</t>
  </si>
  <si>
    <t>1.29</t>
  </si>
  <si>
    <t>1.13</t>
  </si>
  <si>
    <t>0.91</t>
  </si>
  <si>
    <t>0.82</t>
  </si>
  <si>
    <t>PCAP</t>
  </si>
  <si>
    <t>Capacidad de los programadores</t>
  </si>
  <si>
    <t>1.42</t>
  </si>
  <si>
    <t>1.17</t>
  </si>
  <si>
    <t>VEXP</t>
  </si>
  <si>
    <t>Experiencia en S.O utilizado</t>
  </si>
  <si>
    <t>0.90</t>
  </si>
  <si>
    <t>LEXP</t>
  </si>
  <si>
    <t>Experiencia en el lenguaje de prog.</t>
  </si>
  <si>
    <t>1.14</t>
  </si>
  <si>
    <t>0.95</t>
  </si>
  <si>
    <t>Atributos del proyecto</t>
  </si>
  <si>
    <t>MODP</t>
  </si>
  <si>
    <t>Uso de practicas de programacion modernas</t>
  </si>
  <si>
    <t>1.24</t>
  </si>
  <si>
    <t>TOOL</t>
  </si>
  <si>
    <t>Uso de herramientas de software</t>
  </si>
  <si>
    <t>0.83</t>
  </si>
  <si>
    <t>SCED</t>
  </si>
  <si>
    <t>Restricciones en la duracion del proy</t>
  </si>
  <si>
    <t>1.23</t>
  </si>
  <si>
    <t>1.04</t>
  </si>
  <si>
    <t>VALORES REFERENCIALES - PROYECTO SEGUIMIENTO DE TESIS</t>
  </si>
  <si>
    <t>Clases</t>
  </si>
  <si>
    <t>Base de datos</t>
  </si>
  <si>
    <t>Formularios</t>
  </si>
  <si>
    <t>Acta</t>
  </si>
  <si>
    <t>TOTAL</t>
  </si>
  <si>
    <t xml:space="preserve">FrmActaSustentacion </t>
  </si>
  <si>
    <t>Conexion</t>
  </si>
  <si>
    <t xml:space="preserve">FrmBusquedaDocente </t>
  </si>
  <si>
    <t>Docente</t>
  </si>
  <si>
    <t xml:space="preserve">FrmBusquedaExpediente </t>
  </si>
  <si>
    <t>DocentexProveido</t>
  </si>
  <si>
    <t xml:space="preserve">FrmBusquedaResSustentacion </t>
  </si>
  <si>
    <t>xResSustentacion</t>
  </si>
  <si>
    <t xml:space="preserve">FrmBusquedaTesista </t>
  </si>
  <si>
    <t>Entidad</t>
  </si>
  <si>
    <t xml:space="preserve">FrmCalificacionInforme </t>
  </si>
  <si>
    <t>Expediente</t>
  </si>
  <si>
    <t xml:space="preserve">FrmDocente </t>
  </si>
  <si>
    <t>Informe</t>
  </si>
  <si>
    <t xml:space="preserve">FrmExpedienteDictamen </t>
  </si>
  <si>
    <t>InformePlan</t>
  </si>
  <si>
    <t xml:space="preserve">FrmExpedientePlan </t>
  </si>
  <si>
    <t>Proveido</t>
  </si>
  <si>
    <t xml:space="preserve">FrmExpedienteSustentacion </t>
  </si>
  <si>
    <t>Requisito</t>
  </si>
  <si>
    <t xml:space="preserve">FrmInformeRevisores </t>
  </si>
  <si>
    <t>RequisitosxTramite</t>
  </si>
  <si>
    <t xml:space="preserve">FrmInforme </t>
  </si>
  <si>
    <t>Resolucion</t>
  </si>
  <si>
    <t xml:space="preserve">FrmInfRevisores </t>
  </si>
  <si>
    <t>ResolucionAprob</t>
  </si>
  <si>
    <t xml:space="preserve">FrmPadre </t>
  </si>
  <si>
    <t>ResolucionDictamen</t>
  </si>
  <si>
    <t xml:space="preserve">FrmPadreRegistro </t>
  </si>
  <si>
    <t>ResolucionSustentacion</t>
  </si>
  <si>
    <t xml:space="preserve">FrmProveidoRevisor </t>
  </si>
  <si>
    <t>Tesis</t>
  </si>
  <si>
    <t xml:space="preserve">FrmProveidos </t>
  </si>
  <si>
    <t>Tesista</t>
  </si>
  <si>
    <t xml:space="preserve">FrmRegistroActas </t>
  </si>
  <si>
    <t>Tramite</t>
  </si>
  <si>
    <t xml:space="preserve">FrmRegistroExpDictamen </t>
  </si>
  <si>
    <t xml:space="preserve">FrmRegistroExpedientesPlanTesis </t>
  </si>
  <si>
    <t xml:space="preserve">FrmRegistroExpSustentacion </t>
  </si>
  <si>
    <t xml:space="preserve">FrmRegistroInformes </t>
  </si>
  <si>
    <t>FrmRegistroProveídos</t>
  </si>
  <si>
    <t xml:space="preserve">FrmRegistroResAprobacion </t>
  </si>
  <si>
    <t>Resumen</t>
  </si>
  <si>
    <t xml:space="preserve">FrmRegistroResDictamen </t>
  </si>
  <si>
    <t>CLASES</t>
  </si>
  <si>
    <t xml:space="preserve">FrmRegistroResSust </t>
  </si>
  <si>
    <t>BD</t>
  </si>
  <si>
    <t xml:space="preserve">FrmReportTesisEntreFechas </t>
  </si>
  <si>
    <t>FORMULARIOS</t>
  </si>
  <si>
    <t>FrmRequisito</t>
  </si>
  <si>
    <t xml:space="preserve">FrmRequisitosxTramite </t>
  </si>
  <si>
    <t xml:space="preserve">FrmResolucionDictamen </t>
  </si>
  <si>
    <t xml:space="preserve">FrmResolucionPlan </t>
  </si>
  <si>
    <t xml:space="preserve">FrmResolucionSustentacion </t>
  </si>
  <si>
    <t>frmtesista</t>
  </si>
  <si>
    <t>FrmTramite</t>
  </si>
  <si>
    <t>CANTIDAD DE KLDC REFERENCIAL = 10000</t>
  </si>
  <si>
    <t>Ecuación</t>
  </si>
  <si>
    <t>Aplicacion de la ecuación</t>
  </si>
  <si>
    <t>Estimación</t>
  </si>
  <si>
    <t>( E ) = a * (KLDC)b</t>
  </si>
  <si>
    <t>(E) = 2.4 * ((10) ^ 1.05)</t>
  </si>
  <si>
    <t>26.9284 ≈ 27</t>
  </si>
  <si>
    <t>( T ) = c * (E)d</t>
  </si>
  <si>
    <t>(T) = 2.5 * ((E) ^ 0.38)</t>
  </si>
  <si>
    <t>8.7469 ≈ 9</t>
  </si>
  <si>
    <t>(P) = E / T</t>
  </si>
  <si>
    <t>SUBMODELO INTERMEDIO</t>
  </si>
  <si>
    <t>Modo:</t>
  </si>
  <si>
    <t>Tamaño:</t>
  </si>
  <si>
    <t>10K</t>
  </si>
  <si>
    <t>Manejadores de costo:</t>
  </si>
  <si>
    <t>L</t>
  </si>
  <si>
    <t>Fiabilidad: libre de fallos</t>
  </si>
  <si>
    <t>N</t>
  </si>
  <si>
    <t>H</t>
  </si>
  <si>
    <t>MULTIPLICACIÓN DE ESFUERZO:</t>
  </si>
  <si>
    <t>8000 líneas</t>
  </si>
  <si>
    <t>Tarea</t>
  </si>
  <si>
    <t>Optimista</t>
  </si>
  <si>
    <t>Probable</t>
  </si>
  <si>
    <t>Pesimista</t>
  </si>
  <si>
    <t>Esperado</t>
  </si>
  <si>
    <t>Aplicacion de la ecuacion</t>
  </si>
  <si>
    <t>Registrar estudiantes</t>
  </si>
  <si>
    <t>( E ) = a * (KLDC)b * ME</t>
  </si>
  <si>
    <t>E = (3.20) * (8 ^ 1.05) * 0.4687</t>
  </si>
  <si>
    <t>Registrar docentes</t>
  </si>
  <si>
    <t>T = 2.5 * ((13.0663) ^ 0.38)</t>
  </si>
  <si>
    <t>Filtrar a los docentes que serán tutores</t>
  </si>
  <si>
    <t>( P ) = 13.0663 / 6.6386</t>
  </si>
  <si>
    <t>Confidencialidad Inicio de Sesión</t>
  </si>
  <si>
    <t>Registrar fichas de tutoría</t>
  </si>
  <si>
    <t>Confidencialidad Fichas de Tutoría</t>
  </si>
  <si>
    <t>CONCEPTOS</t>
  </si>
  <si>
    <t>FASE</t>
  </si>
  <si>
    <t>INTERM (8)</t>
  </si>
  <si>
    <t>Registrar informe semestral de tutoría</t>
  </si>
  <si>
    <r>
      <rPr>
        <rFont val="Arial"/>
        <b/>
        <color theme="1"/>
      </rPr>
      <t xml:space="preserve">DISTRIBUCION DEL ESFUERZO ESTIMADO </t>
    </r>
    <r>
      <rPr>
        <rFont val="Arial"/>
        <color theme="1"/>
      </rPr>
      <t>Esfuerzo
(HM)</t>
    </r>
  </si>
  <si>
    <t>Planificación</t>
  </si>
  <si>
    <t>Registrar informes de estado situacional de estudiantes con R.A.</t>
  </si>
  <si>
    <t>Diseño</t>
  </si>
  <si>
    <t>Actualizar datos personales</t>
  </si>
  <si>
    <t>Programación</t>
  </si>
  <si>
    <t>Filtrar a los estudiantes que puedan ser ayudantes de tutoría</t>
  </si>
  <si>
    <t>Diseño detallado</t>
  </si>
  <si>
    <t>Completar registro de horarios de tutoría</t>
  </si>
  <si>
    <t>Codificación y prueba de unidades</t>
  </si>
  <si>
    <t>Consultar informes de tutoría</t>
  </si>
  <si>
    <t>Integración y pruebas</t>
  </si>
  <si>
    <t>Total</t>
  </si>
  <si>
    <t>Esfuerzo Total</t>
  </si>
  <si>
    <r>
      <rPr>
        <rFont val="Arial"/>
        <b/>
        <color theme="1"/>
      </rPr>
      <t xml:space="preserve">DISTRIBUCION DEL TIEMPO </t>
    </r>
    <r>
      <rPr>
        <rFont val="Arial"/>
        <b val="0"/>
        <color theme="1"/>
      </rPr>
      <t>Tiempo (meses)</t>
    </r>
  </si>
  <si>
    <t>Tiempo Total Estimado</t>
  </si>
  <si>
    <t xml:space="preserve">Personal
8.0
Equiv.
(Pe)
</t>
  </si>
  <si>
    <t>Productividad (LDC/HM)</t>
  </si>
  <si>
    <t>8K</t>
  </si>
  <si>
    <r>
      <rPr>
        <rFont val="Arial"/>
        <b/>
        <color theme="1"/>
      </rPr>
      <t xml:space="preserve">DISTRIBUCION DEL ESFUERZO ESTIMADO </t>
    </r>
    <r>
      <rPr>
        <rFont val="Arial"/>
        <color theme="1"/>
      </rPr>
      <t>Esfuerzo
(HM)</t>
    </r>
  </si>
  <si>
    <r>
      <rPr>
        <rFont val="Arial"/>
        <b/>
        <color theme="1"/>
      </rPr>
      <t xml:space="preserve">DISTRIBUCION DEL TIEMPO </t>
    </r>
    <r>
      <rPr>
        <rFont val="Arial"/>
        <b val="0"/>
        <color theme="1"/>
      </rPr>
      <t>Tiempo (meses)</t>
    </r>
  </si>
  <si>
    <t>SUBMODELO INTERMEDIO ESTIMACIÓN EN CLASES</t>
  </si>
  <si>
    <t>SUBMODELO INTERMEDIO VALORES BAJOS</t>
  </si>
  <si>
    <t>CLASE</t>
  </si>
  <si>
    <t>EXAGERADO</t>
  </si>
  <si>
    <t>ORGANICO</t>
  </si>
  <si>
    <t>SEMIACOPLADO</t>
  </si>
  <si>
    <t>EMPOTRADO</t>
  </si>
  <si>
    <t>E</t>
  </si>
  <si>
    <t>1,05</t>
  </si>
  <si>
    <t>T</t>
  </si>
  <si>
    <t>P</t>
  </si>
  <si>
    <r>
      <rPr>
        <rFont val="Arial"/>
        <b/>
        <color rgb="FFFFFFFF"/>
      </rPr>
      <t xml:space="preserve">DISTRIBUCION DEL ESFUERZO ESTIMADO </t>
    </r>
    <r>
      <rPr>
        <rFont val="Arial"/>
        <color rgb="FFFFFFFF"/>
      </rPr>
      <t>Esfuerzo
(HM)</t>
    </r>
  </si>
  <si>
    <r>
      <rPr>
        <rFont val="Arial"/>
        <b/>
        <color rgb="FFFFFFFF"/>
      </rPr>
      <t xml:space="preserve">DISTRIBUCION DEL TIEMPO </t>
    </r>
    <r>
      <rPr>
        <rFont val="Arial"/>
        <b val="0"/>
        <color rgb="FFFFFFFF"/>
      </rPr>
      <t>Tiempo (meses)</t>
    </r>
  </si>
  <si>
    <t>GRUPO 4</t>
  </si>
  <si>
    <t>206 líneas</t>
  </si>
  <si>
    <t>Grupo 2:</t>
  </si>
  <si>
    <r>
      <rPr>
        <rFont val="Times New Roman"/>
        <color theme="1"/>
        <sz val="11.0"/>
      </rPr>
      <t>E = (3.20) * (</t>
    </r>
    <r>
      <rPr>
        <rFont val="Times New Roman"/>
        <color rgb="FF9900FF"/>
        <sz val="11.0"/>
      </rPr>
      <t>0.206</t>
    </r>
    <r>
      <rPr>
        <rFont val="Times New Roman"/>
        <color theme="1"/>
        <sz val="11.0"/>
      </rPr>
      <t xml:space="preserve"> ^ 1.05) * 0.4687</t>
    </r>
  </si>
  <si>
    <t>0.28549</t>
  </si>
  <si>
    <t>98 lineas crud Docente - clase</t>
  </si>
  <si>
    <r>
      <rPr>
        <rFont val="Times New Roman"/>
        <color theme="1"/>
        <sz val="11.0"/>
      </rPr>
      <t>T = 2.5 * ((</t>
    </r>
    <r>
      <rPr>
        <rFont val="Times New Roman"/>
        <color rgb="FF9900FF"/>
        <sz val="11.0"/>
      </rPr>
      <t>0.28549</t>
    </r>
    <r>
      <rPr>
        <rFont val="Times New Roman"/>
        <color theme="1"/>
        <sz val="11.0"/>
      </rPr>
      <t>) ^ 0.38)</t>
    </r>
  </si>
  <si>
    <t>1.55261</t>
  </si>
  <si>
    <t>97 lineas crud Estudiante - clase</t>
  </si>
  <si>
    <r>
      <rPr>
        <rFont val="Times New Roman"/>
        <color theme="1"/>
        <sz val="11.0"/>
      </rPr>
      <t xml:space="preserve">( P ) = </t>
    </r>
    <r>
      <rPr>
        <rFont val="Times New Roman"/>
        <color rgb="FF9900FF"/>
        <sz val="11.0"/>
      </rPr>
      <t>0.28549</t>
    </r>
    <r>
      <rPr>
        <rFont val="Times New Roman"/>
        <color theme="1"/>
        <sz val="11.0"/>
      </rPr>
      <t xml:space="preserve"> / </t>
    </r>
    <r>
      <rPr>
        <rFont val="Times New Roman"/>
        <color rgb="FF9900FF"/>
        <sz val="11.0"/>
      </rPr>
      <t>1.55261</t>
    </r>
  </si>
  <si>
    <t>0.18387</t>
  </si>
  <si>
    <t>44 líneas crud Inicio de Sesion - clase</t>
  </si>
  <si>
    <t>42 lineas Docente - Capa Negocio</t>
  </si>
  <si>
    <t>212 líneas</t>
  </si>
  <si>
    <t>42 lineas Estudiante -</t>
  </si>
  <si>
    <t>19 lineas Inicio sesion</t>
  </si>
  <si>
    <r>
      <rPr>
        <rFont val="Times New Roman"/>
        <color theme="1"/>
        <sz val="11.0"/>
      </rPr>
      <t>E = (3.20) * (</t>
    </r>
    <r>
      <rPr>
        <rFont val="Times New Roman"/>
        <color rgb="FF9900FF"/>
        <sz val="11.0"/>
      </rPr>
      <t>0.212</t>
    </r>
    <r>
      <rPr>
        <rFont val="Times New Roman"/>
        <color theme="1"/>
        <sz val="11.0"/>
      </rPr>
      <t xml:space="preserve"> ^ 1.05) * 0.4687</t>
    </r>
  </si>
  <si>
    <t>0.29423</t>
  </si>
  <si>
    <r>
      <rPr>
        <rFont val="Times New Roman"/>
        <color theme="1"/>
        <sz val="11.0"/>
      </rPr>
      <t>T = 2.5 * ((</t>
    </r>
    <r>
      <rPr>
        <rFont val="Times New Roman"/>
        <color rgb="FF9900FF"/>
        <sz val="11.0"/>
      </rPr>
      <t>0.29423</t>
    </r>
    <r>
      <rPr>
        <rFont val="Times New Roman"/>
        <color theme="1"/>
        <sz val="11.0"/>
      </rPr>
      <t>) ^ 0.38)</t>
    </r>
  </si>
  <si>
    <t>1.57051</t>
  </si>
  <si>
    <t>30 entidad docente</t>
  </si>
  <si>
    <r>
      <rPr>
        <rFont val="Times New Roman"/>
        <color theme="1"/>
        <sz val="11.0"/>
      </rPr>
      <t xml:space="preserve">( P ) = </t>
    </r>
    <r>
      <rPr>
        <rFont val="Times New Roman"/>
        <color rgb="FF9900FF"/>
        <sz val="11.0"/>
      </rPr>
      <t>0.29423</t>
    </r>
    <r>
      <rPr>
        <rFont val="Times New Roman"/>
        <color theme="1"/>
        <sz val="11.0"/>
      </rPr>
      <t xml:space="preserve"> / </t>
    </r>
    <r>
      <rPr>
        <rFont val="Times New Roman"/>
        <color rgb="FF9900FF"/>
        <sz val="11.0"/>
      </rPr>
      <t>1.57051</t>
    </r>
  </si>
  <si>
    <t>0.18734</t>
  </si>
  <si>
    <t>28 entidad estudiante</t>
  </si>
  <si>
    <t>16 entidad log</t>
  </si>
  <si>
    <t>15 entidad acceso</t>
  </si>
  <si>
    <t>92 docente iu</t>
  </si>
  <si>
    <t>13.0663 ≈ 13</t>
  </si>
  <si>
    <t>111 estudiante</t>
  </si>
  <si>
    <t>35 info</t>
  </si>
  <si>
    <t>1.9682 ≈ 2</t>
  </si>
  <si>
    <t>116 main</t>
  </si>
  <si>
    <t>85 mant docentes</t>
  </si>
  <si>
    <t>97 mant estudiantes</t>
  </si>
  <si>
    <t>59 líneas</t>
  </si>
  <si>
    <t>36 sucess</t>
  </si>
  <si>
    <t>91 login</t>
  </si>
  <si>
    <r>
      <rPr>
        <rFont val="Times New Roman"/>
        <color theme="1"/>
        <sz val="11.0"/>
      </rPr>
      <t>E = (3.20) * (</t>
    </r>
    <r>
      <rPr>
        <rFont val="Times New Roman"/>
        <color rgb="FF9900FF"/>
        <sz val="11.0"/>
      </rPr>
      <t>0.059</t>
    </r>
    <r>
      <rPr>
        <rFont val="Times New Roman"/>
        <color theme="1"/>
        <sz val="11.0"/>
      </rPr>
      <t xml:space="preserve"> ^ 1.05) * 0.4687</t>
    </r>
  </si>
  <si>
    <t>0.07681</t>
  </si>
  <si>
    <r>
      <rPr>
        <rFont val="Times New Roman"/>
        <color theme="1"/>
        <sz val="11.0"/>
      </rPr>
      <t>T = 2.5 * ((</t>
    </r>
    <r>
      <rPr>
        <rFont val="Times New Roman"/>
        <color rgb="FF9900FF"/>
        <sz val="11.0"/>
      </rPr>
      <t>0.07681</t>
    </r>
    <r>
      <rPr>
        <rFont val="Times New Roman"/>
        <color theme="1"/>
        <sz val="11.0"/>
      </rPr>
      <t>) ^ 0.38)</t>
    </r>
  </si>
  <si>
    <t>0.94275</t>
  </si>
  <si>
    <r>
      <rPr>
        <rFont val="Times New Roman"/>
        <color theme="1"/>
        <sz val="11.0"/>
      </rPr>
      <t>( P ) =</t>
    </r>
    <r>
      <rPr>
        <rFont val="Times New Roman"/>
        <color rgb="FF9900FF"/>
        <sz val="11.0"/>
      </rPr>
      <t xml:space="preserve"> 0.07681 </t>
    </r>
    <r>
      <rPr>
        <rFont val="Times New Roman"/>
        <color theme="1"/>
        <sz val="11.0"/>
      </rPr>
      <t xml:space="preserve">/ </t>
    </r>
    <r>
      <rPr>
        <rFont val="Times New Roman"/>
        <color rgb="FF9900FF"/>
        <sz val="11.0"/>
      </rPr>
      <t>0.94275</t>
    </r>
  </si>
  <si>
    <t>0.08147</t>
  </si>
  <si>
    <t>GRUPO 2</t>
  </si>
  <si>
    <t>347 lineas</t>
  </si>
  <si>
    <r>
      <rPr>
        <rFont val="Times New Roman"/>
        <color theme="1"/>
        <sz val="11.0"/>
      </rPr>
      <t>E = (3.20) * (</t>
    </r>
    <r>
      <rPr>
        <rFont val="Times New Roman"/>
        <color rgb="FF9900FF"/>
        <sz val="11.0"/>
      </rPr>
      <t>0.347</t>
    </r>
    <r>
      <rPr>
        <rFont val="Times New Roman"/>
        <color theme="1"/>
        <sz val="11.0"/>
      </rPr>
      <t xml:space="preserve"> ^ 1.05) * 0.4687</t>
    </r>
  </si>
  <si>
    <t>0.49362</t>
  </si>
  <si>
    <r>
      <rPr>
        <rFont val="Times New Roman"/>
        <color theme="1"/>
        <sz val="11.0"/>
      </rPr>
      <t>T = 2.5 * ((</t>
    </r>
    <r>
      <rPr>
        <rFont val="Times New Roman"/>
        <color rgb="FF9900FF"/>
        <sz val="11.0"/>
      </rPr>
      <t>0.49362</t>
    </r>
    <r>
      <rPr>
        <rFont val="Times New Roman"/>
        <color theme="1"/>
        <sz val="11.0"/>
      </rPr>
      <t>) ^ 0.38)</t>
    </r>
  </si>
  <si>
    <t>1.91174</t>
  </si>
  <si>
    <r>
      <rPr>
        <rFont val="Times New Roman"/>
        <color theme="1"/>
        <sz val="11.0"/>
      </rPr>
      <t xml:space="preserve">( P ) = </t>
    </r>
    <r>
      <rPr>
        <rFont val="Times New Roman"/>
        <color rgb="FF9900FF"/>
        <sz val="11.0"/>
      </rPr>
      <t xml:space="preserve">0.49362 </t>
    </r>
    <r>
      <rPr>
        <rFont val="Times New Roman"/>
        <color theme="1"/>
        <sz val="11.0"/>
      </rPr>
      <t xml:space="preserve">/ </t>
    </r>
    <r>
      <rPr>
        <rFont val="Times New Roman"/>
        <color rgb="FF9900FF"/>
        <sz val="11.0"/>
      </rPr>
      <t>1.91174</t>
    </r>
  </si>
  <si>
    <t>0.2582</t>
  </si>
  <si>
    <t>375 lineas</t>
  </si>
  <si>
    <r>
      <rPr>
        <rFont val="Times New Roman"/>
        <color theme="1"/>
        <sz val="11.0"/>
      </rPr>
      <t>E = (3.20) * (</t>
    </r>
    <r>
      <rPr>
        <rFont val="Times New Roman"/>
        <color rgb="FF9900FF"/>
        <sz val="11.0"/>
      </rPr>
      <t xml:space="preserve">0.375 </t>
    </r>
    <r>
      <rPr>
        <rFont val="Times New Roman"/>
        <color theme="1"/>
        <sz val="11.0"/>
      </rPr>
      <t>^ 1.05) * 0.4687</t>
    </r>
  </si>
  <si>
    <t>0.53552</t>
  </si>
  <si>
    <r>
      <rPr>
        <rFont val="Times New Roman"/>
        <color theme="1"/>
        <sz val="11.0"/>
      </rPr>
      <t>T = 2.5 * ((</t>
    </r>
    <r>
      <rPr>
        <rFont val="Times New Roman"/>
        <color rgb="FF9900FF"/>
        <sz val="11.0"/>
      </rPr>
      <t>0.53552</t>
    </r>
    <r>
      <rPr>
        <rFont val="Times New Roman"/>
        <color theme="1"/>
        <sz val="11.0"/>
      </rPr>
      <t>) ^ 0.38)</t>
    </r>
  </si>
  <si>
    <t>1.97185</t>
  </si>
  <si>
    <r>
      <rPr>
        <rFont val="Times New Roman"/>
        <color theme="1"/>
        <sz val="11.0"/>
      </rPr>
      <t xml:space="preserve">( P ) = </t>
    </r>
    <r>
      <rPr>
        <rFont val="Times New Roman"/>
        <color rgb="FF9900FF"/>
        <sz val="11.0"/>
      </rPr>
      <t xml:space="preserve">0.53552 </t>
    </r>
    <r>
      <rPr>
        <rFont val="Times New Roman"/>
        <color theme="1"/>
        <sz val="11.0"/>
      </rPr>
      <t xml:space="preserve">/ </t>
    </r>
    <r>
      <rPr>
        <rFont val="Times New Roman"/>
        <color rgb="FF9900FF"/>
        <sz val="11.0"/>
      </rPr>
      <t>1.97185</t>
    </r>
  </si>
  <si>
    <t>0.27158</t>
  </si>
  <si>
    <t>151 lineas</t>
  </si>
  <si>
    <r>
      <rPr>
        <rFont val="Times New Roman"/>
        <color theme="1"/>
        <sz val="11.0"/>
      </rPr>
      <t>E = (3.20) * (</t>
    </r>
    <r>
      <rPr>
        <rFont val="Times New Roman"/>
        <color rgb="FF9900FF"/>
        <sz val="11.0"/>
      </rPr>
      <t xml:space="preserve">0.151 </t>
    </r>
    <r>
      <rPr>
        <rFont val="Times New Roman"/>
        <color theme="1"/>
        <sz val="11.0"/>
      </rPr>
      <t>^ 1.05) * 0.4687</t>
    </r>
  </si>
  <si>
    <t>0.20605</t>
  </si>
  <si>
    <r>
      <rPr>
        <rFont val="Times New Roman"/>
        <color theme="1"/>
        <sz val="11.0"/>
      </rPr>
      <t>T = 2.5 * ((</t>
    </r>
    <r>
      <rPr>
        <rFont val="Times New Roman"/>
        <color rgb="FF9900FF"/>
        <sz val="11.0"/>
      </rPr>
      <t>0.20605</t>
    </r>
    <r>
      <rPr>
        <rFont val="Times New Roman"/>
        <color theme="1"/>
        <sz val="11.0"/>
      </rPr>
      <t>) ^ 0.38)</t>
    </r>
  </si>
  <si>
    <t>1.37167</t>
  </si>
  <si>
    <r>
      <rPr>
        <rFont val="Times New Roman"/>
        <color theme="1"/>
        <sz val="11.0"/>
      </rPr>
      <t xml:space="preserve">( P ) = </t>
    </r>
    <r>
      <rPr>
        <rFont val="Times New Roman"/>
        <color rgb="FF9900FF"/>
        <sz val="11.0"/>
      </rPr>
      <t xml:space="preserve">0.20605 </t>
    </r>
    <r>
      <rPr>
        <rFont val="Times New Roman"/>
        <color theme="1"/>
        <sz val="11.0"/>
      </rPr>
      <t xml:space="preserve">/ </t>
    </r>
    <r>
      <rPr>
        <rFont val="Times New Roman"/>
        <color rgb="FF9900FF"/>
        <sz val="11.0"/>
      </rPr>
      <t>1.37167</t>
    </r>
  </si>
  <si>
    <t>0.15022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</si>
</sst>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.m"/>
    <numFmt numFmtId="165" formatCode="#,##0.000000000000"/>
    <numFmt numFmtId="166" formatCode="m.yyyy"/>
    <numFmt numFmtId="167" formatCode="#,##0.0000"/>
    <numFmt numFmtId="168" formatCode="dd.mm"/>
    <numFmt numFmtId="169" formatCode="#,##0.000"/>
  </numFmts>
  <fonts count="33">
    <font>
      <sz val="10.0"/>
      <color rgb="FF000000"/>
      <name val="Arial"/>
    </font>
    <font>
      <b/>
      <sz val="14.0"/>
      <color rgb="FF660000"/>
      <name val="Times New Roman"/>
    </font>
    <font>
      <color theme="1"/>
      <name val="Arial"/>
    </font>
    <font>
      <b/>
      <sz val="11.0"/>
      <color rgb="FF000000"/>
      <name val="&quot;Times New Roman&quot;"/>
    </font>
    <font>
      <sz val="11.0"/>
      <color rgb="FF000000"/>
      <name val="&quot;Times New Roman&quot;"/>
    </font>
    <font/>
    <font>
      <b/>
      <sz val="12.0"/>
      <color rgb="FF000000"/>
      <name val="Times New Roman"/>
    </font>
    <font>
      <b/>
      <color theme="1"/>
      <name val="Times New Roman"/>
    </font>
    <font>
      <b/>
      <sz val="11.0"/>
      <color rgb="FF000000"/>
      <name val="Times New Roman"/>
    </font>
    <font>
      <color theme="1"/>
      <name val="Times New Roman"/>
    </font>
    <font>
      <sz val="12.0"/>
      <color theme="1"/>
      <name val="Times New Roman"/>
    </font>
    <font>
      <b/>
      <sz val="12.0"/>
      <color rgb="FFFFFFFF"/>
      <name val="Times New Roman"/>
    </font>
    <font>
      <sz val="11.0"/>
      <color rgb="FF000000"/>
      <name val="Times New Roman"/>
    </font>
    <font>
      <color rgb="FF000000"/>
      <name val="Calibri"/>
    </font>
    <font>
      <b/>
      <sz val="14.0"/>
      <color rgb="FF000000"/>
      <name val="Times New Roman"/>
    </font>
    <font>
      <b/>
      <sz val="12.0"/>
      <color theme="1"/>
      <name val="Times New Roman"/>
    </font>
    <font>
      <b/>
      <sz val="12.0"/>
      <name val="Times New Roman"/>
    </font>
    <font>
      <b/>
      <name val="Times New Roman"/>
    </font>
    <font>
      <name val="Times New Roman"/>
    </font>
    <font>
      <b/>
      <sz val="11.0"/>
      <color theme="1"/>
      <name val="Times New Roman"/>
    </font>
    <font>
      <b/>
      <sz val="11.0"/>
      <name val="Times New Roman"/>
    </font>
    <font>
      <sz val="11.0"/>
      <color theme="1"/>
      <name val="Times New Roman"/>
    </font>
    <font>
      <b/>
      <color theme="1"/>
      <name val="Arial"/>
    </font>
    <font>
      <b/>
    </font>
    <font>
      <color rgb="FFFFFFFF"/>
      <name val="Arial"/>
    </font>
    <font>
      <b/>
      <sz val="10.0"/>
      <color rgb="FF000000"/>
      <name val="Arial"/>
    </font>
    <font>
      <b/>
      <color rgb="FFFFFFFF"/>
    </font>
    <font>
      <u/>
      <color rgb="FF1155CC"/>
    </font>
    <font>
      <b/>
      <color rgb="FFFFFFFF"/>
      <name val="Arial"/>
    </font>
    <font>
      <b/>
      <color rgb="FF9900FF"/>
      <name val="Arial"/>
    </font>
    <font>
      <b/>
      <sz val="11.0"/>
      <color rgb="FFFFFFFF"/>
      <name val="Times New Roman"/>
    </font>
    <font>
      <sz val="11.0"/>
      <color rgb="FF9900FF"/>
      <name val="Times New Roman"/>
    </font>
    <font>
      <color rgb="FF000000"/>
      <name val="Times New Roman"/>
    </font>
  </fonts>
  <fills count="1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0C343D"/>
        <bgColor rgb="FF0C343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bottom" wrapText="0"/>
    </xf>
    <xf borderId="1" fillId="3" fontId="4" numFmtId="0" xfId="0" applyAlignment="1" applyBorder="1" applyFont="1">
      <alignment horizontal="center" readingOrder="0" shrinkToFit="0" vertical="bottom" wrapText="0"/>
    </xf>
    <xf borderId="1" fillId="3" fontId="4" numFmtId="49" xfId="0" applyAlignment="1" applyBorder="1" applyFont="1" applyNumberFormat="1">
      <alignment horizontal="center" readingOrder="0" shrinkToFit="0" vertical="bottom" wrapText="0"/>
    </xf>
    <xf borderId="2" fillId="3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164" xfId="0" applyAlignment="1" applyBorder="1" applyFont="1" applyNumberFormat="1">
      <alignment horizontal="center" readingOrder="0" shrinkToFit="0" vertical="bottom" wrapText="0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5" fillId="4" fontId="11" numFmtId="0" xfId="0" applyAlignment="1" applyBorder="1" applyFill="1" applyFont="1">
      <alignment horizontal="center" readingOrder="0"/>
    </xf>
    <xf borderId="6" fillId="0" fontId="5" numFmtId="0" xfId="0" applyBorder="1" applyFont="1"/>
    <xf borderId="7" fillId="0" fontId="5" numFmtId="0" xfId="0" applyBorder="1" applyFont="1"/>
    <xf borderId="5" fillId="5" fontId="8" numFmtId="0" xfId="0" applyAlignment="1" applyBorder="1" applyFill="1" applyFont="1">
      <alignment horizontal="center" readingOrder="0" shrinkToFit="0" vertical="bottom" wrapText="0"/>
    </xf>
    <xf borderId="6" fillId="5" fontId="8" numFmtId="0" xfId="0" applyAlignment="1" applyBorder="1" applyFont="1">
      <alignment horizontal="center" readingOrder="0" shrinkToFit="0" vertical="bottom" wrapText="0"/>
    </xf>
    <xf borderId="8" fillId="0" fontId="7" numFmtId="0" xfId="0" applyAlignment="1" applyBorder="1" applyFont="1">
      <alignment horizontal="left"/>
    </xf>
    <xf borderId="8" fillId="0" fontId="5" numFmtId="0" xfId="0" applyBorder="1" applyFont="1"/>
    <xf borderId="9" fillId="0" fontId="5" numFmtId="0" xfId="0" applyBorder="1" applyFont="1"/>
    <xf borderId="9" fillId="0" fontId="8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horizontal="left" readingOrder="0" shrinkToFit="0" vertical="bottom" wrapText="0"/>
    </xf>
    <xf borderId="4" fillId="0" fontId="12" numFmtId="0" xfId="0" applyAlignment="1" applyBorder="1" applyFont="1">
      <alignment horizontal="left" readingOrder="0" shrinkToFit="0" vertical="bottom" wrapText="0"/>
    </xf>
    <xf borderId="9" fillId="0" fontId="12" numFmtId="0" xfId="0" applyAlignment="1" applyBorder="1" applyFont="1">
      <alignment horizontal="left" readingOrder="0" shrinkToFit="0" vertical="bottom" wrapText="0"/>
    </xf>
    <xf borderId="6" fillId="0" fontId="12" numFmtId="0" xfId="0" applyAlignment="1" applyBorder="1" applyFont="1">
      <alignment horizontal="left" readingOrder="0" shrinkToFit="0" vertical="bottom" wrapText="0"/>
    </xf>
    <xf borderId="9" fillId="0" fontId="8" numFmtId="0" xfId="0" applyAlignment="1" applyBorder="1" applyFont="1">
      <alignment horizontal="left" readingOrder="0" shrinkToFit="0" vertical="bottom" wrapText="0"/>
    </xf>
    <xf borderId="9" fillId="0" fontId="8" numFmtId="0" xfId="0" applyAlignment="1" applyBorder="1" applyFont="1">
      <alignment horizontal="left" shrinkToFit="0" vertical="bottom" wrapText="0"/>
    </xf>
    <xf borderId="9" fillId="0" fontId="8" numFmtId="49" xfId="0" applyAlignment="1" applyBorder="1" applyFont="1" applyNumberFormat="1">
      <alignment horizontal="left" readingOrder="0" shrinkToFit="0" vertical="bottom" wrapText="0"/>
    </xf>
    <xf borderId="9" fillId="0" fontId="8" numFmtId="164" xfId="0" applyAlignment="1" applyBorder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0" fontId="13" numFmtId="0" xfId="0" applyAlignment="1" applyFont="1">
      <alignment horizontal="right" readingOrder="0" shrinkToFit="0" vertical="bottom" wrapText="0"/>
    </xf>
    <xf borderId="5" fillId="6" fontId="8" numFmtId="0" xfId="0" applyAlignment="1" applyBorder="1" applyFill="1" applyFont="1">
      <alignment horizontal="center" readingOrder="0" shrinkToFit="0" vertical="bottom" wrapText="0"/>
    </xf>
    <xf borderId="0" fillId="0" fontId="13" numFmtId="0" xfId="0" applyAlignment="1" applyFont="1">
      <alignment shrinkToFit="0" vertical="bottom" wrapText="0"/>
    </xf>
    <xf borderId="1" fillId="7" fontId="8" numFmtId="0" xfId="0" applyAlignment="1" applyBorder="1" applyFill="1" applyFont="1">
      <alignment horizontal="center" readingOrder="0" shrinkToFit="0" vertical="bottom" wrapText="0"/>
    </xf>
    <xf borderId="1" fillId="8" fontId="8" numFmtId="0" xfId="0" applyAlignment="1" applyBorder="1" applyFill="1" applyFont="1">
      <alignment horizontal="center" readingOrder="0" shrinkToFit="0" vertical="bottom" wrapText="0"/>
    </xf>
    <xf borderId="1" fillId="9" fontId="8" numFmtId="0" xfId="0" applyAlignment="1" applyBorder="1" applyFill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4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readingOrder="0" shrinkToFit="0" vertical="center" wrapText="1"/>
    </xf>
    <xf borderId="5" fillId="2" fontId="15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2" numFmtId="0" xfId="0" applyBorder="1" applyFont="1"/>
    <xf borderId="0" fillId="11" fontId="1" numFmtId="0" xfId="0" applyAlignment="1" applyFill="1" applyFont="1">
      <alignment horizontal="center" readingOrder="0" shrinkToFit="0" wrapText="1"/>
    </xf>
    <xf borderId="1" fillId="5" fontId="17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  <xf borderId="1" fillId="0" fontId="18" numFmtId="0" xfId="0" applyBorder="1" applyFont="1"/>
    <xf borderId="5" fillId="0" fontId="8" numFmtId="0" xfId="0" applyAlignment="1" applyBorder="1" applyFont="1">
      <alignment horizontal="center" readingOrder="0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9" fillId="12" fontId="8" numFmtId="0" xfId="0" applyAlignment="1" applyBorder="1" applyFill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9" fillId="13" fontId="8" numFmtId="0" xfId="0" applyAlignment="1" applyBorder="1" applyFill="1" applyFont="1">
      <alignment horizontal="left" readingOrder="0" shrinkToFit="0" vertical="bottom" wrapText="0"/>
    </xf>
    <xf borderId="9" fillId="13" fontId="8" numFmtId="49" xfId="0" applyAlignment="1" applyBorder="1" applyFont="1" applyNumberFormat="1">
      <alignment horizontal="left" readingOrder="0" shrinkToFit="0" vertical="bottom" wrapText="0"/>
    </xf>
    <xf borderId="9" fillId="12" fontId="8" numFmtId="49" xfId="0" applyAlignment="1" applyBorder="1" applyFont="1" applyNumberForma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5" fillId="0" fontId="8" numFmtId="0" xfId="0" applyAlignment="1" applyBorder="1" applyFont="1">
      <alignment horizontal="center" readingOrder="0" shrinkToFit="0" vertical="center" wrapText="0"/>
    </xf>
    <xf borderId="1" fillId="0" fontId="19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1" fillId="14" fontId="8" numFmtId="0" xfId="0" applyAlignment="1" applyBorder="1" applyFill="1" applyFont="1">
      <alignment horizontal="center" readingOrder="0" shrinkToFit="0" vertical="center" wrapText="0"/>
    </xf>
    <xf borderId="5" fillId="13" fontId="19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/>
    </xf>
    <xf borderId="0" fillId="0" fontId="21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0"/>
    </xf>
    <xf borderId="5" fillId="0" fontId="21" numFmtId="0" xfId="0" applyAlignment="1" applyBorder="1" applyFont="1">
      <alignment horizontal="center" readingOrder="0" vertical="center"/>
    </xf>
    <xf borderId="5" fillId="0" fontId="21" numFmtId="166" xfId="0" applyAlignment="1" applyBorder="1" applyFont="1" applyNumberFormat="1">
      <alignment horizontal="center" readingOrder="0" vertical="center"/>
    </xf>
    <xf borderId="5" fillId="0" fontId="22" numFmtId="0" xfId="0" applyAlignment="1" applyBorder="1" applyFont="1">
      <alignment horizontal="center" readingOrder="0" vertical="center"/>
    </xf>
    <xf borderId="1" fillId="0" fontId="2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5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shrinkToFit="0" vertical="center" wrapText="1"/>
    </xf>
    <xf borderId="14" fillId="0" fontId="5" numFmtId="0" xfId="0" applyBorder="1" applyFont="1"/>
    <xf borderId="5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vertical="center"/>
    </xf>
    <xf borderId="5" fillId="0" fontId="19" numFmtId="0" xfId="0" applyAlignment="1" applyBorder="1" applyFont="1">
      <alignment horizontal="center" readingOrder="0" vertical="center"/>
    </xf>
    <xf borderId="5" fillId="0" fontId="21" numFmtId="3" xfId="0" applyAlignment="1" applyBorder="1" applyFont="1" applyNumberFormat="1">
      <alignment horizontal="center" readingOrder="0" vertical="center"/>
    </xf>
    <xf borderId="0" fillId="0" fontId="5" numFmtId="167" xfId="0" applyAlignment="1" applyFont="1" applyNumberFormat="1">
      <alignment readingOrder="0"/>
    </xf>
    <xf borderId="5" fillId="0" fontId="21" numFmtId="168" xfId="0" applyAlignment="1" applyBorder="1" applyFont="1" applyNumberFormat="1">
      <alignment horizontal="center" readingOrder="0" vertical="center"/>
    </xf>
    <xf borderId="1" fillId="0" fontId="2" numFmtId="2" xfId="0" applyBorder="1" applyFont="1" applyNumberFormat="1"/>
    <xf borderId="1" fillId="0" fontId="2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1" fillId="0" fontId="5" numFmtId="9" xfId="0" applyAlignment="1" applyBorder="1" applyFont="1" applyNumberFormat="1">
      <alignment horizontal="center" readingOrder="0" vertical="center"/>
    </xf>
    <xf borderId="1" fillId="0" fontId="2" numFmtId="168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15" fontId="17" numFmtId="0" xfId="0" applyAlignment="1" applyBorder="1" applyFill="1" applyFont="1">
      <alignment readingOrder="0"/>
    </xf>
    <xf borderId="5" fillId="0" fontId="21" numFmtId="167" xfId="0" applyAlignment="1" applyBorder="1" applyFont="1" applyNumberFormat="1">
      <alignment horizontal="center" readingOrder="0" vertical="center"/>
    </xf>
    <xf borderId="9" fillId="3" fontId="8" numFmtId="4" xfId="0" applyAlignment="1" applyBorder="1" applyFont="1" applyNumberFormat="1">
      <alignment horizontal="left" readingOrder="0" shrinkToFit="0" vertical="bottom" wrapText="0"/>
    </xf>
    <xf borderId="9" fillId="13" fontId="8" numFmtId="4" xfId="0" applyAlignment="1" applyBorder="1" applyFont="1" applyNumberFormat="1">
      <alignment horizontal="left" readingOrder="0" shrinkToFit="0" vertical="bottom" wrapText="0"/>
    </xf>
    <xf borderId="9" fillId="0" fontId="8" numFmtId="4" xfId="0" applyAlignment="1" applyBorder="1" applyFont="1" applyNumberFormat="1">
      <alignment horizontal="left" readingOrder="0" shrinkToFit="0" vertical="bottom" wrapText="0"/>
    </xf>
    <xf borderId="9" fillId="0" fontId="8" numFmtId="4" xfId="0" applyAlignment="1" applyBorder="1" applyFont="1" applyNumberFormat="1">
      <alignment horizontal="left" shrinkToFit="0" vertical="bottom" wrapText="0"/>
    </xf>
    <xf borderId="9" fillId="13" fontId="8" numFmtId="168" xfId="0" applyAlignment="1" applyBorder="1" applyFont="1" applyNumberFormat="1">
      <alignment horizontal="left" readingOrder="0" shrinkToFit="0" vertical="bottom" wrapText="0"/>
    </xf>
    <xf borderId="5" fillId="0" fontId="21" numFmtId="169" xfId="0" applyAlignment="1" applyBorder="1" applyFont="1" applyNumberFormat="1">
      <alignment horizontal="center" readingOrder="0" vertical="center"/>
    </xf>
    <xf borderId="0" fillId="16" fontId="2" numFmtId="167" xfId="0" applyAlignment="1" applyFill="1" applyFont="1" applyNumberFormat="1">
      <alignment readingOrder="0"/>
    </xf>
    <xf borderId="0" fillId="13" fontId="2" numFmtId="167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2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readingOrder="0" shrinkToFit="0" vertical="bottom" wrapText="1"/>
    </xf>
    <xf borderId="0" fillId="0" fontId="24" numFmtId="0" xfId="0" applyAlignment="1" applyFont="1">
      <alignment readingOrder="0"/>
    </xf>
    <xf borderId="1" fillId="5" fontId="22" numFmtId="0" xfId="0" applyAlignment="1" applyBorder="1" applyFont="1">
      <alignment readingOrder="0"/>
    </xf>
    <xf borderId="1" fillId="5" fontId="22" numFmtId="0" xfId="0" applyBorder="1" applyFont="1"/>
    <xf borderId="1" fillId="10" fontId="22" numFmtId="0" xfId="0" applyAlignment="1" applyBorder="1" applyFont="1">
      <alignment readingOrder="0"/>
    </xf>
    <xf borderId="1" fillId="10" fontId="22" numFmtId="0" xfId="0" applyBorder="1" applyFont="1"/>
    <xf borderId="1" fillId="8" fontId="25" numFmtId="0" xfId="0" applyAlignment="1" applyBorder="1" applyFont="1">
      <alignment readingOrder="0"/>
    </xf>
    <xf borderId="1" fillId="8" fontId="25" numFmtId="0" xfId="0" applyBorder="1" applyFont="1"/>
    <xf borderId="0" fillId="13" fontId="22" numFmtId="0" xfId="0" applyAlignment="1" applyFont="1">
      <alignment horizontal="center" readingOrder="0" vertical="center"/>
    </xf>
    <xf borderId="1" fillId="17" fontId="26" numFmtId="0" xfId="0" applyAlignment="1" applyBorder="1" applyFill="1" applyFont="1">
      <alignment horizontal="center" readingOrder="0" vertical="center"/>
    </xf>
    <xf borderId="10" fillId="17" fontId="24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 vertical="center"/>
    </xf>
    <xf borderId="0" fillId="0" fontId="27" numFmtId="0" xfId="0" applyAlignment="1" applyFont="1">
      <alignment readingOrder="0"/>
    </xf>
    <xf borderId="7" fillId="0" fontId="5" numFmtId="0" xfId="0" applyAlignment="1" applyBorder="1" applyFont="1">
      <alignment horizontal="left" readingOrder="0" vertical="center"/>
    </xf>
    <xf borderId="7" fillId="0" fontId="5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horizontal="center" readingOrder="0" vertical="center"/>
    </xf>
    <xf borderId="10" fillId="17" fontId="28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0" fillId="17" fontId="28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9" numFmtId="165" xfId="0" applyAlignment="1" applyFont="1" applyNumberFormat="1">
      <alignment readingOrder="0"/>
    </xf>
    <xf borderId="0" fillId="0" fontId="9" numFmtId="0" xfId="0" applyAlignment="1" applyFont="1">
      <alignment readingOrder="0"/>
    </xf>
    <xf borderId="5" fillId="18" fontId="30" numFmtId="0" xfId="0" applyAlignment="1" applyBorder="1" applyFill="1" applyFont="1">
      <alignment horizontal="center" readingOrder="0" shrinkToFit="0" vertical="center" wrapText="1"/>
    </xf>
    <xf borderId="5" fillId="7" fontId="8" numFmtId="0" xfId="0" applyAlignment="1" applyBorder="1" applyFont="1">
      <alignment horizontal="center" readingOrder="0" shrinkToFit="0" vertical="center" wrapText="1"/>
    </xf>
    <xf borderId="10" fillId="0" fontId="19" numFmtId="0" xfId="0" applyAlignment="1" applyBorder="1" applyFont="1">
      <alignment horizontal="center" readingOrder="0" shrinkToFit="0" vertical="center" wrapText="1"/>
    </xf>
    <xf borderId="6" fillId="0" fontId="21" numFmtId="0" xfId="0" applyAlignment="1" applyBorder="1" applyFont="1">
      <alignment horizontal="center" readingOrder="0" vertical="center"/>
    </xf>
    <xf borderId="5" fillId="0" fontId="31" numFmtId="49" xfId="0" applyAlignment="1" applyBorder="1" applyFont="1" applyNumberFormat="1">
      <alignment horizontal="center" readingOrder="0" vertical="center"/>
    </xf>
    <xf borderId="5" fillId="18" fontId="11" numFmtId="0" xfId="0" applyAlignment="1" applyBorder="1" applyFont="1">
      <alignment horizontal="center" readingOrder="0" shrinkToFit="0" vertical="center" wrapText="1"/>
    </xf>
    <xf borderId="0" fillId="0" fontId="32" numFmtId="0" xfId="0" applyAlignment="1" applyFont="1">
      <alignment readingOrder="0"/>
    </xf>
    <xf borderId="6" fillId="0" fontId="19" numFmtId="0" xfId="0" applyAlignment="1" applyBorder="1" applyFont="1">
      <alignment horizontal="center" readingOrder="0" vertical="center"/>
    </xf>
    <xf borderId="12" fillId="0" fontId="21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0" fontId="17" numFmtId="0" xfId="0" applyAlignment="1" applyFont="1">
      <alignment horizontal="right" readingOrder="0"/>
    </xf>
    <xf borderId="0" fillId="0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46</xdr:row>
      <xdr:rowOff>361950</xdr:rowOff>
    </xdr:from>
    <xdr:ext cx="5486400" cy="19240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619125</xdr:colOff>
      <xdr:row>54</xdr:row>
      <xdr:rowOff>257175</xdr:rowOff>
    </xdr:from>
    <xdr:ext cx="4238625" cy="18573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2.86"/>
    <col customWidth="1" min="3" max="3" width="21.29"/>
    <col customWidth="1" min="4" max="4" width="26.71"/>
    <col customWidth="1" min="5" max="5" width="12.29"/>
    <col customWidth="1" min="6" max="7" width="11.0"/>
  </cols>
  <sheetData>
    <row r="2">
      <c r="B2" s="1" t="s">
        <v>0</v>
      </c>
    </row>
    <row r="5" ht="42.0" customHeight="1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4" t="s">
        <v>7</v>
      </c>
      <c r="C6" s="5" t="s">
        <v>8</v>
      </c>
      <c r="D6" s="5" t="s">
        <v>9</v>
      </c>
      <c r="E6" s="6" t="s">
        <v>10</v>
      </c>
      <c r="F6" s="7" t="s">
        <v>11</v>
      </c>
      <c r="G6" s="5" t="s">
        <v>12</v>
      </c>
    </row>
    <row r="7">
      <c r="B7" s="8" t="s">
        <v>13</v>
      </c>
      <c r="C7" s="9" t="s">
        <v>14</v>
      </c>
      <c r="D7" s="9" t="s">
        <v>14</v>
      </c>
      <c r="E7" s="10">
        <v>44531.0</v>
      </c>
      <c r="F7" s="11"/>
      <c r="G7" s="9" t="s">
        <v>15</v>
      </c>
    </row>
    <row r="8">
      <c r="B8" s="8" t="s">
        <v>16</v>
      </c>
      <c r="C8" s="9" t="s">
        <v>17</v>
      </c>
      <c r="D8" s="9" t="s">
        <v>18</v>
      </c>
      <c r="E8" s="9" t="s">
        <v>19</v>
      </c>
      <c r="F8" s="12"/>
      <c r="G8" s="9" t="s">
        <v>20</v>
      </c>
    </row>
    <row r="13">
      <c r="B13" s="13" t="s">
        <v>21</v>
      </c>
      <c r="C13" s="14" t="s">
        <v>22</v>
      </c>
      <c r="D13" s="14" t="s">
        <v>23</v>
      </c>
    </row>
    <row r="14">
      <c r="B14" s="15" t="s">
        <v>24</v>
      </c>
      <c r="C14" s="16" t="s">
        <v>25</v>
      </c>
      <c r="D14" s="16" t="s">
        <v>26</v>
      </c>
    </row>
    <row r="15">
      <c r="B15" s="15" t="s">
        <v>27</v>
      </c>
      <c r="C15" s="16" t="s">
        <v>28</v>
      </c>
      <c r="D15" s="16" t="s">
        <v>29</v>
      </c>
    </row>
    <row r="16">
      <c r="B16" s="15" t="s">
        <v>30</v>
      </c>
      <c r="C16" s="16" t="s">
        <v>31</v>
      </c>
      <c r="D16" s="16" t="s">
        <v>31</v>
      </c>
    </row>
    <row r="17">
      <c r="B17" s="17"/>
      <c r="C17" s="17"/>
      <c r="D17" s="17"/>
    </row>
    <row r="18">
      <c r="B18" s="18" t="s">
        <v>32</v>
      </c>
    </row>
    <row r="21">
      <c r="B21" s="19" t="s">
        <v>33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</row>
    <row r="23">
      <c r="B23" s="22" t="s">
        <v>34</v>
      </c>
      <c r="C23" s="20"/>
      <c r="D23" s="20"/>
      <c r="E23" s="20"/>
      <c r="F23" s="20"/>
      <c r="G23" s="21"/>
      <c r="H23" s="23" t="s">
        <v>35</v>
      </c>
      <c r="I23" s="20"/>
      <c r="J23" s="20"/>
      <c r="K23" s="20"/>
      <c r="L23" s="20"/>
      <c r="M23" s="21"/>
    </row>
    <row r="24">
      <c r="B24" s="24"/>
      <c r="C24" s="25"/>
      <c r="D24" s="25"/>
      <c r="E24" s="25"/>
      <c r="F24" s="25"/>
      <c r="G24" s="26"/>
      <c r="H24" s="27" t="s">
        <v>36</v>
      </c>
      <c r="I24" s="27" t="s">
        <v>37</v>
      </c>
      <c r="J24" s="27" t="s">
        <v>38</v>
      </c>
      <c r="K24" s="27" t="s">
        <v>39</v>
      </c>
      <c r="L24" s="27" t="s">
        <v>40</v>
      </c>
      <c r="M24" s="27" t="s">
        <v>41</v>
      </c>
    </row>
    <row r="25">
      <c r="B25" s="28" t="s">
        <v>42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6">
      <c r="B26" s="29">
        <v>1.0</v>
      </c>
      <c r="C26" s="30" t="s">
        <v>43</v>
      </c>
      <c r="D26" s="31" t="s">
        <v>44</v>
      </c>
      <c r="E26" s="20"/>
      <c r="F26" s="20"/>
      <c r="G26" s="21"/>
      <c r="H26" s="32" t="s">
        <v>45</v>
      </c>
      <c r="I26" s="32" t="s">
        <v>46</v>
      </c>
      <c r="J26" s="32" t="s">
        <v>47</v>
      </c>
      <c r="K26" s="32" t="s">
        <v>48</v>
      </c>
      <c r="L26" s="32" t="s">
        <v>49</v>
      </c>
      <c r="M26" s="33"/>
    </row>
    <row r="27">
      <c r="B27" s="29">
        <v>2.0</v>
      </c>
      <c r="C27" s="30" t="s">
        <v>50</v>
      </c>
      <c r="D27" s="31" t="s">
        <v>51</v>
      </c>
      <c r="E27" s="20"/>
      <c r="F27" s="20"/>
      <c r="G27" s="21"/>
      <c r="H27" s="33"/>
      <c r="I27" s="32" t="s">
        <v>52</v>
      </c>
      <c r="J27" s="32" t="s">
        <v>47</v>
      </c>
      <c r="K27" s="34" t="s">
        <v>53</v>
      </c>
      <c r="L27" s="32" t="s">
        <v>54</v>
      </c>
      <c r="M27" s="33"/>
    </row>
    <row r="28">
      <c r="B28" s="29">
        <v>3.0</v>
      </c>
      <c r="C28" s="30" t="s">
        <v>55</v>
      </c>
      <c r="D28" s="31" t="s">
        <v>56</v>
      </c>
      <c r="E28" s="20"/>
      <c r="F28" s="20"/>
      <c r="G28" s="21"/>
      <c r="H28" s="32" t="s">
        <v>57</v>
      </c>
      <c r="I28" s="32" t="s">
        <v>58</v>
      </c>
      <c r="J28" s="32" t="s">
        <v>47</v>
      </c>
      <c r="K28" s="32" t="s">
        <v>48</v>
      </c>
      <c r="L28" s="32" t="s">
        <v>59</v>
      </c>
      <c r="M28" s="32" t="s">
        <v>60</v>
      </c>
    </row>
    <row r="29">
      <c r="B29" s="28" t="s">
        <v>61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1"/>
    </row>
    <row r="30">
      <c r="B30" s="29">
        <v>4.0</v>
      </c>
      <c r="C30" s="30" t="s">
        <v>62</v>
      </c>
      <c r="D30" s="31" t="s">
        <v>63</v>
      </c>
      <c r="E30" s="20"/>
      <c r="F30" s="20"/>
      <c r="G30" s="21"/>
      <c r="H30" s="33"/>
      <c r="I30" s="33"/>
      <c r="J30" s="32" t="s">
        <v>47</v>
      </c>
      <c r="K30" s="35">
        <v>44501.0</v>
      </c>
      <c r="L30" s="32" t="s">
        <v>59</v>
      </c>
      <c r="M30" s="32" t="s">
        <v>64</v>
      </c>
    </row>
    <row r="31">
      <c r="B31" s="29">
        <v>5.0</v>
      </c>
      <c r="C31" s="30" t="s">
        <v>65</v>
      </c>
      <c r="D31" s="31" t="s">
        <v>66</v>
      </c>
      <c r="E31" s="20"/>
      <c r="F31" s="20"/>
      <c r="G31" s="21"/>
      <c r="H31" s="33"/>
      <c r="I31" s="33"/>
      <c r="J31" s="32" t="s">
        <v>47</v>
      </c>
      <c r="K31" s="34" t="s">
        <v>67</v>
      </c>
      <c r="L31" s="32" t="s">
        <v>68</v>
      </c>
      <c r="M31" s="32" t="s">
        <v>69</v>
      </c>
    </row>
    <row r="32">
      <c r="B32" s="29">
        <v>6.0</v>
      </c>
      <c r="C32" s="30" t="s">
        <v>70</v>
      </c>
      <c r="D32" s="31" t="s">
        <v>71</v>
      </c>
      <c r="E32" s="20"/>
      <c r="F32" s="20"/>
      <c r="G32" s="21"/>
      <c r="H32" s="33"/>
      <c r="I32" s="32" t="s">
        <v>72</v>
      </c>
      <c r="J32" s="32" t="s">
        <v>47</v>
      </c>
      <c r="K32" s="32" t="s">
        <v>48</v>
      </c>
      <c r="L32" s="32" t="s">
        <v>59</v>
      </c>
      <c r="M32" s="33"/>
    </row>
    <row r="33">
      <c r="B33" s="29">
        <v>7.0</v>
      </c>
      <c r="C33" s="30" t="s">
        <v>73</v>
      </c>
      <c r="D33" s="31" t="s">
        <v>74</v>
      </c>
      <c r="E33" s="20"/>
      <c r="F33" s="20"/>
      <c r="G33" s="21"/>
      <c r="H33" s="33"/>
      <c r="I33" s="32" t="s">
        <v>72</v>
      </c>
      <c r="J33" s="32" t="s">
        <v>47</v>
      </c>
      <c r="K33" s="34" t="s">
        <v>75</v>
      </c>
      <c r="L33" s="32" t="s">
        <v>48</v>
      </c>
      <c r="M33" s="33"/>
    </row>
    <row r="34">
      <c r="B34" s="28" t="s">
        <v>76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  <row r="35">
      <c r="B35" s="29">
        <v>8.0</v>
      </c>
      <c r="C35" s="30" t="s">
        <v>77</v>
      </c>
      <c r="D35" s="31" t="s">
        <v>78</v>
      </c>
      <c r="E35" s="20"/>
      <c r="F35" s="20"/>
      <c r="G35" s="21"/>
      <c r="H35" s="32" t="s">
        <v>79</v>
      </c>
      <c r="I35" s="32" t="s">
        <v>80</v>
      </c>
      <c r="J35" s="32" t="s">
        <v>47</v>
      </c>
      <c r="K35" s="32" t="s">
        <v>81</v>
      </c>
      <c r="L35" s="32" t="s">
        <v>82</v>
      </c>
      <c r="M35" s="33"/>
    </row>
    <row r="36">
      <c r="B36" s="29">
        <v>9.0</v>
      </c>
      <c r="C36" s="30" t="s">
        <v>83</v>
      </c>
      <c r="D36" s="31" t="s">
        <v>84</v>
      </c>
      <c r="E36" s="20"/>
      <c r="F36" s="20"/>
      <c r="G36" s="21"/>
      <c r="H36" s="32" t="s">
        <v>85</v>
      </c>
      <c r="I36" s="32" t="s">
        <v>86</v>
      </c>
      <c r="J36" s="32" t="s">
        <v>47</v>
      </c>
      <c r="K36" s="32" t="s">
        <v>87</v>
      </c>
      <c r="L36" s="32" t="s">
        <v>88</v>
      </c>
      <c r="M36" s="33"/>
    </row>
    <row r="37">
      <c r="B37" s="29">
        <v>10.0</v>
      </c>
      <c r="C37" s="30" t="s">
        <v>89</v>
      </c>
      <c r="D37" s="31" t="s">
        <v>90</v>
      </c>
      <c r="E37" s="20"/>
      <c r="F37" s="20"/>
      <c r="G37" s="21"/>
      <c r="H37" s="32" t="s">
        <v>91</v>
      </c>
      <c r="I37" s="32" t="s">
        <v>92</v>
      </c>
      <c r="J37" s="32" t="s">
        <v>47</v>
      </c>
      <c r="K37" s="32" t="s">
        <v>81</v>
      </c>
      <c r="L37" s="32" t="s">
        <v>57</v>
      </c>
      <c r="M37" s="33"/>
    </row>
    <row r="38">
      <c r="B38" s="29">
        <v>11.0</v>
      </c>
      <c r="C38" s="30" t="s">
        <v>93</v>
      </c>
      <c r="D38" s="31" t="s">
        <v>94</v>
      </c>
      <c r="E38" s="20"/>
      <c r="F38" s="20"/>
      <c r="G38" s="21"/>
      <c r="H38" s="32" t="s">
        <v>68</v>
      </c>
      <c r="I38" s="35">
        <v>44470.0</v>
      </c>
      <c r="J38" s="32" t="s">
        <v>47</v>
      </c>
      <c r="K38" s="32" t="s">
        <v>95</v>
      </c>
      <c r="L38" s="33"/>
      <c r="M38" s="33"/>
    </row>
    <row r="39">
      <c r="B39" s="29">
        <v>12.0</v>
      </c>
      <c r="C39" s="30" t="s">
        <v>96</v>
      </c>
      <c r="D39" s="31" t="s">
        <v>97</v>
      </c>
      <c r="E39" s="20"/>
      <c r="F39" s="20"/>
      <c r="G39" s="21"/>
      <c r="H39" s="32" t="s">
        <v>98</v>
      </c>
      <c r="I39" s="34" t="s">
        <v>75</v>
      </c>
      <c r="J39" s="32" t="s">
        <v>47</v>
      </c>
      <c r="K39" s="32" t="s">
        <v>99</v>
      </c>
      <c r="L39" s="33"/>
      <c r="M39" s="33"/>
    </row>
    <row r="40">
      <c r="B40" s="28" t="s">
        <v>100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</row>
    <row r="41">
      <c r="B41" s="29">
        <v>13.0</v>
      </c>
      <c r="C41" s="30" t="s">
        <v>101</v>
      </c>
      <c r="D41" s="31" t="s">
        <v>102</v>
      </c>
      <c r="E41" s="20"/>
      <c r="F41" s="20"/>
      <c r="G41" s="21"/>
      <c r="H41" s="32" t="s">
        <v>103</v>
      </c>
      <c r="I41" s="35">
        <v>44470.0</v>
      </c>
      <c r="J41" s="32" t="s">
        <v>47</v>
      </c>
      <c r="K41" s="32" t="s">
        <v>87</v>
      </c>
      <c r="L41" s="32" t="s">
        <v>88</v>
      </c>
      <c r="M41" s="33"/>
    </row>
    <row r="42">
      <c r="B42" s="29">
        <v>14.0</v>
      </c>
      <c r="C42" s="30" t="s">
        <v>104</v>
      </c>
      <c r="D42" s="31" t="s">
        <v>105</v>
      </c>
      <c r="E42" s="20"/>
      <c r="F42" s="20"/>
      <c r="G42" s="21"/>
      <c r="H42" s="32" t="s">
        <v>103</v>
      </c>
      <c r="I42" s="35">
        <v>44470.0</v>
      </c>
      <c r="J42" s="32" t="s">
        <v>47</v>
      </c>
      <c r="K42" s="32" t="s">
        <v>87</v>
      </c>
      <c r="L42" s="32" t="s">
        <v>106</v>
      </c>
      <c r="M42" s="33"/>
    </row>
    <row r="43">
      <c r="B43" s="29">
        <v>15.0</v>
      </c>
      <c r="C43" s="30" t="s">
        <v>107</v>
      </c>
      <c r="D43" s="31" t="s">
        <v>108</v>
      </c>
      <c r="E43" s="20"/>
      <c r="F43" s="20"/>
      <c r="G43" s="21"/>
      <c r="H43" s="32" t="s">
        <v>109</v>
      </c>
      <c r="I43" s="34" t="s">
        <v>53</v>
      </c>
      <c r="J43" s="32" t="s">
        <v>47</v>
      </c>
      <c r="K43" s="34" t="s">
        <v>110</v>
      </c>
      <c r="L43" s="35">
        <v>44470.0</v>
      </c>
      <c r="M43" s="33"/>
    </row>
  </sheetData>
  <mergeCells count="26">
    <mergeCell ref="F6:F8"/>
    <mergeCell ref="B18:C18"/>
    <mergeCell ref="B21:M21"/>
    <mergeCell ref="B23:G23"/>
    <mergeCell ref="H23:M23"/>
    <mergeCell ref="B24:G24"/>
    <mergeCell ref="B2:M2"/>
    <mergeCell ref="B25:M25"/>
    <mergeCell ref="D26:G26"/>
    <mergeCell ref="D27:G27"/>
    <mergeCell ref="D28:G28"/>
    <mergeCell ref="B29:M29"/>
    <mergeCell ref="D30:G30"/>
    <mergeCell ref="D31:G31"/>
    <mergeCell ref="D39:G39"/>
    <mergeCell ref="B40:M40"/>
    <mergeCell ref="D41:G41"/>
    <mergeCell ref="D42:G42"/>
    <mergeCell ref="D43:G43"/>
    <mergeCell ref="D32:G32"/>
    <mergeCell ref="D33:G33"/>
    <mergeCell ref="B34:M34"/>
    <mergeCell ref="D35:G35"/>
    <mergeCell ref="D36:G36"/>
    <mergeCell ref="D37:G37"/>
    <mergeCell ref="D38:G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0E0E3"/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8.71"/>
    <col customWidth="1" min="3" max="3" width="29.43"/>
    <col customWidth="1" min="5" max="5" width="7.57"/>
    <col customWidth="1" min="7" max="7" width="16.86"/>
    <col customWidth="1" min="8" max="8" width="13.43"/>
    <col customWidth="1" min="9" max="9" width="35.29"/>
    <col customWidth="1" min="11" max="11" width="7.57"/>
  </cols>
  <sheetData>
    <row r="1">
      <c r="B1" s="36"/>
      <c r="C1" s="36"/>
      <c r="D1" s="36"/>
      <c r="E1" s="36"/>
      <c r="F1" s="36"/>
      <c r="G1" s="36"/>
      <c r="H1" s="36"/>
    </row>
    <row r="2">
      <c r="B2" s="37" t="s">
        <v>111</v>
      </c>
    </row>
    <row r="4">
      <c r="B4" s="38"/>
      <c r="C4" s="39" t="s">
        <v>112</v>
      </c>
      <c r="D4" s="21"/>
      <c r="F4" s="39" t="s">
        <v>113</v>
      </c>
      <c r="G4" s="21"/>
      <c r="I4" s="39" t="s">
        <v>114</v>
      </c>
      <c r="J4" s="21"/>
    </row>
    <row r="5">
      <c r="B5" s="40"/>
      <c r="C5" s="15" t="s">
        <v>115</v>
      </c>
      <c r="D5" s="15">
        <v>31.0</v>
      </c>
      <c r="F5" s="15" t="s">
        <v>116</v>
      </c>
      <c r="G5" s="15">
        <v>991.0</v>
      </c>
      <c r="I5" s="15" t="s">
        <v>117</v>
      </c>
      <c r="J5" s="15">
        <v>247.0</v>
      </c>
    </row>
    <row r="6">
      <c r="B6" s="40"/>
      <c r="C6" s="15" t="s">
        <v>118</v>
      </c>
      <c r="D6" s="15">
        <v>61.0</v>
      </c>
      <c r="I6" s="15" t="s">
        <v>119</v>
      </c>
      <c r="J6" s="15">
        <v>73.0</v>
      </c>
    </row>
    <row r="7">
      <c r="B7" s="40"/>
      <c r="C7" s="41" t="s">
        <v>120</v>
      </c>
      <c r="D7" s="41">
        <v>79.0</v>
      </c>
      <c r="I7" s="15" t="s">
        <v>121</v>
      </c>
      <c r="J7" s="15">
        <v>70.0</v>
      </c>
    </row>
    <row r="8">
      <c r="B8" s="40"/>
      <c r="C8" s="15" t="s">
        <v>122</v>
      </c>
      <c r="D8" s="15">
        <v>21.0</v>
      </c>
      <c r="I8" s="15" t="s">
        <v>123</v>
      </c>
      <c r="J8" s="15">
        <v>76.0</v>
      </c>
    </row>
    <row r="9">
      <c r="B9" s="40"/>
      <c r="C9" s="15" t="s">
        <v>124</v>
      </c>
      <c r="D9" s="15">
        <v>21.0</v>
      </c>
      <c r="I9" s="15" t="s">
        <v>125</v>
      </c>
      <c r="J9" s="15">
        <v>84.0</v>
      </c>
    </row>
    <row r="10">
      <c r="B10" s="40"/>
      <c r="C10" s="15" t="s">
        <v>126</v>
      </c>
      <c r="D10" s="15">
        <v>151.0</v>
      </c>
      <c r="I10" s="15" t="s">
        <v>127</v>
      </c>
      <c r="J10" s="15">
        <v>200.0</v>
      </c>
    </row>
    <row r="11">
      <c r="B11" s="40"/>
      <c r="C11" s="15" t="s">
        <v>128</v>
      </c>
      <c r="D11" s="15">
        <v>117.0</v>
      </c>
      <c r="I11" s="42" t="s">
        <v>129</v>
      </c>
      <c r="J11" s="42">
        <v>105.0</v>
      </c>
    </row>
    <row r="12">
      <c r="B12" s="40"/>
      <c r="C12" s="15" t="s">
        <v>130</v>
      </c>
      <c r="D12" s="15">
        <v>58.0</v>
      </c>
      <c r="I12" s="15" t="s">
        <v>131</v>
      </c>
      <c r="J12" s="15">
        <v>227.0</v>
      </c>
    </row>
    <row r="13">
      <c r="B13" s="40"/>
      <c r="C13" s="15" t="s">
        <v>132</v>
      </c>
      <c r="D13" s="15">
        <v>52.0</v>
      </c>
      <c r="I13" s="15" t="s">
        <v>133</v>
      </c>
      <c r="J13" s="15">
        <v>405.0</v>
      </c>
    </row>
    <row r="14">
      <c r="B14" s="40"/>
      <c r="C14" s="15" t="s">
        <v>134</v>
      </c>
      <c r="D14" s="15">
        <v>52.0</v>
      </c>
      <c r="I14" s="15" t="s">
        <v>135</v>
      </c>
      <c r="J14" s="15">
        <v>228.0</v>
      </c>
    </row>
    <row r="15">
      <c r="B15" s="40"/>
      <c r="C15" s="15" t="s">
        <v>136</v>
      </c>
      <c r="D15" s="15">
        <v>23.0</v>
      </c>
      <c r="I15" s="15" t="s">
        <v>137</v>
      </c>
      <c r="J15" s="15">
        <v>189.0</v>
      </c>
    </row>
    <row r="16">
      <c r="B16" s="40"/>
      <c r="C16" s="15" t="s">
        <v>138</v>
      </c>
      <c r="D16" s="15">
        <v>38.0</v>
      </c>
      <c r="I16" s="15" t="s">
        <v>139</v>
      </c>
      <c r="J16" s="15">
        <v>256.0</v>
      </c>
    </row>
    <row r="17">
      <c r="B17" s="40"/>
      <c r="C17" s="15" t="s">
        <v>140</v>
      </c>
      <c r="D17" s="15">
        <v>63.0</v>
      </c>
      <c r="I17" s="15" t="s">
        <v>141</v>
      </c>
      <c r="J17" s="15">
        <v>280.0</v>
      </c>
    </row>
    <row r="18">
      <c r="B18" s="40"/>
      <c r="C18" s="15" t="s">
        <v>142</v>
      </c>
      <c r="D18" s="15">
        <v>31.0</v>
      </c>
      <c r="I18" s="15" t="s">
        <v>143</v>
      </c>
      <c r="J18" s="15">
        <v>117.0</v>
      </c>
    </row>
    <row r="19">
      <c r="B19" s="40"/>
      <c r="C19" s="15" t="s">
        <v>144</v>
      </c>
      <c r="D19" s="15">
        <v>47.0</v>
      </c>
      <c r="I19" s="15" t="s">
        <v>145</v>
      </c>
      <c r="J19" s="15">
        <v>47.0</v>
      </c>
    </row>
    <row r="20">
      <c r="B20" s="40"/>
      <c r="C20" s="15" t="s">
        <v>146</v>
      </c>
      <c r="D20" s="15">
        <v>53.0</v>
      </c>
      <c r="I20" s="15" t="s">
        <v>147</v>
      </c>
      <c r="J20" s="15">
        <v>321.0</v>
      </c>
    </row>
    <row r="21">
      <c r="B21" s="40"/>
      <c r="C21" s="15" t="s">
        <v>148</v>
      </c>
      <c r="D21" s="15">
        <v>125.0</v>
      </c>
      <c r="I21" s="15" t="s">
        <v>149</v>
      </c>
      <c r="J21" s="15">
        <v>334.0</v>
      </c>
    </row>
    <row r="22">
      <c r="B22" s="40"/>
      <c r="C22" s="43" t="s">
        <v>150</v>
      </c>
      <c r="D22" s="43">
        <v>48.0</v>
      </c>
      <c r="I22" s="15" t="s">
        <v>151</v>
      </c>
      <c r="J22" s="15">
        <v>50.0</v>
      </c>
    </row>
    <row r="23">
      <c r="B23" s="40"/>
      <c r="C23" s="15" t="s">
        <v>152</v>
      </c>
      <c r="D23" s="15">
        <v>23.0</v>
      </c>
      <c r="I23" s="15" t="s">
        <v>153</v>
      </c>
      <c r="J23" s="15">
        <v>49.0</v>
      </c>
    </row>
    <row r="24">
      <c r="B24" s="40"/>
      <c r="C24" s="15" t="s">
        <v>116</v>
      </c>
      <c r="D24" s="15">
        <v>1094.0</v>
      </c>
      <c r="E24" s="38"/>
      <c r="I24" s="15" t="s">
        <v>154</v>
      </c>
      <c r="J24" s="15">
        <v>63.0</v>
      </c>
    </row>
    <row r="25">
      <c r="B25" s="40"/>
      <c r="C25" s="40"/>
      <c r="D25" s="40"/>
      <c r="E25" s="40"/>
      <c r="I25" s="15" t="s">
        <v>155</v>
      </c>
      <c r="J25" s="15">
        <v>49.0</v>
      </c>
    </row>
    <row r="26">
      <c r="B26" s="38"/>
      <c r="C26" s="44"/>
      <c r="D26" s="40"/>
      <c r="E26" s="38"/>
      <c r="I26" s="15" t="s">
        <v>156</v>
      </c>
      <c r="J26" s="15">
        <v>56.0</v>
      </c>
    </row>
    <row r="27">
      <c r="I27" s="15" t="s">
        <v>157</v>
      </c>
      <c r="J27" s="15">
        <v>65.0</v>
      </c>
    </row>
    <row r="28">
      <c r="I28" s="15" t="s">
        <v>158</v>
      </c>
      <c r="J28" s="15">
        <v>48.0</v>
      </c>
    </row>
    <row r="29">
      <c r="C29" s="39" t="s">
        <v>159</v>
      </c>
      <c r="D29" s="21"/>
      <c r="I29" s="15" t="s">
        <v>160</v>
      </c>
      <c r="J29" s="15">
        <v>44.0</v>
      </c>
    </row>
    <row r="30">
      <c r="C30" s="15" t="s">
        <v>161</v>
      </c>
      <c r="D30" s="15">
        <v>1094.0</v>
      </c>
      <c r="I30" s="15" t="s">
        <v>162</v>
      </c>
      <c r="J30" s="15">
        <v>32.0</v>
      </c>
    </row>
    <row r="31">
      <c r="C31" s="15" t="s">
        <v>163</v>
      </c>
      <c r="D31" s="15">
        <v>991.0</v>
      </c>
      <c r="I31" s="15" t="s">
        <v>164</v>
      </c>
      <c r="J31" s="15">
        <v>50.0</v>
      </c>
    </row>
    <row r="32">
      <c r="C32" s="15" t="s">
        <v>165</v>
      </c>
      <c r="D32" s="15">
        <v>5156.0</v>
      </c>
      <c r="I32" s="15" t="s">
        <v>166</v>
      </c>
      <c r="J32" s="15">
        <v>106.0</v>
      </c>
    </row>
    <row r="33">
      <c r="C33" s="15" t="s">
        <v>116</v>
      </c>
      <c r="D33" s="15">
        <f>SUM(D30:D32)</f>
        <v>7241</v>
      </c>
      <c r="I33" s="15" t="s">
        <v>167</v>
      </c>
      <c r="J33" s="15">
        <v>115.0</v>
      </c>
    </row>
    <row r="34">
      <c r="I34" s="15" t="s">
        <v>168</v>
      </c>
      <c r="J34" s="15">
        <v>240.0</v>
      </c>
    </row>
    <row r="35">
      <c r="I35" s="15" t="s">
        <v>169</v>
      </c>
      <c r="J35" s="15">
        <v>361.0</v>
      </c>
    </row>
    <row r="36">
      <c r="I36" s="15" t="s">
        <v>170</v>
      </c>
      <c r="J36" s="15">
        <v>373.0</v>
      </c>
    </row>
    <row r="37">
      <c r="I37" s="15" t="s">
        <v>171</v>
      </c>
      <c r="J37" s="15">
        <v>85.0</v>
      </c>
    </row>
    <row r="38">
      <c r="I38" s="15" t="s">
        <v>172</v>
      </c>
      <c r="J38" s="15">
        <v>111.0</v>
      </c>
    </row>
    <row r="39">
      <c r="I39" s="15" t="s">
        <v>116</v>
      </c>
      <c r="J39" s="15">
        <f>SUM(J5:J38)</f>
        <v>5156</v>
      </c>
    </row>
    <row r="44">
      <c r="B44" s="45" t="s">
        <v>173</v>
      </c>
    </row>
    <row r="47" ht="32.25" customHeight="1">
      <c r="A47" s="46"/>
      <c r="B47" s="46"/>
      <c r="C47" s="47" t="s">
        <v>174</v>
      </c>
      <c r="D47" s="48" t="s">
        <v>22</v>
      </c>
      <c r="E47" s="21"/>
      <c r="F47" s="48" t="s">
        <v>175</v>
      </c>
      <c r="G47" s="21"/>
      <c r="H47" s="49" t="s">
        <v>176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27.0" customHeight="1">
      <c r="C48" s="50" t="s">
        <v>24</v>
      </c>
      <c r="D48" s="51" t="s">
        <v>177</v>
      </c>
      <c r="E48" s="21"/>
      <c r="F48" s="51" t="s">
        <v>178</v>
      </c>
      <c r="G48" s="21"/>
      <c r="H48" s="52" t="s">
        <v>179</v>
      </c>
    </row>
    <row r="49" ht="25.5" customHeight="1">
      <c r="C49" s="50" t="s">
        <v>27</v>
      </c>
      <c r="D49" s="51" t="s">
        <v>180</v>
      </c>
      <c r="E49" s="21"/>
      <c r="F49" s="51" t="s">
        <v>181</v>
      </c>
      <c r="G49" s="21"/>
      <c r="H49" s="52" t="s">
        <v>182</v>
      </c>
    </row>
    <row r="50" ht="26.25" customHeight="1">
      <c r="C50" s="50" t="s">
        <v>30</v>
      </c>
      <c r="D50" s="51" t="s">
        <v>31</v>
      </c>
      <c r="E50" s="21"/>
      <c r="F50" s="51" t="s">
        <v>183</v>
      </c>
      <c r="G50" s="21"/>
      <c r="H50" s="52">
        <v>3.0</v>
      </c>
    </row>
    <row r="51">
      <c r="J51" s="53"/>
    </row>
  </sheetData>
  <mergeCells count="14">
    <mergeCell ref="D47:E47"/>
    <mergeCell ref="D48:E48"/>
    <mergeCell ref="F48:G48"/>
    <mergeCell ref="D49:E49"/>
    <mergeCell ref="F49:G49"/>
    <mergeCell ref="D50:E50"/>
    <mergeCell ref="F50:G50"/>
    <mergeCell ref="C4:D4"/>
    <mergeCell ref="F4:G4"/>
    <mergeCell ref="I4:J4"/>
    <mergeCell ref="C29:D29"/>
    <mergeCell ref="B44:J44"/>
    <mergeCell ref="F47:G47"/>
    <mergeCell ref="B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9.57"/>
    <col customWidth="1" min="11" max="11" width="16.43"/>
    <col customWidth="1" min="13" max="13" width="18.14"/>
    <col customWidth="1" min="16" max="16" width="13.14"/>
    <col customWidth="1" min="17" max="17" width="12.71"/>
    <col customWidth="1" min="20" max="20" width="12.0"/>
    <col customWidth="1" min="21" max="21" width="13.0"/>
  </cols>
  <sheetData>
    <row r="2">
      <c r="B2" s="54" t="s">
        <v>184</v>
      </c>
    </row>
    <row r="4">
      <c r="B4" s="55" t="s">
        <v>185</v>
      </c>
      <c r="C4" s="56" t="s">
        <v>7</v>
      </c>
    </row>
    <row r="5">
      <c r="B5" s="55" t="s">
        <v>186</v>
      </c>
      <c r="C5" s="56" t="s">
        <v>187</v>
      </c>
    </row>
    <row r="6">
      <c r="B6" s="55" t="s">
        <v>188</v>
      </c>
      <c r="C6" s="57"/>
    </row>
    <row r="8">
      <c r="B8" s="58" t="s">
        <v>34</v>
      </c>
      <c r="C8" s="20"/>
      <c r="D8" s="20"/>
      <c r="E8" s="20"/>
      <c r="F8" s="20"/>
      <c r="G8" s="21"/>
      <c r="H8" s="59" t="s">
        <v>35</v>
      </c>
      <c r="I8" s="20"/>
      <c r="J8" s="20"/>
      <c r="K8" s="20"/>
      <c r="L8" s="20"/>
      <c r="M8" s="21"/>
    </row>
    <row r="9">
      <c r="B9" s="24"/>
      <c r="C9" s="25"/>
      <c r="D9" s="25"/>
      <c r="E9" s="25"/>
      <c r="F9" s="25"/>
      <c r="G9" s="26"/>
      <c r="H9" s="27" t="s">
        <v>36</v>
      </c>
      <c r="I9" s="27" t="s">
        <v>37</v>
      </c>
      <c r="J9" s="27" t="s">
        <v>38</v>
      </c>
      <c r="K9" s="27" t="s">
        <v>39</v>
      </c>
      <c r="L9" s="27" t="s">
        <v>40</v>
      </c>
      <c r="M9" s="27" t="s">
        <v>41</v>
      </c>
    </row>
    <row r="10">
      <c r="B10" s="28" t="s">
        <v>42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>
      <c r="B11" s="29">
        <v>1.0</v>
      </c>
      <c r="C11" s="30" t="s">
        <v>43</v>
      </c>
      <c r="D11" s="31" t="s">
        <v>44</v>
      </c>
      <c r="E11" s="20"/>
      <c r="F11" s="20"/>
      <c r="G11" s="21"/>
      <c r="H11" s="32" t="s">
        <v>45</v>
      </c>
      <c r="I11" s="60" t="s">
        <v>46</v>
      </c>
      <c r="J11" s="32" t="s">
        <v>47</v>
      </c>
      <c r="K11" s="32" t="s">
        <v>48</v>
      </c>
      <c r="L11" s="32" t="s">
        <v>49</v>
      </c>
      <c r="M11" s="33"/>
      <c r="N11" s="61" t="s">
        <v>189</v>
      </c>
      <c r="O11" s="62" t="s">
        <v>190</v>
      </c>
    </row>
    <row r="12">
      <c r="B12" s="29">
        <v>2.0</v>
      </c>
      <c r="C12" s="30" t="s">
        <v>50</v>
      </c>
      <c r="D12" s="31" t="s">
        <v>51</v>
      </c>
      <c r="E12" s="20"/>
      <c r="F12" s="20"/>
      <c r="G12" s="21"/>
      <c r="H12" s="33"/>
      <c r="I12" s="60" t="s">
        <v>52</v>
      </c>
      <c r="J12" s="63" t="s">
        <v>47</v>
      </c>
      <c r="K12" s="64" t="s">
        <v>53</v>
      </c>
      <c r="L12" s="32" t="s">
        <v>54</v>
      </c>
      <c r="M12" s="33"/>
      <c r="N12" s="61" t="s">
        <v>189</v>
      </c>
    </row>
    <row r="13">
      <c r="B13" s="29">
        <v>3.0</v>
      </c>
      <c r="C13" s="30" t="s">
        <v>55</v>
      </c>
      <c r="D13" s="31" t="s">
        <v>56</v>
      </c>
      <c r="E13" s="20"/>
      <c r="F13" s="20"/>
      <c r="G13" s="21"/>
      <c r="H13" s="32" t="s">
        <v>57</v>
      </c>
      <c r="I13" s="60" t="s">
        <v>58</v>
      </c>
      <c r="J13" s="63" t="s">
        <v>47</v>
      </c>
      <c r="K13" s="63" t="s">
        <v>48</v>
      </c>
      <c r="L13" s="32" t="s">
        <v>59</v>
      </c>
      <c r="M13" s="32" t="s">
        <v>60</v>
      </c>
      <c r="N13" s="61" t="s">
        <v>189</v>
      </c>
    </row>
    <row r="14">
      <c r="B14" s="28" t="s">
        <v>61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</row>
    <row r="15">
      <c r="B15" s="29">
        <v>4.0</v>
      </c>
      <c r="C15" s="30" t="s">
        <v>62</v>
      </c>
      <c r="D15" s="31" t="s">
        <v>63</v>
      </c>
      <c r="E15" s="20"/>
      <c r="F15" s="20"/>
      <c r="G15" s="21"/>
      <c r="H15" s="33"/>
      <c r="I15" s="33"/>
      <c r="J15" s="60" t="s">
        <v>47</v>
      </c>
      <c r="K15" s="35">
        <v>44501.0</v>
      </c>
      <c r="L15" s="32" t="s">
        <v>59</v>
      </c>
      <c r="M15" s="32" t="s">
        <v>64</v>
      </c>
      <c r="N15" s="61" t="s">
        <v>191</v>
      </c>
    </row>
    <row r="16">
      <c r="B16" s="29">
        <v>5.0</v>
      </c>
      <c r="C16" s="30" t="s">
        <v>65</v>
      </c>
      <c r="D16" s="31" t="s">
        <v>66</v>
      </c>
      <c r="E16" s="20"/>
      <c r="F16" s="20"/>
      <c r="G16" s="21"/>
      <c r="H16" s="33"/>
      <c r="I16" s="33"/>
      <c r="J16" s="60" t="s">
        <v>47</v>
      </c>
      <c r="K16" s="34" t="s">
        <v>67</v>
      </c>
      <c r="L16" s="32" t="s">
        <v>68</v>
      </c>
      <c r="M16" s="32" t="s">
        <v>69</v>
      </c>
      <c r="N16" s="61" t="s">
        <v>191</v>
      </c>
    </row>
    <row r="17">
      <c r="B17" s="29">
        <v>6.0</v>
      </c>
      <c r="C17" s="30" t="s">
        <v>70</v>
      </c>
      <c r="D17" s="31" t="s">
        <v>71</v>
      </c>
      <c r="E17" s="20"/>
      <c r="F17" s="20"/>
      <c r="G17" s="21"/>
      <c r="H17" s="33"/>
      <c r="I17" s="32" t="s">
        <v>72</v>
      </c>
      <c r="J17" s="60" t="s">
        <v>47</v>
      </c>
      <c r="K17" s="32" t="s">
        <v>48</v>
      </c>
      <c r="L17" s="32" t="s">
        <v>59</v>
      </c>
      <c r="M17" s="33"/>
      <c r="N17" s="61" t="s">
        <v>191</v>
      </c>
    </row>
    <row r="18">
      <c r="B18" s="29">
        <v>7.0</v>
      </c>
      <c r="C18" s="30" t="s">
        <v>73</v>
      </c>
      <c r="D18" s="31" t="s">
        <v>74</v>
      </c>
      <c r="E18" s="20"/>
      <c r="F18" s="20"/>
      <c r="G18" s="21"/>
      <c r="H18" s="33"/>
      <c r="I18" s="32" t="s">
        <v>72</v>
      </c>
      <c r="J18" s="60" t="s">
        <v>47</v>
      </c>
      <c r="K18" s="34" t="s">
        <v>75</v>
      </c>
      <c r="L18" s="32" t="s">
        <v>48</v>
      </c>
      <c r="M18" s="33"/>
      <c r="N18" s="61" t="s">
        <v>191</v>
      </c>
    </row>
    <row r="19">
      <c r="B19" s="28" t="s">
        <v>76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</row>
    <row r="20">
      <c r="B20" s="29">
        <v>8.0</v>
      </c>
      <c r="C20" s="30" t="s">
        <v>77</v>
      </c>
      <c r="D20" s="31" t="s">
        <v>78</v>
      </c>
      <c r="E20" s="20"/>
      <c r="F20" s="20"/>
      <c r="G20" s="21"/>
      <c r="H20" s="32" t="s">
        <v>79</v>
      </c>
      <c r="I20" s="32" t="s">
        <v>80</v>
      </c>
      <c r="J20" s="60" t="s">
        <v>47</v>
      </c>
      <c r="K20" s="32" t="s">
        <v>81</v>
      </c>
      <c r="L20" s="32" t="s">
        <v>82</v>
      </c>
      <c r="M20" s="33"/>
      <c r="N20" s="61" t="s">
        <v>191</v>
      </c>
    </row>
    <row r="21">
      <c r="B21" s="29">
        <v>9.0</v>
      </c>
      <c r="C21" s="30" t="s">
        <v>83</v>
      </c>
      <c r="D21" s="31" t="s">
        <v>84</v>
      </c>
      <c r="E21" s="20"/>
      <c r="F21" s="20"/>
      <c r="G21" s="21"/>
      <c r="H21" s="32" t="s">
        <v>85</v>
      </c>
      <c r="I21" s="32" t="s">
        <v>86</v>
      </c>
      <c r="J21" s="32" t="s">
        <v>47</v>
      </c>
      <c r="K21" s="60" t="s">
        <v>87</v>
      </c>
      <c r="L21" s="32" t="s">
        <v>88</v>
      </c>
      <c r="M21" s="33"/>
      <c r="N21" s="61" t="s">
        <v>192</v>
      </c>
    </row>
    <row r="22">
      <c r="B22" s="29">
        <v>10.0</v>
      </c>
      <c r="C22" s="30" t="s">
        <v>89</v>
      </c>
      <c r="D22" s="31" t="s">
        <v>90</v>
      </c>
      <c r="E22" s="20"/>
      <c r="F22" s="20"/>
      <c r="G22" s="21"/>
      <c r="H22" s="32" t="s">
        <v>91</v>
      </c>
      <c r="I22" s="32" t="s">
        <v>92</v>
      </c>
      <c r="J22" s="32" t="s">
        <v>47</v>
      </c>
      <c r="K22" s="60" t="s">
        <v>81</v>
      </c>
      <c r="L22" s="32" t="s">
        <v>57</v>
      </c>
      <c r="M22" s="33"/>
      <c r="N22" s="61" t="s">
        <v>192</v>
      </c>
    </row>
    <row r="23">
      <c r="B23" s="29">
        <v>11.0</v>
      </c>
      <c r="C23" s="30" t="s">
        <v>93</v>
      </c>
      <c r="D23" s="31" t="s">
        <v>94</v>
      </c>
      <c r="E23" s="20"/>
      <c r="F23" s="20"/>
      <c r="G23" s="21"/>
      <c r="H23" s="32" t="s">
        <v>68</v>
      </c>
      <c r="I23" s="35">
        <v>44470.0</v>
      </c>
      <c r="J23" s="32" t="s">
        <v>47</v>
      </c>
      <c r="K23" s="60" t="s">
        <v>95</v>
      </c>
      <c r="L23" s="33"/>
      <c r="M23" s="33"/>
      <c r="N23" s="61" t="s">
        <v>192</v>
      </c>
    </row>
    <row r="24">
      <c r="B24" s="29">
        <v>12.0</v>
      </c>
      <c r="C24" s="30" t="s">
        <v>96</v>
      </c>
      <c r="D24" s="31" t="s">
        <v>97</v>
      </c>
      <c r="E24" s="20"/>
      <c r="F24" s="20"/>
      <c r="G24" s="21"/>
      <c r="H24" s="32" t="s">
        <v>98</v>
      </c>
      <c r="I24" s="34" t="s">
        <v>75</v>
      </c>
      <c r="J24" s="60" t="s">
        <v>47</v>
      </c>
      <c r="K24" s="32" t="s">
        <v>99</v>
      </c>
      <c r="L24" s="33"/>
      <c r="M24" s="33"/>
      <c r="N24" s="61" t="s">
        <v>191</v>
      </c>
    </row>
    <row r="25">
      <c r="B25" s="28" t="s">
        <v>100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6">
      <c r="B26" s="29">
        <v>13.0</v>
      </c>
      <c r="C26" s="30" t="s">
        <v>101</v>
      </c>
      <c r="D26" s="31" t="s">
        <v>102</v>
      </c>
      <c r="E26" s="20"/>
      <c r="F26" s="20"/>
      <c r="G26" s="21"/>
      <c r="H26" s="32" t="s">
        <v>103</v>
      </c>
      <c r="I26" s="35">
        <v>44470.0</v>
      </c>
      <c r="J26" s="60" t="s">
        <v>47</v>
      </c>
      <c r="K26" s="32" t="s">
        <v>87</v>
      </c>
      <c r="L26" s="32" t="s">
        <v>88</v>
      </c>
      <c r="M26" s="33"/>
      <c r="N26" s="61" t="s">
        <v>191</v>
      </c>
    </row>
    <row r="27">
      <c r="B27" s="29">
        <v>14.0</v>
      </c>
      <c r="C27" s="30" t="s">
        <v>104</v>
      </c>
      <c r="D27" s="31" t="s">
        <v>105</v>
      </c>
      <c r="E27" s="20"/>
      <c r="F27" s="20"/>
      <c r="G27" s="21"/>
      <c r="H27" s="32" t="s">
        <v>103</v>
      </c>
      <c r="I27" s="35">
        <v>44470.0</v>
      </c>
      <c r="J27" s="32" t="s">
        <v>47</v>
      </c>
      <c r="K27" s="60" t="s">
        <v>87</v>
      </c>
      <c r="L27" s="32" t="s">
        <v>106</v>
      </c>
      <c r="M27" s="33"/>
      <c r="N27" s="61" t="s">
        <v>192</v>
      </c>
    </row>
    <row r="28">
      <c r="B28" s="29">
        <v>15.0</v>
      </c>
      <c r="C28" s="30" t="s">
        <v>107</v>
      </c>
      <c r="D28" s="31" t="s">
        <v>108</v>
      </c>
      <c r="E28" s="20"/>
      <c r="F28" s="20"/>
      <c r="G28" s="21"/>
      <c r="H28" s="32" t="s">
        <v>109</v>
      </c>
      <c r="I28" s="34" t="s">
        <v>53</v>
      </c>
      <c r="J28" s="32" t="s">
        <v>47</v>
      </c>
      <c r="K28" s="65" t="s">
        <v>110</v>
      </c>
      <c r="L28" s="35">
        <v>44470.0</v>
      </c>
      <c r="M28" s="33"/>
      <c r="N28" s="61" t="s">
        <v>192</v>
      </c>
    </row>
    <row r="31" ht="23.25" customHeight="1">
      <c r="B31" s="66" t="s">
        <v>193</v>
      </c>
      <c r="E31" s="67">
        <v>0.46869091581312</v>
      </c>
      <c r="G31" s="62" t="s">
        <v>194</v>
      </c>
    </row>
    <row r="32" ht="23.25" customHeight="1"/>
    <row r="33" ht="31.5" customHeight="1">
      <c r="B33" s="68" t="s">
        <v>195</v>
      </c>
      <c r="C33" s="21"/>
      <c r="D33" s="69" t="s">
        <v>196</v>
      </c>
      <c r="E33" s="69" t="s">
        <v>197</v>
      </c>
      <c r="F33" s="69" t="s">
        <v>198</v>
      </c>
      <c r="G33" s="70" t="s">
        <v>199</v>
      </c>
      <c r="H33" s="71"/>
      <c r="K33" s="72" t="s">
        <v>21</v>
      </c>
      <c r="L33" s="73" t="s">
        <v>22</v>
      </c>
      <c r="M33" s="21"/>
      <c r="N33" s="73" t="s">
        <v>200</v>
      </c>
      <c r="O33" s="21"/>
      <c r="P33" s="73" t="s">
        <v>176</v>
      </c>
      <c r="Q33" s="21"/>
    </row>
    <row r="34" ht="31.5" customHeight="1">
      <c r="B34" s="74" t="s">
        <v>201</v>
      </c>
      <c r="C34" s="21"/>
      <c r="D34" s="75">
        <v>80.0</v>
      </c>
      <c r="E34" s="75">
        <v>100.0</v>
      </c>
      <c r="F34" s="75">
        <v>120.0</v>
      </c>
      <c r="G34" s="76">
        <f t="shared" ref="G34:G45" si="1">AVERAGE(D34:F34)</f>
        <v>100</v>
      </c>
      <c r="H34" s="77"/>
      <c r="K34" s="78" t="s">
        <v>24</v>
      </c>
      <c r="L34" s="79" t="s">
        <v>202</v>
      </c>
      <c r="M34" s="21"/>
      <c r="N34" s="79" t="s">
        <v>203</v>
      </c>
      <c r="O34" s="21"/>
      <c r="P34" s="79">
        <v>13.07</v>
      </c>
      <c r="Q34" s="21"/>
    </row>
    <row r="35" ht="31.5" customHeight="1">
      <c r="B35" s="74" t="s">
        <v>204</v>
      </c>
      <c r="C35" s="21"/>
      <c r="D35" s="75">
        <v>50.0</v>
      </c>
      <c r="E35" s="75">
        <v>75.0</v>
      </c>
      <c r="F35" s="75">
        <v>115.0</v>
      </c>
      <c r="G35" s="76">
        <f t="shared" si="1"/>
        <v>80</v>
      </c>
      <c r="H35" s="77"/>
      <c r="K35" s="78" t="s">
        <v>27</v>
      </c>
      <c r="L35" s="79" t="s">
        <v>28</v>
      </c>
      <c r="M35" s="21"/>
      <c r="N35" s="79" t="s">
        <v>205</v>
      </c>
      <c r="O35" s="21"/>
      <c r="P35" s="79">
        <v>6.6386</v>
      </c>
      <c r="Q35" s="21"/>
    </row>
    <row r="36" ht="31.5" customHeight="1">
      <c r="B36" s="74" t="s">
        <v>206</v>
      </c>
      <c r="C36" s="21"/>
      <c r="D36" s="75">
        <v>15.0</v>
      </c>
      <c r="E36" s="75">
        <v>20.0</v>
      </c>
      <c r="F36" s="75">
        <v>30.0</v>
      </c>
      <c r="G36" s="76">
        <f t="shared" si="1"/>
        <v>21.66666667</v>
      </c>
      <c r="H36" s="77"/>
      <c r="K36" s="78" t="s">
        <v>30</v>
      </c>
      <c r="L36" s="79" t="s">
        <v>31</v>
      </c>
      <c r="M36" s="21"/>
      <c r="N36" s="79" t="s">
        <v>207</v>
      </c>
      <c r="O36" s="21"/>
      <c r="P36" s="80">
        <v>2842320.0</v>
      </c>
      <c r="Q36" s="21"/>
    </row>
    <row r="37" ht="31.5" customHeight="1">
      <c r="B37" s="74" t="s">
        <v>208</v>
      </c>
      <c r="C37" s="21"/>
      <c r="D37" s="75">
        <v>80.0</v>
      </c>
      <c r="E37" s="75">
        <v>100.0</v>
      </c>
      <c r="F37" s="75">
        <v>150.0</v>
      </c>
      <c r="G37" s="76">
        <f t="shared" si="1"/>
        <v>110</v>
      </c>
      <c r="H37" s="77"/>
    </row>
    <row r="38" ht="31.5" customHeight="1">
      <c r="B38" s="74" t="s">
        <v>209</v>
      </c>
      <c r="C38" s="21"/>
      <c r="D38" s="75">
        <v>50.0</v>
      </c>
      <c r="E38" s="75">
        <v>75.0</v>
      </c>
      <c r="F38" s="75">
        <v>115.0</v>
      </c>
      <c r="G38" s="76">
        <f t="shared" si="1"/>
        <v>80</v>
      </c>
      <c r="H38" s="77"/>
    </row>
    <row r="39" ht="31.5" customHeight="1">
      <c r="B39" s="74" t="s">
        <v>210</v>
      </c>
      <c r="C39" s="21"/>
      <c r="D39" s="75">
        <v>500.0</v>
      </c>
      <c r="E39" s="75"/>
      <c r="F39" s="75"/>
      <c r="G39" s="76">
        <f t="shared" si="1"/>
        <v>500</v>
      </c>
      <c r="H39" s="77"/>
      <c r="I39" s="81" t="s">
        <v>211</v>
      </c>
      <c r="J39" s="21"/>
      <c r="K39" s="82" t="s">
        <v>212</v>
      </c>
      <c r="L39" s="82" t="s">
        <v>213</v>
      </c>
    </row>
    <row r="40" ht="31.5" customHeight="1">
      <c r="B40" s="74" t="s">
        <v>214</v>
      </c>
      <c r="C40" s="21"/>
      <c r="D40" s="75">
        <v>50.0</v>
      </c>
      <c r="E40" s="75">
        <v>75.0</v>
      </c>
      <c r="F40" s="75">
        <v>115.0</v>
      </c>
      <c r="G40" s="76">
        <f t="shared" si="1"/>
        <v>80</v>
      </c>
      <c r="H40" s="77"/>
      <c r="I40" s="83" t="s">
        <v>215</v>
      </c>
      <c r="J40" s="84"/>
      <c r="K40" s="85" t="s">
        <v>216</v>
      </c>
      <c r="L40" s="86">
        <v>0.06</v>
      </c>
      <c r="M40" s="87">
        <f t="shared" ref="M40:M45" si="2">L40*P$34</f>
        <v>0.7842</v>
      </c>
    </row>
    <row r="41" ht="31.5" customHeight="1">
      <c r="B41" s="74" t="s">
        <v>217</v>
      </c>
      <c r="C41" s="21"/>
      <c r="D41" s="75">
        <v>50.0</v>
      </c>
      <c r="E41" s="75">
        <v>75.0</v>
      </c>
      <c r="F41" s="75">
        <v>115.0</v>
      </c>
      <c r="G41" s="76">
        <f t="shared" si="1"/>
        <v>80</v>
      </c>
      <c r="H41" s="77"/>
      <c r="I41" s="88"/>
      <c r="J41" s="89"/>
      <c r="K41" s="85" t="s">
        <v>218</v>
      </c>
      <c r="L41" s="86">
        <v>0.16</v>
      </c>
      <c r="M41" s="87">
        <f t="shared" si="2"/>
        <v>2.0912</v>
      </c>
    </row>
    <row r="42" ht="31.5" customHeight="1">
      <c r="B42" s="74" t="s">
        <v>219</v>
      </c>
      <c r="C42" s="21"/>
      <c r="D42" s="75">
        <v>500.0</v>
      </c>
      <c r="E42" s="75"/>
      <c r="F42" s="75"/>
      <c r="G42" s="76">
        <f t="shared" si="1"/>
        <v>500</v>
      </c>
      <c r="H42" s="77"/>
      <c r="I42" s="88"/>
      <c r="J42" s="89"/>
      <c r="K42" s="85" t="s">
        <v>220</v>
      </c>
      <c r="L42" s="86">
        <v>0.65</v>
      </c>
      <c r="M42" s="87">
        <f t="shared" si="2"/>
        <v>8.4955</v>
      </c>
    </row>
    <row r="43" ht="40.5" customHeight="1">
      <c r="B43" s="74" t="s">
        <v>221</v>
      </c>
      <c r="C43" s="21"/>
      <c r="D43" s="75">
        <v>500.0</v>
      </c>
      <c r="E43" s="75"/>
      <c r="F43" s="75"/>
      <c r="G43" s="76">
        <f t="shared" si="1"/>
        <v>500</v>
      </c>
      <c r="H43" s="77"/>
      <c r="I43" s="88"/>
      <c r="J43" s="89"/>
      <c r="K43" s="90" t="s">
        <v>222</v>
      </c>
      <c r="L43" s="86">
        <v>0.25</v>
      </c>
      <c r="M43" s="87">
        <f t="shared" si="2"/>
        <v>3.2675</v>
      </c>
    </row>
    <row r="44" ht="39.0" customHeight="1">
      <c r="B44" s="74" t="s">
        <v>223</v>
      </c>
      <c r="C44" s="21"/>
      <c r="D44" s="75">
        <v>500.0</v>
      </c>
      <c r="E44" s="75"/>
      <c r="F44" s="75"/>
      <c r="G44" s="76">
        <f t="shared" si="1"/>
        <v>500</v>
      </c>
      <c r="H44" s="77"/>
      <c r="I44" s="88"/>
      <c r="J44" s="89"/>
      <c r="K44" s="91" t="s">
        <v>224</v>
      </c>
      <c r="L44" s="86">
        <v>0.4</v>
      </c>
      <c r="M44" s="87">
        <f t="shared" si="2"/>
        <v>5.228</v>
      </c>
    </row>
    <row r="45" ht="30.75" customHeight="1">
      <c r="B45" s="68" t="s">
        <v>225</v>
      </c>
      <c r="C45" s="21"/>
      <c r="D45" s="75">
        <v>500.0</v>
      </c>
      <c r="E45" s="78"/>
      <c r="F45" s="78"/>
      <c r="G45" s="76">
        <f t="shared" si="1"/>
        <v>500</v>
      </c>
      <c r="I45" s="92"/>
      <c r="J45" s="26"/>
      <c r="K45" s="91" t="s">
        <v>226</v>
      </c>
      <c r="L45" s="86">
        <v>0.19</v>
      </c>
      <c r="M45" s="87">
        <f t="shared" si="2"/>
        <v>2.4833</v>
      </c>
    </row>
    <row r="46" ht="30.75" customHeight="1">
      <c r="B46" s="68" t="s">
        <v>227</v>
      </c>
      <c r="C46" s="20"/>
      <c r="D46" s="20"/>
      <c r="E46" s="20"/>
      <c r="F46" s="21"/>
      <c r="G46" s="76">
        <f>SUM(G34:G45)</f>
        <v>3051.666667</v>
      </c>
      <c r="I46" s="93" t="s">
        <v>228</v>
      </c>
      <c r="J46" s="20"/>
      <c r="K46" s="20"/>
      <c r="L46" s="21"/>
      <c r="M46" s="94">
        <v>13.07</v>
      </c>
    </row>
    <row r="47" ht="30.75" customHeight="1">
      <c r="I47" s="95" t="s">
        <v>229</v>
      </c>
      <c r="J47" s="84"/>
      <c r="K47" s="85" t="s">
        <v>216</v>
      </c>
      <c r="L47" s="86">
        <v>0.11</v>
      </c>
      <c r="M47" s="87">
        <f t="shared" ref="M47:M50" si="3">L47*P$35</f>
        <v>0.730246</v>
      </c>
    </row>
    <row r="48" ht="28.5" customHeight="1">
      <c r="I48" s="88"/>
      <c r="J48" s="89"/>
      <c r="K48" s="85" t="s">
        <v>218</v>
      </c>
      <c r="L48" s="86">
        <v>0.19</v>
      </c>
      <c r="M48" s="87">
        <f t="shared" si="3"/>
        <v>1.261334</v>
      </c>
    </row>
    <row r="49" ht="27.75" customHeight="1">
      <c r="I49" s="88"/>
      <c r="J49" s="89"/>
      <c r="K49" s="85" t="s">
        <v>220</v>
      </c>
      <c r="L49" s="86">
        <v>0.59</v>
      </c>
      <c r="M49" s="87">
        <f t="shared" si="3"/>
        <v>3.916774</v>
      </c>
    </row>
    <row r="50" ht="33.75" customHeight="1">
      <c r="I50" s="92"/>
      <c r="J50" s="26"/>
      <c r="K50" s="91" t="s">
        <v>226</v>
      </c>
      <c r="L50" s="86">
        <v>0.22</v>
      </c>
      <c r="M50" s="87">
        <f t="shared" si="3"/>
        <v>1.460492</v>
      </c>
    </row>
    <row r="51" ht="24.75" customHeight="1">
      <c r="I51" s="93" t="s">
        <v>230</v>
      </c>
      <c r="J51" s="20"/>
      <c r="K51" s="20"/>
      <c r="L51" s="21"/>
      <c r="M51" s="96">
        <v>6.6</v>
      </c>
    </row>
    <row r="52">
      <c r="I52" s="97" t="s">
        <v>231</v>
      </c>
      <c r="J52" s="84"/>
      <c r="K52" s="85" t="s">
        <v>216</v>
      </c>
      <c r="L52" s="86">
        <v>0.11</v>
      </c>
      <c r="M52" s="87">
        <f t="shared" ref="M52:M54" si="4">M40/M47</f>
        <v>1.073884691</v>
      </c>
    </row>
    <row r="53">
      <c r="H53" s="98"/>
      <c r="I53" s="88"/>
      <c r="J53" s="89"/>
      <c r="K53" s="85" t="s">
        <v>218</v>
      </c>
      <c r="L53" s="86">
        <v>0.19</v>
      </c>
      <c r="M53" s="87">
        <f t="shared" si="4"/>
        <v>1.657927242</v>
      </c>
    </row>
    <row r="54">
      <c r="I54" s="88"/>
      <c r="J54" s="89"/>
      <c r="K54" s="85" t="s">
        <v>220</v>
      </c>
      <c r="L54" s="86">
        <v>0.59</v>
      </c>
      <c r="M54" s="87">
        <f t="shared" si="4"/>
        <v>2.16900439</v>
      </c>
    </row>
    <row r="55">
      <c r="I55" s="92"/>
      <c r="J55" s="26"/>
      <c r="K55" s="91" t="s">
        <v>226</v>
      </c>
      <c r="L55" s="86">
        <v>0.22</v>
      </c>
      <c r="M55" s="87">
        <f>M45/M50</f>
        <v>1.700317427</v>
      </c>
    </row>
    <row r="56" ht="27.75" customHeight="1">
      <c r="I56" s="98" t="s">
        <v>232</v>
      </c>
      <c r="M56" s="99">
        <f>8000/M46</f>
        <v>612.0887529</v>
      </c>
    </row>
    <row r="61">
      <c r="K61" s="62"/>
    </row>
    <row r="72">
      <c r="B72" s="54" t="s">
        <v>184</v>
      </c>
    </row>
    <row r="74">
      <c r="B74" s="55" t="s">
        <v>185</v>
      </c>
      <c r="C74" s="56" t="s">
        <v>7</v>
      </c>
    </row>
    <row r="75">
      <c r="B75" s="55" t="s">
        <v>186</v>
      </c>
      <c r="C75" s="56" t="s">
        <v>233</v>
      </c>
    </row>
    <row r="76">
      <c r="B76" s="55" t="s">
        <v>188</v>
      </c>
      <c r="C76" s="57"/>
    </row>
    <row r="78">
      <c r="B78" s="58" t="s">
        <v>34</v>
      </c>
      <c r="C78" s="20"/>
      <c r="D78" s="20"/>
      <c r="E78" s="20"/>
      <c r="F78" s="20"/>
      <c r="G78" s="21"/>
      <c r="H78" s="59" t="s">
        <v>35</v>
      </c>
      <c r="I78" s="20"/>
      <c r="J78" s="20"/>
      <c r="K78" s="20"/>
      <c r="L78" s="20"/>
      <c r="M78" s="21"/>
    </row>
    <row r="79">
      <c r="B79" s="24"/>
      <c r="C79" s="25"/>
      <c r="D79" s="25"/>
      <c r="E79" s="25"/>
      <c r="F79" s="25"/>
      <c r="G79" s="26"/>
      <c r="H79" s="27" t="s">
        <v>36</v>
      </c>
      <c r="I79" s="27" t="s">
        <v>37</v>
      </c>
      <c r="J79" s="27" t="s">
        <v>38</v>
      </c>
      <c r="K79" s="27" t="s">
        <v>39</v>
      </c>
      <c r="L79" s="27" t="s">
        <v>40</v>
      </c>
      <c r="M79" s="27" t="s">
        <v>41</v>
      </c>
    </row>
    <row r="80">
      <c r="B80" s="28" t="s">
        <v>42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1"/>
    </row>
    <row r="81">
      <c r="B81" s="29">
        <v>1.0</v>
      </c>
      <c r="C81" s="30" t="s">
        <v>43</v>
      </c>
      <c r="D81" s="31" t="s">
        <v>44</v>
      </c>
      <c r="E81" s="20"/>
      <c r="F81" s="20"/>
      <c r="G81" s="21"/>
      <c r="H81" s="32" t="s">
        <v>45</v>
      </c>
      <c r="I81" s="60" t="s">
        <v>46</v>
      </c>
      <c r="J81" s="32" t="s">
        <v>47</v>
      </c>
      <c r="K81" s="32" t="s">
        <v>48</v>
      </c>
      <c r="L81" s="32" t="s">
        <v>49</v>
      </c>
      <c r="M81" s="33"/>
      <c r="N81" s="61" t="s">
        <v>189</v>
      </c>
    </row>
    <row r="82">
      <c r="B82" s="29">
        <v>2.0</v>
      </c>
      <c r="C82" s="30" t="s">
        <v>50</v>
      </c>
      <c r="D82" s="31" t="s">
        <v>51</v>
      </c>
      <c r="E82" s="20"/>
      <c r="F82" s="20"/>
      <c r="G82" s="21"/>
      <c r="H82" s="33"/>
      <c r="I82" s="60" t="s">
        <v>52</v>
      </c>
      <c r="J82" s="63" t="s">
        <v>47</v>
      </c>
      <c r="K82" s="64" t="s">
        <v>53</v>
      </c>
      <c r="L82" s="32" t="s">
        <v>54</v>
      </c>
      <c r="M82" s="33"/>
      <c r="N82" s="61" t="s">
        <v>189</v>
      </c>
    </row>
    <row r="83">
      <c r="B83" s="29">
        <v>3.0</v>
      </c>
      <c r="C83" s="30" t="s">
        <v>55</v>
      </c>
      <c r="D83" s="31" t="s">
        <v>56</v>
      </c>
      <c r="E83" s="20"/>
      <c r="F83" s="20"/>
      <c r="G83" s="21"/>
      <c r="H83" s="32" t="s">
        <v>57</v>
      </c>
      <c r="I83" s="60" t="s">
        <v>58</v>
      </c>
      <c r="J83" s="63" t="s">
        <v>47</v>
      </c>
      <c r="K83" s="63" t="s">
        <v>48</v>
      </c>
      <c r="L83" s="32" t="s">
        <v>59</v>
      </c>
      <c r="M83" s="32" t="s">
        <v>60</v>
      </c>
      <c r="N83" s="61" t="s">
        <v>189</v>
      </c>
    </row>
    <row r="84">
      <c r="B84" s="28" t="s">
        <v>61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1"/>
    </row>
    <row r="85">
      <c r="B85" s="29">
        <v>4.0</v>
      </c>
      <c r="C85" s="30" t="s">
        <v>62</v>
      </c>
      <c r="D85" s="31" t="s">
        <v>63</v>
      </c>
      <c r="E85" s="20"/>
      <c r="F85" s="20"/>
      <c r="G85" s="21"/>
      <c r="H85" s="33"/>
      <c r="I85" s="33"/>
      <c r="J85" s="60" t="s">
        <v>47</v>
      </c>
      <c r="K85" s="35">
        <v>44501.0</v>
      </c>
      <c r="L85" s="32" t="s">
        <v>59</v>
      </c>
      <c r="M85" s="32" t="s">
        <v>64</v>
      </c>
      <c r="N85" s="61" t="s">
        <v>191</v>
      </c>
    </row>
    <row r="86">
      <c r="B86" s="29">
        <v>5.0</v>
      </c>
      <c r="C86" s="30" t="s">
        <v>65</v>
      </c>
      <c r="D86" s="31" t="s">
        <v>66</v>
      </c>
      <c r="E86" s="20"/>
      <c r="F86" s="20"/>
      <c r="G86" s="21"/>
      <c r="H86" s="33"/>
      <c r="I86" s="33"/>
      <c r="J86" s="60" t="s">
        <v>47</v>
      </c>
      <c r="K86" s="34" t="s">
        <v>67</v>
      </c>
      <c r="L86" s="32" t="s">
        <v>68</v>
      </c>
      <c r="M86" s="32" t="s">
        <v>69</v>
      </c>
      <c r="N86" s="61" t="s">
        <v>191</v>
      </c>
    </row>
    <row r="87">
      <c r="B87" s="29">
        <v>6.0</v>
      </c>
      <c r="C87" s="30" t="s">
        <v>70</v>
      </c>
      <c r="D87" s="31" t="s">
        <v>71</v>
      </c>
      <c r="E87" s="20"/>
      <c r="F87" s="20"/>
      <c r="G87" s="21"/>
      <c r="H87" s="33"/>
      <c r="I87" s="32" t="s">
        <v>72</v>
      </c>
      <c r="J87" s="60" t="s">
        <v>47</v>
      </c>
      <c r="K87" s="32" t="s">
        <v>48</v>
      </c>
      <c r="L87" s="32" t="s">
        <v>59</v>
      </c>
      <c r="M87" s="33"/>
      <c r="N87" s="61" t="s">
        <v>191</v>
      </c>
    </row>
    <row r="88">
      <c r="B88" s="29">
        <v>7.0</v>
      </c>
      <c r="C88" s="30" t="s">
        <v>73</v>
      </c>
      <c r="D88" s="31" t="s">
        <v>74</v>
      </c>
      <c r="E88" s="20"/>
      <c r="F88" s="20"/>
      <c r="G88" s="21"/>
      <c r="H88" s="33"/>
      <c r="I88" s="32" t="s">
        <v>72</v>
      </c>
      <c r="J88" s="60" t="s">
        <v>47</v>
      </c>
      <c r="K88" s="34" t="s">
        <v>75</v>
      </c>
      <c r="L88" s="32" t="s">
        <v>48</v>
      </c>
      <c r="M88" s="33"/>
      <c r="N88" s="61" t="s">
        <v>191</v>
      </c>
    </row>
    <row r="89">
      <c r="B89" s="28" t="s">
        <v>76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1"/>
    </row>
    <row r="90">
      <c r="B90" s="29">
        <v>8.0</v>
      </c>
      <c r="C90" s="30" t="s">
        <v>77</v>
      </c>
      <c r="D90" s="31" t="s">
        <v>78</v>
      </c>
      <c r="E90" s="20"/>
      <c r="F90" s="20"/>
      <c r="G90" s="21"/>
      <c r="H90" s="32" t="s">
        <v>79</v>
      </c>
      <c r="I90" s="32" t="s">
        <v>80</v>
      </c>
      <c r="J90" s="60" t="s">
        <v>47</v>
      </c>
      <c r="K90" s="32" t="s">
        <v>81</v>
      </c>
      <c r="L90" s="32" t="s">
        <v>82</v>
      </c>
      <c r="M90" s="33"/>
      <c r="N90" s="61" t="s">
        <v>191</v>
      </c>
    </row>
    <row r="91">
      <c r="B91" s="29">
        <v>9.0</v>
      </c>
      <c r="C91" s="30" t="s">
        <v>83</v>
      </c>
      <c r="D91" s="31" t="s">
        <v>84</v>
      </c>
      <c r="E91" s="20"/>
      <c r="F91" s="20"/>
      <c r="G91" s="21"/>
      <c r="H91" s="32" t="s">
        <v>85</v>
      </c>
      <c r="I91" s="32" t="s">
        <v>86</v>
      </c>
      <c r="J91" s="32" t="s">
        <v>47</v>
      </c>
      <c r="K91" s="60" t="s">
        <v>87</v>
      </c>
      <c r="L91" s="32" t="s">
        <v>88</v>
      </c>
      <c r="M91" s="33"/>
      <c r="N91" s="61" t="s">
        <v>192</v>
      </c>
    </row>
    <row r="92">
      <c r="B92" s="29">
        <v>10.0</v>
      </c>
      <c r="C92" s="30" t="s">
        <v>89</v>
      </c>
      <c r="D92" s="31" t="s">
        <v>90</v>
      </c>
      <c r="E92" s="20"/>
      <c r="F92" s="20"/>
      <c r="G92" s="21"/>
      <c r="H92" s="32" t="s">
        <v>91</v>
      </c>
      <c r="I92" s="32" t="s">
        <v>92</v>
      </c>
      <c r="J92" s="32" t="s">
        <v>47</v>
      </c>
      <c r="K92" s="60" t="s">
        <v>81</v>
      </c>
      <c r="L92" s="32" t="s">
        <v>57</v>
      </c>
      <c r="M92" s="33"/>
      <c r="N92" s="61" t="s">
        <v>192</v>
      </c>
    </row>
    <row r="93">
      <c r="B93" s="29">
        <v>11.0</v>
      </c>
      <c r="C93" s="30" t="s">
        <v>93</v>
      </c>
      <c r="D93" s="31" t="s">
        <v>94</v>
      </c>
      <c r="E93" s="20"/>
      <c r="F93" s="20"/>
      <c r="G93" s="21"/>
      <c r="H93" s="32" t="s">
        <v>68</v>
      </c>
      <c r="I93" s="35">
        <v>44470.0</v>
      </c>
      <c r="J93" s="32" t="s">
        <v>47</v>
      </c>
      <c r="K93" s="60" t="s">
        <v>95</v>
      </c>
      <c r="L93" s="33"/>
      <c r="M93" s="33"/>
      <c r="N93" s="61" t="s">
        <v>192</v>
      </c>
    </row>
    <row r="94">
      <c r="B94" s="29">
        <v>12.0</v>
      </c>
      <c r="C94" s="30" t="s">
        <v>96</v>
      </c>
      <c r="D94" s="31" t="s">
        <v>97</v>
      </c>
      <c r="E94" s="20"/>
      <c r="F94" s="20"/>
      <c r="G94" s="21"/>
      <c r="H94" s="32" t="s">
        <v>98</v>
      </c>
      <c r="I94" s="34" t="s">
        <v>75</v>
      </c>
      <c r="J94" s="60" t="s">
        <v>47</v>
      </c>
      <c r="K94" s="32" t="s">
        <v>99</v>
      </c>
      <c r="L94" s="33"/>
      <c r="M94" s="33"/>
      <c r="N94" s="61" t="s">
        <v>191</v>
      </c>
    </row>
    <row r="95">
      <c r="B95" s="28" t="s">
        <v>100</v>
      </c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1"/>
    </row>
    <row r="96">
      <c r="B96" s="29">
        <v>13.0</v>
      </c>
      <c r="C96" s="30" t="s">
        <v>101</v>
      </c>
      <c r="D96" s="31" t="s">
        <v>102</v>
      </c>
      <c r="E96" s="20"/>
      <c r="F96" s="20"/>
      <c r="G96" s="21"/>
      <c r="H96" s="32" t="s">
        <v>103</v>
      </c>
      <c r="I96" s="35">
        <v>44470.0</v>
      </c>
      <c r="J96" s="60" t="s">
        <v>47</v>
      </c>
      <c r="K96" s="32" t="s">
        <v>87</v>
      </c>
      <c r="L96" s="32" t="s">
        <v>88</v>
      </c>
      <c r="M96" s="33"/>
      <c r="N96" s="61" t="s">
        <v>191</v>
      </c>
    </row>
    <row r="97">
      <c r="B97" s="29">
        <v>14.0</v>
      </c>
      <c r="C97" s="30" t="s">
        <v>104</v>
      </c>
      <c r="D97" s="31" t="s">
        <v>105</v>
      </c>
      <c r="E97" s="20"/>
      <c r="F97" s="20"/>
      <c r="G97" s="21"/>
      <c r="H97" s="32" t="s">
        <v>103</v>
      </c>
      <c r="I97" s="35">
        <v>44470.0</v>
      </c>
      <c r="J97" s="32" t="s">
        <v>47</v>
      </c>
      <c r="K97" s="60" t="s">
        <v>87</v>
      </c>
      <c r="L97" s="32" t="s">
        <v>106</v>
      </c>
      <c r="M97" s="33"/>
      <c r="N97" s="61" t="s">
        <v>192</v>
      </c>
    </row>
    <row r="98">
      <c r="B98" s="29">
        <v>15.0</v>
      </c>
      <c r="C98" s="30" t="s">
        <v>107</v>
      </c>
      <c r="D98" s="31" t="s">
        <v>108</v>
      </c>
      <c r="E98" s="20"/>
      <c r="F98" s="20"/>
      <c r="G98" s="21"/>
      <c r="H98" s="32" t="s">
        <v>109</v>
      </c>
      <c r="I98" s="34" t="s">
        <v>53</v>
      </c>
      <c r="J98" s="32" t="s">
        <v>47</v>
      </c>
      <c r="K98" s="65" t="s">
        <v>110</v>
      </c>
      <c r="L98" s="35">
        <v>44470.0</v>
      </c>
      <c r="M98" s="33"/>
      <c r="N98" s="61" t="s">
        <v>192</v>
      </c>
    </row>
    <row r="102">
      <c r="B102" s="78" t="s">
        <v>21</v>
      </c>
      <c r="C102" s="100" t="s">
        <v>22</v>
      </c>
      <c r="D102" s="21"/>
      <c r="E102" s="100" t="s">
        <v>200</v>
      </c>
      <c r="F102" s="21"/>
      <c r="G102" s="100" t="s">
        <v>176</v>
      </c>
      <c r="H102" s="21"/>
    </row>
    <row r="103">
      <c r="B103" s="78" t="s">
        <v>24</v>
      </c>
      <c r="C103" s="79" t="s">
        <v>202</v>
      </c>
      <c r="D103" s="21"/>
      <c r="E103" s="79" t="s">
        <v>203</v>
      </c>
      <c r="F103" s="21"/>
      <c r="G103" s="101">
        <v>130663.0</v>
      </c>
      <c r="H103" s="21"/>
    </row>
    <row r="104">
      <c r="B104" s="78" t="s">
        <v>27</v>
      </c>
      <c r="C104" s="79" t="s">
        <v>28</v>
      </c>
      <c r="D104" s="21"/>
      <c r="E104" s="79" t="s">
        <v>205</v>
      </c>
      <c r="F104" s="21"/>
      <c r="G104" s="80">
        <v>1638631.0</v>
      </c>
      <c r="H104" s="21"/>
    </row>
    <row r="105">
      <c r="B105" s="78" t="s">
        <v>30</v>
      </c>
      <c r="C105" s="79" t="s">
        <v>31</v>
      </c>
      <c r="D105" s="21"/>
      <c r="E105" s="79" t="s">
        <v>207</v>
      </c>
      <c r="F105" s="21"/>
      <c r="G105" s="80">
        <v>2842320.0</v>
      </c>
      <c r="H105" s="21"/>
    </row>
  </sheetData>
  <mergeCells count="91">
    <mergeCell ref="L34:M34"/>
    <mergeCell ref="N34:O34"/>
    <mergeCell ref="L35:M35"/>
    <mergeCell ref="N35:O35"/>
    <mergeCell ref="N36:O36"/>
    <mergeCell ref="P36:Q36"/>
    <mergeCell ref="P35:Q35"/>
    <mergeCell ref="L36:M36"/>
    <mergeCell ref="I39:J39"/>
    <mergeCell ref="I40:J45"/>
    <mergeCell ref="I46:L46"/>
    <mergeCell ref="I47:J50"/>
    <mergeCell ref="I51:L51"/>
    <mergeCell ref="I52:J55"/>
    <mergeCell ref="D82:G82"/>
    <mergeCell ref="D83:G83"/>
    <mergeCell ref="B84:M84"/>
    <mergeCell ref="D85:G85"/>
    <mergeCell ref="D86:G86"/>
    <mergeCell ref="D87:G87"/>
    <mergeCell ref="B89:M89"/>
    <mergeCell ref="D88:G88"/>
    <mergeCell ref="D90:G90"/>
    <mergeCell ref="D91:G91"/>
    <mergeCell ref="D92:G92"/>
    <mergeCell ref="D93:G93"/>
    <mergeCell ref="D94:G94"/>
    <mergeCell ref="B95:M95"/>
    <mergeCell ref="E103:F103"/>
    <mergeCell ref="G103:H103"/>
    <mergeCell ref="C104:D104"/>
    <mergeCell ref="E104:F104"/>
    <mergeCell ref="G104:H104"/>
    <mergeCell ref="C105:D105"/>
    <mergeCell ref="E105:F105"/>
    <mergeCell ref="G105:H105"/>
    <mergeCell ref="D96:G96"/>
    <mergeCell ref="D97:G97"/>
    <mergeCell ref="D98:G98"/>
    <mergeCell ref="C102:D102"/>
    <mergeCell ref="E102:F102"/>
    <mergeCell ref="G102:H102"/>
    <mergeCell ref="C103:D103"/>
    <mergeCell ref="B2:M2"/>
    <mergeCell ref="B8:G8"/>
    <mergeCell ref="H8:M8"/>
    <mergeCell ref="B9:G9"/>
    <mergeCell ref="B10:M10"/>
    <mergeCell ref="D11:G11"/>
    <mergeCell ref="D12:G12"/>
    <mergeCell ref="D13:G13"/>
    <mergeCell ref="B14:M14"/>
    <mergeCell ref="D15:G15"/>
    <mergeCell ref="D16:G16"/>
    <mergeCell ref="D17:G17"/>
    <mergeCell ref="D18:G18"/>
    <mergeCell ref="B19:M19"/>
    <mergeCell ref="D20:G20"/>
    <mergeCell ref="D21:G21"/>
    <mergeCell ref="D22:G22"/>
    <mergeCell ref="D23:G23"/>
    <mergeCell ref="D24:G24"/>
    <mergeCell ref="B25:M25"/>
    <mergeCell ref="D26:G26"/>
    <mergeCell ref="D27:G27"/>
    <mergeCell ref="D28:G28"/>
    <mergeCell ref="B33:C33"/>
    <mergeCell ref="L33:M33"/>
    <mergeCell ref="N33:O33"/>
    <mergeCell ref="P33:Q33"/>
    <mergeCell ref="P34:Q34"/>
    <mergeCell ref="B41:C41"/>
    <mergeCell ref="B42:C42"/>
    <mergeCell ref="B43:C43"/>
    <mergeCell ref="B44:C44"/>
    <mergeCell ref="B45:C45"/>
    <mergeCell ref="B46:F46"/>
    <mergeCell ref="B34:C34"/>
    <mergeCell ref="B35:C35"/>
    <mergeCell ref="B36:C36"/>
    <mergeCell ref="B37:C37"/>
    <mergeCell ref="B38:C38"/>
    <mergeCell ref="B39:C39"/>
    <mergeCell ref="B40:C40"/>
    <mergeCell ref="I56:L56"/>
    <mergeCell ref="B72:M72"/>
    <mergeCell ref="B78:G78"/>
    <mergeCell ref="H78:M78"/>
    <mergeCell ref="B79:G79"/>
    <mergeCell ref="B80:M80"/>
    <mergeCell ref="D81:G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75"/>
  <cols>
    <col customWidth="1" min="2" max="2" width="19.86"/>
    <col customWidth="1" min="3" max="3" width="19.57"/>
    <col customWidth="1" min="4" max="4" width="17.29"/>
    <col customWidth="1" min="11" max="11" width="16.43"/>
    <col customWidth="1" min="13" max="13" width="15.86"/>
    <col customWidth="1" min="16" max="16" width="13.14"/>
    <col customWidth="1" min="17" max="17" width="12.71"/>
    <col customWidth="1" min="20" max="20" width="12.0"/>
    <col customWidth="1" min="21" max="21" width="13.0"/>
  </cols>
  <sheetData>
    <row r="2">
      <c r="B2" s="37" t="s">
        <v>184</v>
      </c>
    </row>
    <row r="4">
      <c r="B4" s="55" t="s">
        <v>185</v>
      </c>
      <c r="C4" s="56" t="s">
        <v>7</v>
      </c>
    </row>
    <row r="5">
      <c r="B5" s="55" t="s">
        <v>186</v>
      </c>
      <c r="C5" s="56" t="s">
        <v>187</v>
      </c>
    </row>
    <row r="6">
      <c r="B6" s="55" t="s">
        <v>188</v>
      </c>
      <c r="C6" s="57"/>
    </row>
    <row r="8">
      <c r="B8" s="58" t="s">
        <v>34</v>
      </c>
      <c r="C8" s="20"/>
      <c r="D8" s="20"/>
      <c r="E8" s="20"/>
      <c r="F8" s="20"/>
      <c r="G8" s="21"/>
      <c r="H8" s="59" t="s">
        <v>35</v>
      </c>
      <c r="I8" s="20"/>
      <c r="J8" s="20"/>
      <c r="K8" s="20"/>
      <c r="L8" s="20"/>
      <c r="M8" s="21"/>
    </row>
    <row r="9">
      <c r="B9" s="24"/>
      <c r="C9" s="25"/>
      <c r="D9" s="25"/>
      <c r="E9" s="25"/>
      <c r="F9" s="25"/>
      <c r="G9" s="26"/>
      <c r="H9" s="27" t="s">
        <v>36</v>
      </c>
      <c r="I9" s="27" t="s">
        <v>37</v>
      </c>
      <c r="J9" s="27" t="s">
        <v>38</v>
      </c>
      <c r="K9" s="27" t="s">
        <v>39</v>
      </c>
      <c r="L9" s="27" t="s">
        <v>40</v>
      </c>
      <c r="M9" s="27" t="s">
        <v>41</v>
      </c>
    </row>
    <row r="10">
      <c r="B10" s="28" t="s">
        <v>42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>
      <c r="B11" s="29">
        <v>1.0</v>
      </c>
      <c r="C11" s="30" t="s">
        <v>43</v>
      </c>
      <c r="D11" s="31" t="s">
        <v>44</v>
      </c>
      <c r="E11" s="20"/>
      <c r="F11" s="20"/>
      <c r="G11" s="21"/>
      <c r="H11" s="32" t="s">
        <v>45</v>
      </c>
      <c r="I11" s="60" t="s">
        <v>46</v>
      </c>
      <c r="J11" s="32" t="s">
        <v>47</v>
      </c>
      <c r="K11" s="32" t="s">
        <v>48</v>
      </c>
      <c r="L11" s="32" t="s">
        <v>49</v>
      </c>
      <c r="M11" s="33"/>
      <c r="N11" s="61" t="s">
        <v>189</v>
      </c>
      <c r="O11" s="62" t="s">
        <v>190</v>
      </c>
    </row>
    <row r="12">
      <c r="B12" s="29">
        <v>2.0</v>
      </c>
      <c r="C12" s="30" t="s">
        <v>50</v>
      </c>
      <c r="D12" s="31" t="s">
        <v>51</v>
      </c>
      <c r="E12" s="20"/>
      <c r="F12" s="20"/>
      <c r="G12" s="21"/>
      <c r="H12" s="33"/>
      <c r="I12" s="60" t="s">
        <v>52</v>
      </c>
      <c r="J12" s="63" t="s">
        <v>47</v>
      </c>
      <c r="K12" s="64" t="s">
        <v>53</v>
      </c>
      <c r="L12" s="32" t="s">
        <v>54</v>
      </c>
      <c r="M12" s="33"/>
      <c r="N12" s="61" t="s">
        <v>189</v>
      </c>
    </row>
    <row r="13">
      <c r="B13" s="29">
        <v>3.0</v>
      </c>
      <c r="C13" s="30" t="s">
        <v>55</v>
      </c>
      <c r="D13" s="31" t="s">
        <v>56</v>
      </c>
      <c r="E13" s="20"/>
      <c r="F13" s="20"/>
      <c r="G13" s="21"/>
      <c r="H13" s="32" t="s">
        <v>57</v>
      </c>
      <c r="I13" s="60" t="s">
        <v>58</v>
      </c>
      <c r="J13" s="63" t="s">
        <v>47</v>
      </c>
      <c r="K13" s="63" t="s">
        <v>48</v>
      </c>
      <c r="L13" s="32" t="s">
        <v>59</v>
      </c>
      <c r="M13" s="32" t="s">
        <v>60</v>
      </c>
      <c r="N13" s="61" t="s">
        <v>189</v>
      </c>
    </row>
    <row r="14">
      <c r="B14" s="28" t="s">
        <v>61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</row>
    <row r="15">
      <c r="B15" s="29">
        <v>4.0</v>
      </c>
      <c r="C15" s="30" t="s">
        <v>62</v>
      </c>
      <c r="D15" s="31" t="s">
        <v>63</v>
      </c>
      <c r="E15" s="20"/>
      <c r="F15" s="20"/>
      <c r="G15" s="21"/>
      <c r="H15" s="33"/>
      <c r="I15" s="33"/>
      <c r="J15" s="60" t="s">
        <v>47</v>
      </c>
      <c r="K15" s="35">
        <v>44501.0</v>
      </c>
      <c r="L15" s="32" t="s">
        <v>59</v>
      </c>
      <c r="M15" s="32" t="s">
        <v>64</v>
      </c>
      <c r="N15" s="61" t="s">
        <v>191</v>
      </c>
    </row>
    <row r="16">
      <c r="B16" s="29">
        <v>5.0</v>
      </c>
      <c r="C16" s="30" t="s">
        <v>65</v>
      </c>
      <c r="D16" s="31" t="s">
        <v>66</v>
      </c>
      <c r="E16" s="20"/>
      <c r="F16" s="20"/>
      <c r="G16" s="21"/>
      <c r="H16" s="33"/>
      <c r="I16" s="33"/>
      <c r="J16" s="60" t="s">
        <v>47</v>
      </c>
      <c r="K16" s="34" t="s">
        <v>67</v>
      </c>
      <c r="L16" s="32" t="s">
        <v>68</v>
      </c>
      <c r="M16" s="32" t="s">
        <v>69</v>
      </c>
      <c r="N16" s="61" t="s">
        <v>191</v>
      </c>
    </row>
    <row r="17">
      <c r="B17" s="29">
        <v>6.0</v>
      </c>
      <c r="C17" s="30" t="s">
        <v>70</v>
      </c>
      <c r="D17" s="31" t="s">
        <v>71</v>
      </c>
      <c r="E17" s="20"/>
      <c r="F17" s="20"/>
      <c r="G17" s="21"/>
      <c r="H17" s="33"/>
      <c r="I17" s="32" t="s">
        <v>72</v>
      </c>
      <c r="J17" s="60" t="s">
        <v>47</v>
      </c>
      <c r="K17" s="32" t="s">
        <v>48</v>
      </c>
      <c r="L17" s="32" t="s">
        <v>59</v>
      </c>
      <c r="M17" s="33"/>
      <c r="N17" s="61" t="s">
        <v>191</v>
      </c>
    </row>
    <row r="18">
      <c r="B18" s="29">
        <v>7.0</v>
      </c>
      <c r="C18" s="30" t="s">
        <v>73</v>
      </c>
      <c r="D18" s="31" t="s">
        <v>74</v>
      </c>
      <c r="E18" s="20"/>
      <c r="F18" s="20"/>
      <c r="G18" s="21"/>
      <c r="H18" s="33"/>
      <c r="I18" s="32" t="s">
        <v>72</v>
      </c>
      <c r="J18" s="60" t="s">
        <v>47</v>
      </c>
      <c r="K18" s="34" t="s">
        <v>75</v>
      </c>
      <c r="L18" s="32" t="s">
        <v>48</v>
      </c>
      <c r="M18" s="33"/>
      <c r="N18" s="61" t="s">
        <v>191</v>
      </c>
    </row>
    <row r="19">
      <c r="B19" s="28" t="s">
        <v>76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</row>
    <row r="20">
      <c r="B20" s="29">
        <v>8.0</v>
      </c>
      <c r="C20" s="30" t="s">
        <v>77</v>
      </c>
      <c r="D20" s="31" t="s">
        <v>78</v>
      </c>
      <c r="E20" s="20"/>
      <c r="F20" s="20"/>
      <c r="G20" s="21"/>
      <c r="H20" s="32" t="s">
        <v>79</v>
      </c>
      <c r="I20" s="32" t="s">
        <v>80</v>
      </c>
      <c r="J20" s="60" t="s">
        <v>47</v>
      </c>
      <c r="K20" s="32" t="s">
        <v>81</v>
      </c>
      <c r="L20" s="32" t="s">
        <v>82</v>
      </c>
      <c r="M20" s="33"/>
      <c r="N20" s="61" t="s">
        <v>191</v>
      </c>
    </row>
    <row r="21">
      <c r="B21" s="29">
        <v>9.0</v>
      </c>
      <c r="C21" s="30" t="s">
        <v>83</v>
      </c>
      <c r="D21" s="31" t="s">
        <v>84</v>
      </c>
      <c r="E21" s="20"/>
      <c r="F21" s="20"/>
      <c r="G21" s="21"/>
      <c r="H21" s="32" t="s">
        <v>85</v>
      </c>
      <c r="I21" s="32" t="s">
        <v>86</v>
      </c>
      <c r="J21" s="32" t="s">
        <v>47</v>
      </c>
      <c r="K21" s="60" t="s">
        <v>87</v>
      </c>
      <c r="L21" s="32" t="s">
        <v>88</v>
      </c>
      <c r="M21" s="33"/>
      <c r="N21" s="61" t="s">
        <v>192</v>
      </c>
    </row>
    <row r="22">
      <c r="B22" s="29">
        <v>10.0</v>
      </c>
      <c r="C22" s="30" t="s">
        <v>89</v>
      </c>
      <c r="D22" s="31" t="s">
        <v>90</v>
      </c>
      <c r="E22" s="20"/>
      <c r="F22" s="20"/>
      <c r="G22" s="21"/>
      <c r="H22" s="32" t="s">
        <v>91</v>
      </c>
      <c r="I22" s="32" t="s">
        <v>92</v>
      </c>
      <c r="J22" s="32" t="s">
        <v>47</v>
      </c>
      <c r="K22" s="60" t="s">
        <v>81</v>
      </c>
      <c r="L22" s="32" t="s">
        <v>57</v>
      </c>
      <c r="M22" s="33"/>
      <c r="N22" s="61" t="s">
        <v>192</v>
      </c>
    </row>
    <row r="23">
      <c r="B23" s="29">
        <v>11.0</v>
      </c>
      <c r="C23" s="30" t="s">
        <v>93</v>
      </c>
      <c r="D23" s="31" t="s">
        <v>94</v>
      </c>
      <c r="E23" s="20"/>
      <c r="F23" s="20"/>
      <c r="G23" s="21"/>
      <c r="H23" s="32" t="s">
        <v>68</v>
      </c>
      <c r="I23" s="35">
        <v>44470.0</v>
      </c>
      <c r="J23" s="32" t="s">
        <v>47</v>
      </c>
      <c r="K23" s="60" t="s">
        <v>95</v>
      </c>
      <c r="L23" s="33"/>
      <c r="M23" s="33"/>
      <c r="N23" s="61" t="s">
        <v>192</v>
      </c>
    </row>
    <row r="24">
      <c r="B24" s="29">
        <v>12.0</v>
      </c>
      <c r="C24" s="30" t="s">
        <v>96</v>
      </c>
      <c r="D24" s="31" t="s">
        <v>97</v>
      </c>
      <c r="E24" s="20"/>
      <c r="F24" s="20"/>
      <c r="G24" s="21"/>
      <c r="H24" s="32" t="s">
        <v>98</v>
      </c>
      <c r="I24" s="34" t="s">
        <v>75</v>
      </c>
      <c r="J24" s="60" t="s">
        <v>47</v>
      </c>
      <c r="K24" s="32" t="s">
        <v>99</v>
      </c>
      <c r="L24" s="33"/>
      <c r="M24" s="33"/>
      <c r="N24" s="61" t="s">
        <v>191</v>
      </c>
    </row>
    <row r="25">
      <c r="B25" s="28" t="s">
        <v>100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6">
      <c r="B26" s="29">
        <v>13.0</v>
      </c>
      <c r="C26" s="30" t="s">
        <v>101</v>
      </c>
      <c r="D26" s="31" t="s">
        <v>102</v>
      </c>
      <c r="E26" s="20"/>
      <c r="F26" s="20"/>
      <c r="G26" s="21"/>
      <c r="H26" s="32" t="s">
        <v>103</v>
      </c>
      <c r="I26" s="35">
        <v>44470.0</v>
      </c>
      <c r="J26" s="60" t="s">
        <v>47</v>
      </c>
      <c r="K26" s="32" t="s">
        <v>87</v>
      </c>
      <c r="L26" s="32" t="s">
        <v>88</v>
      </c>
      <c r="M26" s="33"/>
      <c r="N26" s="61" t="s">
        <v>191</v>
      </c>
    </row>
    <row r="27">
      <c r="B27" s="29">
        <v>14.0</v>
      </c>
      <c r="C27" s="30" t="s">
        <v>104</v>
      </c>
      <c r="D27" s="31" t="s">
        <v>105</v>
      </c>
      <c r="E27" s="20"/>
      <c r="F27" s="20"/>
      <c r="G27" s="21"/>
      <c r="H27" s="32" t="s">
        <v>103</v>
      </c>
      <c r="I27" s="35">
        <v>44470.0</v>
      </c>
      <c r="J27" s="32" t="s">
        <v>47</v>
      </c>
      <c r="K27" s="60" t="s">
        <v>87</v>
      </c>
      <c r="L27" s="32" t="s">
        <v>106</v>
      </c>
      <c r="M27" s="33"/>
      <c r="N27" s="61" t="s">
        <v>192</v>
      </c>
    </row>
    <row r="28">
      <c r="B28" s="29">
        <v>15.0</v>
      </c>
      <c r="C28" s="30" t="s">
        <v>107</v>
      </c>
      <c r="D28" s="31" t="s">
        <v>108</v>
      </c>
      <c r="E28" s="20"/>
      <c r="F28" s="20"/>
      <c r="G28" s="21"/>
      <c r="H28" s="32" t="s">
        <v>109</v>
      </c>
      <c r="I28" s="34" t="s">
        <v>53</v>
      </c>
      <c r="J28" s="32" t="s">
        <v>47</v>
      </c>
      <c r="K28" s="65" t="s">
        <v>110</v>
      </c>
      <c r="L28" s="35">
        <v>44470.0</v>
      </c>
      <c r="M28" s="33"/>
      <c r="N28" s="61" t="s">
        <v>192</v>
      </c>
    </row>
    <row r="31" ht="23.25" customHeight="1">
      <c r="B31" s="66" t="s">
        <v>193</v>
      </c>
      <c r="E31" s="102">
        <v>0.46869091581312</v>
      </c>
      <c r="G31" s="62" t="s">
        <v>194</v>
      </c>
    </row>
    <row r="32" ht="23.25" customHeight="1"/>
    <row r="33" ht="31.5" customHeight="1">
      <c r="B33" s="68" t="s">
        <v>195</v>
      </c>
      <c r="C33" s="21"/>
      <c r="D33" s="69" t="s">
        <v>196</v>
      </c>
      <c r="E33" s="69" t="s">
        <v>197</v>
      </c>
      <c r="F33" s="69" t="s">
        <v>198</v>
      </c>
      <c r="G33" s="69" t="s">
        <v>199</v>
      </c>
      <c r="H33" s="71"/>
      <c r="K33" s="78" t="s">
        <v>21</v>
      </c>
      <c r="L33" s="100" t="s">
        <v>22</v>
      </c>
      <c r="M33" s="21"/>
      <c r="N33" s="100" t="s">
        <v>200</v>
      </c>
      <c r="O33" s="21"/>
      <c r="P33" s="100" t="s">
        <v>176</v>
      </c>
      <c r="Q33" s="21"/>
    </row>
    <row r="34" ht="31.5" customHeight="1">
      <c r="B34" s="74" t="s">
        <v>201</v>
      </c>
      <c r="C34" s="21"/>
      <c r="D34" s="75">
        <v>80.0</v>
      </c>
      <c r="E34" s="75">
        <v>100.0</v>
      </c>
      <c r="F34" s="75">
        <v>120.0</v>
      </c>
      <c r="G34" s="53">
        <f t="shared" ref="G34:G45" si="1">AVERAGE(D34:F34)</f>
        <v>100</v>
      </c>
      <c r="H34" s="77"/>
      <c r="K34" s="78" t="s">
        <v>24</v>
      </c>
      <c r="L34" s="79" t="s">
        <v>202</v>
      </c>
      <c r="M34" s="21"/>
      <c r="N34" s="79" t="s">
        <v>203</v>
      </c>
      <c r="O34" s="21"/>
      <c r="P34" s="103">
        <v>44390.0</v>
      </c>
      <c r="Q34" s="21"/>
    </row>
    <row r="35" ht="31.5" customHeight="1">
      <c r="B35" s="74" t="s">
        <v>204</v>
      </c>
      <c r="C35" s="21"/>
      <c r="D35" s="75">
        <v>50.0</v>
      </c>
      <c r="E35" s="75">
        <v>75.0</v>
      </c>
      <c r="F35" s="75">
        <v>115.0</v>
      </c>
      <c r="G35" s="53">
        <f t="shared" si="1"/>
        <v>80</v>
      </c>
      <c r="H35" s="77"/>
      <c r="K35" s="78" t="s">
        <v>27</v>
      </c>
      <c r="L35" s="79" t="s">
        <v>28</v>
      </c>
      <c r="M35" s="21"/>
      <c r="N35" s="79" t="s">
        <v>205</v>
      </c>
      <c r="O35" s="21"/>
      <c r="P35" s="80">
        <v>1638631.0</v>
      </c>
      <c r="Q35" s="21"/>
    </row>
    <row r="36" ht="31.5" customHeight="1">
      <c r="B36" s="74" t="s">
        <v>206</v>
      </c>
      <c r="C36" s="21"/>
      <c r="D36" s="75">
        <v>15.0</v>
      </c>
      <c r="E36" s="75">
        <v>20.0</v>
      </c>
      <c r="F36" s="75">
        <v>30.0</v>
      </c>
      <c r="G36" s="104">
        <f t="shared" si="1"/>
        <v>21.66666667</v>
      </c>
      <c r="H36" s="77"/>
      <c r="K36" s="78" t="s">
        <v>30</v>
      </c>
      <c r="L36" s="79" t="s">
        <v>31</v>
      </c>
      <c r="M36" s="21"/>
      <c r="N36" s="79" t="s">
        <v>207</v>
      </c>
      <c r="O36" s="21"/>
      <c r="P36" s="80">
        <v>2842320.0</v>
      </c>
      <c r="Q36" s="21"/>
    </row>
    <row r="37" ht="31.5" customHeight="1">
      <c r="B37" s="74" t="s">
        <v>208</v>
      </c>
      <c r="C37" s="21"/>
      <c r="D37" s="75">
        <v>80.0</v>
      </c>
      <c r="E37" s="75">
        <v>100.0</v>
      </c>
      <c r="F37" s="75">
        <v>150.0</v>
      </c>
      <c r="G37" s="53">
        <f t="shared" si="1"/>
        <v>110</v>
      </c>
      <c r="H37" s="77"/>
    </row>
    <row r="38" ht="31.5" customHeight="1">
      <c r="B38" s="74" t="s">
        <v>209</v>
      </c>
      <c r="C38" s="21"/>
      <c r="D38" s="75">
        <v>50.0</v>
      </c>
      <c r="E38" s="75">
        <v>75.0</v>
      </c>
      <c r="F38" s="75">
        <v>115.0</v>
      </c>
      <c r="G38" s="53">
        <f t="shared" si="1"/>
        <v>80</v>
      </c>
      <c r="H38" s="77"/>
    </row>
    <row r="39" ht="31.5" customHeight="1">
      <c r="B39" s="74" t="s">
        <v>210</v>
      </c>
      <c r="C39" s="21"/>
      <c r="D39" s="75">
        <v>500.0</v>
      </c>
      <c r="E39" s="75"/>
      <c r="F39" s="75"/>
      <c r="G39" s="53">
        <f t="shared" si="1"/>
        <v>500</v>
      </c>
      <c r="H39" s="77"/>
      <c r="I39" s="81" t="s">
        <v>211</v>
      </c>
      <c r="J39" s="21"/>
      <c r="K39" s="105" t="s">
        <v>212</v>
      </c>
      <c r="L39" s="105" t="s">
        <v>213</v>
      </c>
    </row>
    <row r="40" ht="31.5" customHeight="1">
      <c r="B40" s="74" t="s">
        <v>214</v>
      </c>
      <c r="C40" s="21"/>
      <c r="D40" s="75">
        <v>50.0</v>
      </c>
      <c r="E40" s="75">
        <v>75.0</v>
      </c>
      <c r="F40" s="75">
        <v>115.0</v>
      </c>
      <c r="G40" s="53">
        <f t="shared" si="1"/>
        <v>80</v>
      </c>
      <c r="H40" s="77"/>
      <c r="I40" s="83" t="s">
        <v>234</v>
      </c>
      <c r="J40" s="84"/>
      <c r="K40" s="106" t="s">
        <v>216</v>
      </c>
      <c r="L40" s="107">
        <v>0.06</v>
      </c>
      <c r="M40" s="108">
        <f t="shared" ref="M40:M45" si="2">L40*P$34</f>
        <v>2663.4</v>
      </c>
    </row>
    <row r="41" ht="31.5" customHeight="1">
      <c r="B41" s="74" t="s">
        <v>217</v>
      </c>
      <c r="C41" s="21"/>
      <c r="D41" s="75">
        <v>50.0</v>
      </c>
      <c r="E41" s="75">
        <v>75.0</v>
      </c>
      <c r="F41" s="75">
        <v>115.0</v>
      </c>
      <c r="G41" s="53">
        <f t="shared" si="1"/>
        <v>80</v>
      </c>
      <c r="H41" s="77"/>
      <c r="I41" s="88"/>
      <c r="J41" s="89"/>
      <c r="K41" s="106" t="s">
        <v>218</v>
      </c>
      <c r="L41" s="107">
        <v>0.16</v>
      </c>
      <c r="M41" s="108">
        <f t="shared" si="2"/>
        <v>7102.4</v>
      </c>
    </row>
    <row r="42" ht="31.5" customHeight="1">
      <c r="B42" s="74" t="s">
        <v>219</v>
      </c>
      <c r="C42" s="21"/>
      <c r="D42" s="75">
        <v>500.0</v>
      </c>
      <c r="E42" s="75"/>
      <c r="F42" s="75"/>
      <c r="G42" s="53">
        <f t="shared" si="1"/>
        <v>500</v>
      </c>
      <c r="H42" s="77"/>
      <c r="I42" s="88"/>
      <c r="J42" s="89"/>
      <c r="K42" s="106" t="s">
        <v>220</v>
      </c>
      <c r="L42" s="107">
        <v>0.65</v>
      </c>
      <c r="M42" s="108">
        <f t="shared" si="2"/>
        <v>28853.5</v>
      </c>
    </row>
    <row r="43" ht="40.5" customHeight="1">
      <c r="B43" s="74" t="s">
        <v>221</v>
      </c>
      <c r="C43" s="21"/>
      <c r="D43" s="75">
        <v>500.0</v>
      </c>
      <c r="E43" s="75"/>
      <c r="F43" s="75"/>
      <c r="G43" s="53">
        <f t="shared" si="1"/>
        <v>500</v>
      </c>
      <c r="H43" s="77"/>
      <c r="I43" s="88"/>
      <c r="J43" s="89"/>
      <c r="K43" s="109" t="s">
        <v>222</v>
      </c>
      <c r="L43" s="107">
        <v>0.25</v>
      </c>
      <c r="M43" s="108">
        <f t="shared" si="2"/>
        <v>11097.5</v>
      </c>
    </row>
    <row r="44" ht="39.0" customHeight="1">
      <c r="B44" s="74" t="s">
        <v>223</v>
      </c>
      <c r="C44" s="21"/>
      <c r="D44" s="75">
        <v>500.0</v>
      </c>
      <c r="E44" s="75"/>
      <c r="F44" s="75"/>
      <c r="G44" s="53">
        <f t="shared" si="1"/>
        <v>500</v>
      </c>
      <c r="H44" s="77"/>
      <c r="I44" s="88"/>
      <c r="J44" s="89"/>
      <c r="K44" s="110" t="s">
        <v>224</v>
      </c>
      <c r="L44" s="107">
        <v>0.4</v>
      </c>
      <c r="M44" s="108">
        <f t="shared" si="2"/>
        <v>17756</v>
      </c>
    </row>
    <row r="45" ht="30.75" customHeight="1">
      <c r="B45" s="68" t="s">
        <v>225</v>
      </c>
      <c r="C45" s="21"/>
      <c r="D45" s="75">
        <v>500.0</v>
      </c>
      <c r="E45" s="78"/>
      <c r="F45" s="78"/>
      <c r="G45" s="53">
        <f t="shared" si="1"/>
        <v>500</v>
      </c>
      <c r="I45" s="92"/>
      <c r="J45" s="26"/>
      <c r="K45" s="110" t="s">
        <v>226</v>
      </c>
      <c r="L45" s="107">
        <v>0.19</v>
      </c>
      <c r="M45" s="108">
        <f t="shared" si="2"/>
        <v>8434.1</v>
      </c>
    </row>
    <row r="46" ht="30.75" customHeight="1">
      <c r="B46" s="68" t="s">
        <v>227</v>
      </c>
      <c r="C46" s="20"/>
      <c r="D46" s="20"/>
      <c r="E46" s="20"/>
      <c r="F46" s="21"/>
      <c r="G46" s="104">
        <f>SUM(G34:G45)</f>
        <v>3051.666667</v>
      </c>
      <c r="I46" s="93" t="s">
        <v>228</v>
      </c>
      <c r="J46" s="20"/>
      <c r="K46" s="20"/>
      <c r="L46" s="21"/>
      <c r="M46" s="96">
        <v>13.07</v>
      </c>
    </row>
    <row r="47" ht="30.75" customHeight="1">
      <c r="I47" s="95" t="s">
        <v>235</v>
      </c>
      <c r="J47" s="84"/>
      <c r="K47" s="106" t="s">
        <v>216</v>
      </c>
      <c r="L47" s="107">
        <v>0.11</v>
      </c>
      <c r="M47" s="111">
        <f t="shared" ref="M47:M50" si="3">L47*P$35</f>
        <v>180249.41</v>
      </c>
    </row>
    <row r="48" ht="28.5" customHeight="1">
      <c r="I48" s="88"/>
      <c r="J48" s="89"/>
      <c r="K48" s="106" t="s">
        <v>218</v>
      </c>
      <c r="L48" s="107">
        <v>0.19</v>
      </c>
      <c r="M48" s="111">
        <f t="shared" si="3"/>
        <v>311339.89</v>
      </c>
    </row>
    <row r="49" ht="27.75" customHeight="1">
      <c r="I49" s="88"/>
      <c r="J49" s="89"/>
      <c r="K49" s="106" t="s">
        <v>220</v>
      </c>
      <c r="L49" s="107">
        <v>0.59</v>
      </c>
      <c r="M49" s="111">
        <f t="shared" si="3"/>
        <v>966792.29</v>
      </c>
    </row>
    <row r="50" ht="33.75" customHeight="1">
      <c r="I50" s="92"/>
      <c r="J50" s="26"/>
      <c r="K50" s="110" t="s">
        <v>226</v>
      </c>
      <c r="L50" s="107">
        <v>0.22</v>
      </c>
      <c r="M50" s="111">
        <f t="shared" si="3"/>
        <v>360498.82</v>
      </c>
    </row>
    <row r="51" ht="24.75" customHeight="1">
      <c r="I51" s="93" t="s">
        <v>230</v>
      </c>
      <c r="J51" s="20"/>
      <c r="K51" s="20"/>
      <c r="L51" s="21"/>
      <c r="M51" s="96">
        <v>6.6</v>
      </c>
    </row>
    <row r="52">
      <c r="I52" s="97" t="s">
        <v>231</v>
      </c>
      <c r="J52" s="84"/>
      <c r="K52" s="106" t="s">
        <v>216</v>
      </c>
      <c r="L52" s="107">
        <v>0.11</v>
      </c>
      <c r="M52" s="87">
        <f t="shared" ref="M52:M54" si="4">M40/M47</f>
        <v>0.01477619261</v>
      </c>
    </row>
    <row r="53">
      <c r="H53" s="98"/>
      <c r="I53" s="88"/>
      <c r="J53" s="89"/>
      <c r="K53" s="106" t="s">
        <v>218</v>
      </c>
      <c r="L53" s="107">
        <v>0.19</v>
      </c>
      <c r="M53" s="87">
        <f t="shared" si="4"/>
        <v>0.02281236754</v>
      </c>
    </row>
    <row r="54">
      <c r="I54" s="88"/>
      <c r="J54" s="89"/>
      <c r="K54" s="106" t="s">
        <v>220</v>
      </c>
      <c r="L54" s="107">
        <v>0.59</v>
      </c>
      <c r="M54" s="87">
        <f t="shared" si="4"/>
        <v>0.02984456982</v>
      </c>
    </row>
    <row r="55">
      <c r="I55" s="92"/>
      <c r="J55" s="26"/>
      <c r="K55" s="110" t="s">
        <v>226</v>
      </c>
      <c r="L55" s="107">
        <v>0.22</v>
      </c>
      <c r="M55" s="87">
        <f>M45/M50</f>
        <v>0.0233956383</v>
      </c>
    </row>
    <row r="56" ht="27.75" customHeight="1">
      <c r="I56" s="98" t="s">
        <v>232</v>
      </c>
      <c r="M56" s="99">
        <f>8000/M46</f>
        <v>612.0887529</v>
      </c>
    </row>
    <row r="62">
      <c r="B62" s="37" t="s">
        <v>236</v>
      </c>
    </row>
    <row r="64">
      <c r="B64" s="112" t="s">
        <v>185</v>
      </c>
      <c r="C64" s="56" t="s">
        <v>7</v>
      </c>
    </row>
    <row r="65">
      <c r="B65" s="112" t="s">
        <v>186</v>
      </c>
      <c r="C65" s="56" t="s">
        <v>233</v>
      </c>
    </row>
    <row r="66">
      <c r="B66" s="112" t="s">
        <v>188</v>
      </c>
      <c r="C66" s="57"/>
    </row>
    <row r="68">
      <c r="B68" s="58" t="s">
        <v>34</v>
      </c>
      <c r="C68" s="20"/>
      <c r="D68" s="20"/>
      <c r="E68" s="20"/>
      <c r="F68" s="20"/>
      <c r="G68" s="21"/>
      <c r="H68" s="59" t="s">
        <v>35</v>
      </c>
      <c r="I68" s="20"/>
      <c r="J68" s="20"/>
      <c r="K68" s="20"/>
      <c r="L68" s="20"/>
      <c r="M68" s="21"/>
    </row>
    <row r="69">
      <c r="B69" s="24"/>
      <c r="C69" s="25"/>
      <c r="D69" s="25"/>
      <c r="E69" s="25"/>
      <c r="F69" s="25"/>
      <c r="G69" s="26"/>
      <c r="H69" s="27" t="s">
        <v>36</v>
      </c>
      <c r="I69" s="27" t="s">
        <v>37</v>
      </c>
      <c r="J69" s="27" t="s">
        <v>38</v>
      </c>
      <c r="K69" s="27" t="s">
        <v>39</v>
      </c>
      <c r="L69" s="27" t="s">
        <v>40</v>
      </c>
      <c r="M69" s="27" t="s">
        <v>41</v>
      </c>
    </row>
    <row r="70">
      <c r="B70" s="28" t="s">
        <v>42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1"/>
    </row>
    <row r="71">
      <c r="B71" s="29">
        <v>1.0</v>
      </c>
      <c r="C71" s="30" t="s">
        <v>43</v>
      </c>
      <c r="D71" s="31" t="s">
        <v>44</v>
      </c>
      <c r="E71" s="20"/>
      <c r="F71" s="20"/>
      <c r="G71" s="21"/>
      <c r="H71" s="32" t="s">
        <v>45</v>
      </c>
      <c r="I71" s="60" t="s">
        <v>46</v>
      </c>
      <c r="J71" s="32" t="s">
        <v>47</v>
      </c>
      <c r="K71" s="32" t="s">
        <v>48</v>
      </c>
      <c r="L71" s="32" t="s">
        <v>49</v>
      </c>
      <c r="M71" s="33"/>
      <c r="N71" s="61" t="s">
        <v>189</v>
      </c>
    </row>
    <row r="72">
      <c r="B72" s="29">
        <v>2.0</v>
      </c>
      <c r="C72" s="30" t="s">
        <v>50</v>
      </c>
      <c r="D72" s="31" t="s">
        <v>51</v>
      </c>
      <c r="E72" s="20"/>
      <c r="F72" s="20"/>
      <c r="G72" s="21"/>
      <c r="H72" s="33"/>
      <c r="I72" s="60" t="s">
        <v>52</v>
      </c>
      <c r="J72" s="63" t="s">
        <v>47</v>
      </c>
      <c r="K72" s="64" t="s">
        <v>53</v>
      </c>
      <c r="L72" s="32" t="s">
        <v>54</v>
      </c>
      <c r="M72" s="33"/>
      <c r="N72" s="61" t="s">
        <v>189</v>
      </c>
    </row>
    <row r="73">
      <c r="B73" s="29">
        <v>3.0</v>
      </c>
      <c r="C73" s="30" t="s">
        <v>55</v>
      </c>
      <c r="D73" s="31" t="s">
        <v>56</v>
      </c>
      <c r="E73" s="20"/>
      <c r="F73" s="20"/>
      <c r="G73" s="21"/>
      <c r="H73" s="32" t="s">
        <v>57</v>
      </c>
      <c r="I73" s="60" t="s">
        <v>58</v>
      </c>
      <c r="J73" s="63" t="s">
        <v>47</v>
      </c>
      <c r="K73" s="63" t="s">
        <v>48</v>
      </c>
      <c r="L73" s="32" t="s">
        <v>59</v>
      </c>
      <c r="M73" s="32" t="s">
        <v>60</v>
      </c>
      <c r="N73" s="61" t="s">
        <v>189</v>
      </c>
    </row>
    <row r="74">
      <c r="B74" s="28" t="s">
        <v>61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1"/>
    </row>
    <row r="75">
      <c r="B75" s="29">
        <v>4.0</v>
      </c>
      <c r="C75" s="30" t="s">
        <v>62</v>
      </c>
      <c r="D75" s="31" t="s">
        <v>63</v>
      </c>
      <c r="E75" s="20"/>
      <c r="F75" s="20"/>
      <c r="G75" s="21"/>
      <c r="H75" s="33"/>
      <c r="I75" s="33"/>
      <c r="J75" s="60" t="s">
        <v>47</v>
      </c>
      <c r="K75" s="35">
        <v>44501.0</v>
      </c>
      <c r="L75" s="32" t="s">
        <v>59</v>
      </c>
      <c r="M75" s="32" t="s">
        <v>64</v>
      </c>
      <c r="N75" s="61" t="s">
        <v>191</v>
      </c>
    </row>
    <row r="76">
      <c r="B76" s="29">
        <v>5.0</v>
      </c>
      <c r="C76" s="30" t="s">
        <v>65</v>
      </c>
      <c r="D76" s="31" t="s">
        <v>66</v>
      </c>
      <c r="E76" s="20"/>
      <c r="F76" s="20"/>
      <c r="G76" s="21"/>
      <c r="H76" s="33"/>
      <c r="I76" s="33"/>
      <c r="J76" s="60" t="s">
        <v>47</v>
      </c>
      <c r="K76" s="34" t="s">
        <v>67</v>
      </c>
      <c r="L76" s="32" t="s">
        <v>68</v>
      </c>
      <c r="M76" s="32" t="s">
        <v>69</v>
      </c>
      <c r="N76" s="61" t="s">
        <v>191</v>
      </c>
    </row>
    <row r="77">
      <c r="B77" s="29">
        <v>6.0</v>
      </c>
      <c r="C77" s="30" t="s">
        <v>70</v>
      </c>
      <c r="D77" s="31" t="s">
        <v>71</v>
      </c>
      <c r="E77" s="20"/>
      <c r="F77" s="20"/>
      <c r="G77" s="21"/>
      <c r="H77" s="33"/>
      <c r="I77" s="32" t="s">
        <v>72</v>
      </c>
      <c r="J77" s="60" t="s">
        <v>47</v>
      </c>
      <c r="K77" s="32" t="s">
        <v>48</v>
      </c>
      <c r="L77" s="32" t="s">
        <v>59</v>
      </c>
      <c r="M77" s="33"/>
      <c r="N77" s="61" t="s">
        <v>191</v>
      </c>
    </row>
    <row r="78">
      <c r="B78" s="29">
        <v>7.0</v>
      </c>
      <c r="C78" s="30" t="s">
        <v>73</v>
      </c>
      <c r="D78" s="31" t="s">
        <v>74</v>
      </c>
      <c r="E78" s="20"/>
      <c r="F78" s="20"/>
      <c r="G78" s="21"/>
      <c r="H78" s="33"/>
      <c r="I78" s="32" t="s">
        <v>72</v>
      </c>
      <c r="J78" s="60" t="s">
        <v>47</v>
      </c>
      <c r="K78" s="34" t="s">
        <v>75</v>
      </c>
      <c r="L78" s="32" t="s">
        <v>48</v>
      </c>
      <c r="M78" s="33"/>
      <c r="N78" s="61" t="s">
        <v>191</v>
      </c>
    </row>
    <row r="79">
      <c r="B79" s="28" t="s">
        <v>76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1"/>
    </row>
    <row r="80">
      <c r="B80" s="29">
        <v>8.0</v>
      </c>
      <c r="C80" s="30" t="s">
        <v>77</v>
      </c>
      <c r="D80" s="31" t="s">
        <v>78</v>
      </c>
      <c r="E80" s="20"/>
      <c r="F80" s="20"/>
      <c r="G80" s="21"/>
      <c r="H80" s="32" t="s">
        <v>79</v>
      </c>
      <c r="I80" s="32" t="s">
        <v>80</v>
      </c>
      <c r="J80" s="60" t="s">
        <v>47</v>
      </c>
      <c r="K80" s="32" t="s">
        <v>81</v>
      </c>
      <c r="L80" s="32" t="s">
        <v>82</v>
      </c>
      <c r="M80" s="33"/>
      <c r="N80" s="61" t="s">
        <v>191</v>
      </c>
    </row>
    <row r="81">
      <c r="B81" s="29">
        <v>9.0</v>
      </c>
      <c r="C81" s="30" t="s">
        <v>83</v>
      </c>
      <c r="D81" s="31" t="s">
        <v>84</v>
      </c>
      <c r="E81" s="20"/>
      <c r="F81" s="20"/>
      <c r="G81" s="21"/>
      <c r="H81" s="32" t="s">
        <v>85</v>
      </c>
      <c r="I81" s="32" t="s">
        <v>86</v>
      </c>
      <c r="J81" s="32" t="s">
        <v>47</v>
      </c>
      <c r="K81" s="60" t="s">
        <v>87</v>
      </c>
      <c r="L81" s="32" t="s">
        <v>88</v>
      </c>
      <c r="M81" s="33"/>
      <c r="N81" s="61" t="s">
        <v>192</v>
      </c>
    </row>
    <row r="82">
      <c r="B82" s="29">
        <v>10.0</v>
      </c>
      <c r="C82" s="30" t="s">
        <v>89</v>
      </c>
      <c r="D82" s="31" t="s">
        <v>90</v>
      </c>
      <c r="E82" s="20"/>
      <c r="F82" s="20"/>
      <c r="G82" s="21"/>
      <c r="H82" s="32" t="s">
        <v>91</v>
      </c>
      <c r="I82" s="32" t="s">
        <v>92</v>
      </c>
      <c r="J82" s="32" t="s">
        <v>47</v>
      </c>
      <c r="K82" s="60" t="s">
        <v>81</v>
      </c>
      <c r="L82" s="32" t="s">
        <v>57</v>
      </c>
      <c r="M82" s="33"/>
      <c r="N82" s="61" t="s">
        <v>192</v>
      </c>
    </row>
    <row r="83">
      <c r="B83" s="29">
        <v>11.0</v>
      </c>
      <c r="C83" s="30" t="s">
        <v>93</v>
      </c>
      <c r="D83" s="31" t="s">
        <v>94</v>
      </c>
      <c r="E83" s="20"/>
      <c r="F83" s="20"/>
      <c r="G83" s="21"/>
      <c r="H83" s="32" t="s">
        <v>68</v>
      </c>
      <c r="I83" s="35">
        <v>44470.0</v>
      </c>
      <c r="J83" s="32" t="s">
        <v>47</v>
      </c>
      <c r="K83" s="60" t="s">
        <v>95</v>
      </c>
      <c r="L83" s="33"/>
      <c r="M83" s="33"/>
      <c r="N83" s="61" t="s">
        <v>192</v>
      </c>
    </row>
    <row r="84">
      <c r="B84" s="29">
        <v>12.0</v>
      </c>
      <c r="C84" s="30" t="s">
        <v>96</v>
      </c>
      <c r="D84" s="31" t="s">
        <v>97</v>
      </c>
      <c r="E84" s="20"/>
      <c r="F84" s="20"/>
      <c r="G84" s="21"/>
      <c r="H84" s="32" t="s">
        <v>98</v>
      </c>
      <c r="I84" s="34" t="s">
        <v>75</v>
      </c>
      <c r="J84" s="60" t="s">
        <v>47</v>
      </c>
      <c r="K84" s="32" t="s">
        <v>99</v>
      </c>
      <c r="L84" s="33"/>
      <c r="M84" s="33"/>
      <c r="N84" s="61" t="s">
        <v>191</v>
      </c>
    </row>
    <row r="85">
      <c r="B85" s="28" t="s">
        <v>100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/>
    </row>
    <row r="86">
      <c r="B86" s="29">
        <v>13.0</v>
      </c>
      <c r="C86" s="30" t="s">
        <v>101</v>
      </c>
      <c r="D86" s="31" t="s">
        <v>102</v>
      </c>
      <c r="E86" s="20"/>
      <c r="F86" s="20"/>
      <c r="G86" s="21"/>
      <c r="H86" s="32" t="s">
        <v>103</v>
      </c>
      <c r="I86" s="35">
        <v>44470.0</v>
      </c>
      <c r="J86" s="60" t="s">
        <v>47</v>
      </c>
      <c r="K86" s="32" t="s">
        <v>87</v>
      </c>
      <c r="L86" s="32" t="s">
        <v>88</v>
      </c>
      <c r="M86" s="33"/>
      <c r="N86" s="61" t="s">
        <v>191</v>
      </c>
    </row>
    <row r="87">
      <c r="B87" s="29">
        <v>14.0</v>
      </c>
      <c r="C87" s="30" t="s">
        <v>104</v>
      </c>
      <c r="D87" s="31" t="s">
        <v>105</v>
      </c>
      <c r="E87" s="20"/>
      <c r="F87" s="20"/>
      <c r="G87" s="21"/>
      <c r="H87" s="32" t="s">
        <v>103</v>
      </c>
      <c r="I87" s="35">
        <v>44470.0</v>
      </c>
      <c r="J87" s="32" t="s">
        <v>47</v>
      </c>
      <c r="K87" s="60" t="s">
        <v>87</v>
      </c>
      <c r="L87" s="32" t="s">
        <v>106</v>
      </c>
      <c r="M87" s="33"/>
      <c r="N87" s="61" t="s">
        <v>192</v>
      </c>
    </row>
    <row r="88">
      <c r="B88" s="29">
        <v>15.0</v>
      </c>
      <c r="C88" s="30" t="s">
        <v>107</v>
      </c>
      <c r="D88" s="31" t="s">
        <v>108</v>
      </c>
      <c r="E88" s="20"/>
      <c r="F88" s="20"/>
      <c r="G88" s="21"/>
      <c r="H88" s="32" t="s">
        <v>109</v>
      </c>
      <c r="I88" s="34" t="s">
        <v>53</v>
      </c>
      <c r="J88" s="32" t="s">
        <v>47</v>
      </c>
      <c r="K88" s="65" t="s">
        <v>110</v>
      </c>
      <c r="L88" s="35">
        <v>44470.0</v>
      </c>
      <c r="M88" s="33"/>
      <c r="N88" s="61" t="s">
        <v>192</v>
      </c>
    </row>
    <row r="92">
      <c r="B92" s="78" t="s">
        <v>21</v>
      </c>
      <c r="C92" s="100" t="s">
        <v>22</v>
      </c>
      <c r="D92" s="21"/>
      <c r="E92" s="100" t="s">
        <v>200</v>
      </c>
      <c r="F92" s="21"/>
      <c r="G92" s="100" t="s">
        <v>176</v>
      </c>
      <c r="H92" s="21"/>
    </row>
    <row r="93">
      <c r="B93" s="78" t="s">
        <v>24</v>
      </c>
      <c r="C93" s="79" t="s">
        <v>202</v>
      </c>
      <c r="D93" s="21"/>
      <c r="E93" s="79" t="s">
        <v>203</v>
      </c>
      <c r="F93" s="21"/>
      <c r="G93" s="113">
        <v>13.0663</v>
      </c>
      <c r="H93" s="21"/>
    </row>
    <row r="94">
      <c r="B94" s="78" t="s">
        <v>27</v>
      </c>
      <c r="C94" s="79" t="s">
        <v>28</v>
      </c>
      <c r="D94" s="21"/>
      <c r="E94" s="79" t="s">
        <v>205</v>
      </c>
      <c r="F94" s="21"/>
      <c r="G94" s="80">
        <v>1638631.0</v>
      </c>
      <c r="H94" s="21"/>
    </row>
    <row r="95">
      <c r="B95" s="78" t="s">
        <v>30</v>
      </c>
      <c r="C95" s="79" t="s">
        <v>31</v>
      </c>
      <c r="D95" s="21"/>
      <c r="E95" s="79" t="s">
        <v>207</v>
      </c>
      <c r="F95" s="21"/>
      <c r="G95" s="80">
        <v>2842320.0</v>
      </c>
      <c r="H95" s="21"/>
    </row>
    <row r="97">
      <c r="B97" s="37" t="s">
        <v>237</v>
      </c>
    </row>
    <row r="99">
      <c r="B99" s="58" t="s">
        <v>34</v>
      </c>
      <c r="C99" s="20"/>
      <c r="D99" s="20"/>
      <c r="E99" s="20"/>
      <c r="F99" s="20"/>
      <c r="G99" s="21"/>
      <c r="H99" s="59" t="s">
        <v>35</v>
      </c>
      <c r="I99" s="20"/>
      <c r="J99" s="20"/>
      <c r="K99" s="20"/>
      <c r="L99" s="20"/>
      <c r="M99" s="21"/>
    </row>
    <row r="100">
      <c r="B100" s="24"/>
      <c r="C100" s="25"/>
      <c r="D100" s="25"/>
      <c r="E100" s="25"/>
      <c r="F100" s="25"/>
      <c r="G100" s="26"/>
      <c r="H100" s="27" t="s">
        <v>36</v>
      </c>
      <c r="I100" s="27" t="s">
        <v>37</v>
      </c>
      <c r="J100" s="27" t="s">
        <v>38</v>
      </c>
      <c r="K100" s="27" t="s">
        <v>39</v>
      </c>
      <c r="L100" s="27" t="s">
        <v>40</v>
      </c>
      <c r="M100" s="27" t="s">
        <v>41</v>
      </c>
    </row>
    <row r="101">
      <c r="B101" s="28" t="s">
        <v>42</v>
      </c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1"/>
    </row>
    <row r="102">
      <c r="B102" s="29">
        <v>1.0</v>
      </c>
      <c r="C102" s="30" t="s">
        <v>43</v>
      </c>
      <c r="D102" s="31" t="s">
        <v>44</v>
      </c>
      <c r="E102" s="20"/>
      <c r="F102" s="20"/>
      <c r="G102" s="21"/>
      <c r="H102" s="114" t="s">
        <v>45</v>
      </c>
      <c r="I102" s="115" t="s">
        <v>46</v>
      </c>
      <c r="J102" s="116" t="s">
        <v>47</v>
      </c>
      <c r="K102" s="116" t="s">
        <v>48</v>
      </c>
      <c r="L102" s="116" t="s">
        <v>49</v>
      </c>
      <c r="M102" s="117"/>
      <c r="N102" s="61" t="s">
        <v>189</v>
      </c>
    </row>
    <row r="103">
      <c r="B103" s="29">
        <v>2.0</v>
      </c>
      <c r="C103" s="30" t="s">
        <v>50</v>
      </c>
      <c r="D103" s="31" t="s">
        <v>51</v>
      </c>
      <c r="E103" s="20"/>
      <c r="F103" s="20"/>
      <c r="G103" s="21"/>
      <c r="H103" s="117"/>
      <c r="I103" s="114" t="s">
        <v>52</v>
      </c>
      <c r="J103" s="115" t="s">
        <v>47</v>
      </c>
      <c r="K103" s="118">
        <v>44409.0</v>
      </c>
      <c r="L103" s="116" t="s">
        <v>54</v>
      </c>
      <c r="M103" s="117"/>
      <c r="N103" s="61" t="s">
        <v>189</v>
      </c>
    </row>
    <row r="104">
      <c r="B104" s="29">
        <v>3.0</v>
      </c>
      <c r="C104" s="30" t="s">
        <v>55</v>
      </c>
      <c r="D104" s="31" t="s">
        <v>56</v>
      </c>
      <c r="E104" s="20"/>
      <c r="F104" s="20"/>
      <c r="G104" s="21"/>
      <c r="H104" s="114" t="s">
        <v>57</v>
      </c>
      <c r="I104" s="115" t="s">
        <v>58</v>
      </c>
      <c r="J104" s="115" t="s">
        <v>47</v>
      </c>
      <c r="K104" s="115" t="s">
        <v>48</v>
      </c>
      <c r="L104" s="116" t="s">
        <v>59</v>
      </c>
      <c r="M104" s="116" t="s">
        <v>60</v>
      </c>
      <c r="N104" s="61" t="s">
        <v>189</v>
      </c>
    </row>
    <row r="105">
      <c r="B105" s="28" t="s">
        <v>61</v>
      </c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1"/>
    </row>
    <row r="106">
      <c r="B106" s="29">
        <v>4.0</v>
      </c>
      <c r="C106" s="30" t="s">
        <v>62</v>
      </c>
      <c r="D106" s="31" t="s">
        <v>63</v>
      </c>
      <c r="E106" s="20"/>
      <c r="F106" s="20"/>
      <c r="G106" s="21"/>
      <c r="H106" s="117"/>
      <c r="I106" s="117"/>
      <c r="J106" s="114" t="s">
        <v>47</v>
      </c>
      <c r="K106" s="35">
        <v>44501.0</v>
      </c>
      <c r="L106" s="116" t="s">
        <v>59</v>
      </c>
      <c r="M106" s="116" t="s">
        <v>64</v>
      </c>
      <c r="N106" s="61" t="s">
        <v>191</v>
      </c>
    </row>
    <row r="107">
      <c r="B107" s="29">
        <v>5.0</v>
      </c>
      <c r="C107" s="30" t="s">
        <v>65</v>
      </c>
      <c r="D107" s="31" t="s">
        <v>66</v>
      </c>
      <c r="E107" s="20"/>
      <c r="F107" s="20"/>
      <c r="G107" s="21"/>
      <c r="H107" s="117"/>
      <c r="I107" s="117"/>
      <c r="J107" s="114" t="s">
        <v>47</v>
      </c>
      <c r="K107" s="116" t="s">
        <v>67</v>
      </c>
      <c r="L107" s="116" t="s">
        <v>68</v>
      </c>
      <c r="M107" s="116" t="s">
        <v>69</v>
      </c>
      <c r="N107" s="61" t="s">
        <v>191</v>
      </c>
    </row>
    <row r="108">
      <c r="B108" s="29">
        <v>6.0</v>
      </c>
      <c r="C108" s="30" t="s">
        <v>70</v>
      </c>
      <c r="D108" s="31" t="s">
        <v>71</v>
      </c>
      <c r="E108" s="20"/>
      <c r="F108" s="20"/>
      <c r="G108" s="21"/>
      <c r="H108" s="117"/>
      <c r="I108" s="114" t="s">
        <v>72</v>
      </c>
      <c r="J108" s="116" t="s">
        <v>47</v>
      </c>
      <c r="K108" s="116" t="s">
        <v>48</v>
      </c>
      <c r="L108" s="116" t="s">
        <v>59</v>
      </c>
      <c r="M108" s="117"/>
      <c r="N108" s="61" t="s">
        <v>191</v>
      </c>
    </row>
    <row r="109">
      <c r="B109" s="29">
        <v>7.0</v>
      </c>
      <c r="C109" s="30" t="s">
        <v>73</v>
      </c>
      <c r="D109" s="31" t="s">
        <v>74</v>
      </c>
      <c r="E109" s="20"/>
      <c r="F109" s="20"/>
      <c r="G109" s="21"/>
      <c r="H109" s="117"/>
      <c r="I109" s="114" t="s">
        <v>72</v>
      </c>
      <c r="J109" s="116" t="s">
        <v>47</v>
      </c>
      <c r="K109" s="116" t="s">
        <v>75</v>
      </c>
      <c r="L109" s="116" t="s">
        <v>48</v>
      </c>
      <c r="M109" s="117"/>
      <c r="N109" s="61" t="s">
        <v>191</v>
      </c>
    </row>
    <row r="110">
      <c r="B110" s="28" t="s">
        <v>76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1"/>
    </row>
    <row r="111">
      <c r="B111" s="29">
        <v>8.0</v>
      </c>
      <c r="C111" s="30" t="s">
        <v>77</v>
      </c>
      <c r="D111" s="31" t="s">
        <v>78</v>
      </c>
      <c r="E111" s="20"/>
      <c r="F111" s="20"/>
      <c r="G111" s="21"/>
      <c r="H111" s="116" t="s">
        <v>79</v>
      </c>
      <c r="I111" s="116" t="s">
        <v>80</v>
      </c>
      <c r="J111" s="116" t="s">
        <v>47</v>
      </c>
      <c r="K111" s="116" t="s">
        <v>81</v>
      </c>
      <c r="L111" s="114" t="s">
        <v>82</v>
      </c>
      <c r="M111" s="117"/>
      <c r="N111" s="61" t="s">
        <v>191</v>
      </c>
    </row>
    <row r="112">
      <c r="B112" s="29">
        <v>9.0</v>
      </c>
      <c r="C112" s="30" t="s">
        <v>83</v>
      </c>
      <c r="D112" s="31" t="s">
        <v>84</v>
      </c>
      <c r="E112" s="20"/>
      <c r="F112" s="20"/>
      <c r="G112" s="21"/>
      <c r="H112" s="116" t="s">
        <v>85</v>
      </c>
      <c r="I112" s="116" t="s">
        <v>86</v>
      </c>
      <c r="J112" s="116" t="s">
        <v>47</v>
      </c>
      <c r="K112" s="116" t="s">
        <v>87</v>
      </c>
      <c r="L112" s="114" t="s">
        <v>88</v>
      </c>
      <c r="M112" s="117"/>
      <c r="N112" s="61" t="s">
        <v>192</v>
      </c>
    </row>
    <row r="113">
      <c r="B113" s="29">
        <v>10.0</v>
      </c>
      <c r="C113" s="30" t="s">
        <v>89</v>
      </c>
      <c r="D113" s="31" t="s">
        <v>90</v>
      </c>
      <c r="E113" s="20"/>
      <c r="F113" s="20"/>
      <c r="G113" s="21"/>
      <c r="H113" s="116" t="s">
        <v>91</v>
      </c>
      <c r="I113" s="116" t="s">
        <v>92</v>
      </c>
      <c r="J113" s="116" t="s">
        <v>47</v>
      </c>
      <c r="K113" s="116" t="s">
        <v>81</v>
      </c>
      <c r="L113" s="114" t="s">
        <v>57</v>
      </c>
      <c r="M113" s="117"/>
      <c r="N113" s="61" t="s">
        <v>192</v>
      </c>
    </row>
    <row r="114">
      <c r="B114" s="29">
        <v>11.0</v>
      </c>
      <c r="C114" s="30" t="s">
        <v>93</v>
      </c>
      <c r="D114" s="31" t="s">
        <v>94</v>
      </c>
      <c r="E114" s="20"/>
      <c r="F114" s="20"/>
      <c r="G114" s="21"/>
      <c r="H114" s="116" t="s">
        <v>68</v>
      </c>
      <c r="I114" s="35">
        <v>44470.0</v>
      </c>
      <c r="J114" s="116" t="s">
        <v>47</v>
      </c>
      <c r="K114" s="116" t="s">
        <v>95</v>
      </c>
      <c r="L114" s="117"/>
      <c r="M114" s="117"/>
      <c r="N114" s="61" t="s">
        <v>192</v>
      </c>
    </row>
    <row r="115">
      <c r="B115" s="29">
        <v>12.0</v>
      </c>
      <c r="C115" s="30" t="s">
        <v>96</v>
      </c>
      <c r="D115" s="31" t="s">
        <v>97</v>
      </c>
      <c r="E115" s="20"/>
      <c r="F115" s="20"/>
      <c r="G115" s="21"/>
      <c r="H115" s="116" t="s">
        <v>98</v>
      </c>
      <c r="I115" s="116" t="s">
        <v>75</v>
      </c>
      <c r="J115" s="116" t="s">
        <v>47</v>
      </c>
      <c r="K115" s="116" t="s">
        <v>99</v>
      </c>
      <c r="L115" s="117"/>
      <c r="M115" s="117"/>
      <c r="N115" s="61" t="s">
        <v>191</v>
      </c>
    </row>
    <row r="116">
      <c r="B116" s="28" t="s">
        <v>100</v>
      </c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1"/>
    </row>
    <row r="117">
      <c r="B117" s="29">
        <v>13.0</v>
      </c>
      <c r="C117" s="30" t="s">
        <v>101</v>
      </c>
      <c r="D117" s="31" t="s">
        <v>102</v>
      </c>
      <c r="E117" s="20"/>
      <c r="F117" s="20"/>
      <c r="G117" s="21"/>
      <c r="H117" s="116" t="s">
        <v>103</v>
      </c>
      <c r="I117" s="32">
        <v>1.1</v>
      </c>
      <c r="J117" s="116" t="s">
        <v>47</v>
      </c>
      <c r="K117" s="115" t="s">
        <v>87</v>
      </c>
      <c r="L117" s="114" t="s">
        <v>88</v>
      </c>
      <c r="M117" s="33"/>
      <c r="N117" s="61" t="s">
        <v>191</v>
      </c>
    </row>
    <row r="118">
      <c r="B118" s="29">
        <v>14.0</v>
      </c>
      <c r="C118" s="30" t="s">
        <v>104</v>
      </c>
      <c r="D118" s="31" t="s">
        <v>105</v>
      </c>
      <c r="E118" s="20"/>
      <c r="F118" s="20"/>
      <c r="G118" s="21"/>
      <c r="H118" s="116" t="s">
        <v>103</v>
      </c>
      <c r="I118" s="116">
        <v>1.1</v>
      </c>
      <c r="J118" s="116" t="s">
        <v>47</v>
      </c>
      <c r="K118" s="115" t="s">
        <v>87</v>
      </c>
      <c r="L118" s="114" t="s">
        <v>106</v>
      </c>
      <c r="M118" s="33"/>
      <c r="N118" s="61" t="s">
        <v>192</v>
      </c>
    </row>
    <row r="119">
      <c r="B119" s="29">
        <v>15.0</v>
      </c>
      <c r="C119" s="30" t="s">
        <v>107</v>
      </c>
      <c r="D119" s="31" t="s">
        <v>108</v>
      </c>
      <c r="E119" s="20"/>
      <c r="F119" s="20"/>
      <c r="G119" s="21"/>
      <c r="H119" s="116" t="s">
        <v>109</v>
      </c>
      <c r="I119" s="116" t="s">
        <v>53</v>
      </c>
      <c r="J119" s="114" t="s">
        <v>47</v>
      </c>
      <c r="K119" s="115" t="s">
        <v>110</v>
      </c>
      <c r="L119" s="116">
        <v>1.1</v>
      </c>
      <c r="M119" s="33"/>
      <c r="N119" s="61" t="s">
        <v>192</v>
      </c>
    </row>
    <row r="123">
      <c r="B123" s="78" t="s">
        <v>21</v>
      </c>
      <c r="C123" s="100" t="s">
        <v>22</v>
      </c>
      <c r="D123" s="21"/>
      <c r="E123" s="100" t="s">
        <v>200</v>
      </c>
      <c r="F123" s="21"/>
      <c r="G123" s="100" t="s">
        <v>176</v>
      </c>
      <c r="H123" s="21"/>
    </row>
    <row r="124">
      <c r="B124" s="78" t="s">
        <v>24</v>
      </c>
      <c r="C124" s="79" t="s">
        <v>202</v>
      </c>
      <c r="D124" s="21"/>
      <c r="E124" s="79" t="s">
        <v>203</v>
      </c>
      <c r="F124" s="21"/>
      <c r="G124" s="119">
        <v>13.07</v>
      </c>
      <c r="H124" s="21"/>
      <c r="J124" s="120">
        <v>0.4687</v>
      </c>
      <c r="K124" s="62" t="s">
        <v>238</v>
      </c>
    </row>
    <row r="125">
      <c r="B125" s="78" t="s">
        <v>27</v>
      </c>
      <c r="C125" s="79" t="s">
        <v>28</v>
      </c>
      <c r="D125" s="21"/>
      <c r="E125" s="79" t="s">
        <v>205</v>
      </c>
      <c r="F125" s="21"/>
      <c r="G125" s="79">
        <v>6.6386</v>
      </c>
      <c r="H125" s="21"/>
      <c r="J125" s="121">
        <v>0.4687</v>
      </c>
    </row>
    <row r="126">
      <c r="B126" s="78" t="s">
        <v>30</v>
      </c>
      <c r="C126" s="79" t="s">
        <v>31</v>
      </c>
      <c r="D126" s="21"/>
      <c r="E126" s="79" t="s">
        <v>207</v>
      </c>
      <c r="F126" s="21"/>
      <c r="G126" s="79">
        <v>1.9682</v>
      </c>
      <c r="H126" s="21"/>
      <c r="J126" s="122">
        <v>0.1018</v>
      </c>
      <c r="K126" s="62" t="s">
        <v>239</v>
      </c>
    </row>
    <row r="129">
      <c r="C129" s="123" t="s">
        <v>240</v>
      </c>
      <c r="E129" s="124"/>
      <c r="F129" s="123" t="s">
        <v>241</v>
      </c>
      <c r="H129" s="124"/>
      <c r="I129" s="123" t="s">
        <v>242</v>
      </c>
      <c r="L129" s="125" t="s">
        <v>1</v>
      </c>
      <c r="M129" s="125" t="s">
        <v>2</v>
      </c>
      <c r="N129" s="125" t="s">
        <v>3</v>
      </c>
      <c r="O129" s="125" t="s">
        <v>4</v>
      </c>
      <c r="P129" s="125" t="s">
        <v>5</v>
      </c>
      <c r="Q129" s="125" t="s">
        <v>6</v>
      </c>
    </row>
    <row r="130">
      <c r="B130" s="126">
        <v>3.2</v>
      </c>
      <c r="C130" s="127" t="s">
        <v>243</v>
      </c>
      <c r="D130" s="128">
        <f>B130*(B131^B132)*J124</f>
        <v>13.31341342</v>
      </c>
      <c r="F130" s="129" t="s">
        <v>243</v>
      </c>
      <c r="G130" s="130">
        <f>N131*(B131^O131)*J124</f>
        <v>14.43700124</v>
      </c>
      <c r="I130" s="131" t="s">
        <v>243</v>
      </c>
      <c r="J130" s="132">
        <f>N132*(B131^O132)*J124</f>
        <v>15.91332635</v>
      </c>
      <c r="L130" s="4" t="s">
        <v>7</v>
      </c>
      <c r="M130" s="5">
        <v>2.4</v>
      </c>
      <c r="N130" s="5">
        <v>3.2</v>
      </c>
      <c r="O130" s="6" t="s">
        <v>244</v>
      </c>
      <c r="P130" s="7">
        <v>2.5</v>
      </c>
      <c r="Q130" s="5">
        <v>0.38</v>
      </c>
    </row>
    <row r="131">
      <c r="B131" s="126">
        <v>8.0</v>
      </c>
      <c r="C131" s="127" t="s">
        <v>245</v>
      </c>
      <c r="D131" s="128">
        <f>B133*(D130^B134)</f>
        <v>6.686055658</v>
      </c>
      <c r="F131" s="129" t="s">
        <v>245</v>
      </c>
      <c r="G131" s="130">
        <f>P130*(G130^Q131)</f>
        <v>6.364392517</v>
      </c>
      <c r="I131" s="131" t="s">
        <v>245</v>
      </c>
      <c r="J131" s="132">
        <f>P130*(J130^Q132)</f>
        <v>6.060431109</v>
      </c>
      <c r="L131" s="8" t="s">
        <v>13</v>
      </c>
      <c r="M131" s="9">
        <v>3.0</v>
      </c>
      <c r="N131" s="9">
        <v>3.0</v>
      </c>
      <c r="O131" s="9">
        <v>1.12</v>
      </c>
      <c r="P131" s="11"/>
      <c r="Q131" s="9">
        <v>0.35</v>
      </c>
    </row>
    <row r="132">
      <c r="B132" s="126">
        <v>1.05</v>
      </c>
      <c r="C132" s="127" t="s">
        <v>246</v>
      </c>
      <c r="D132" s="128">
        <f>D130/D131</f>
        <v>1.991220848</v>
      </c>
      <c r="F132" s="129" t="s">
        <v>246</v>
      </c>
      <c r="G132" s="130">
        <f>G130/G131</f>
        <v>2.268402082</v>
      </c>
      <c r="I132" s="131" t="s">
        <v>246</v>
      </c>
      <c r="J132" s="132">
        <f>J130/J131</f>
        <v>2.625774645</v>
      </c>
      <c r="L132" s="8" t="s">
        <v>16</v>
      </c>
      <c r="M132" s="9">
        <v>3.6</v>
      </c>
      <c r="N132" s="9">
        <v>2.8</v>
      </c>
      <c r="O132" s="9">
        <v>1.2</v>
      </c>
      <c r="P132" s="12"/>
      <c r="Q132" s="9">
        <v>0.32</v>
      </c>
    </row>
    <row r="133">
      <c r="B133" s="126">
        <v>2.5</v>
      </c>
    </row>
    <row r="134">
      <c r="B134" s="126">
        <v>0.38</v>
      </c>
    </row>
    <row r="136">
      <c r="B136" s="133" t="s">
        <v>211</v>
      </c>
      <c r="D136" s="134" t="s">
        <v>212</v>
      </c>
      <c r="E136" s="134" t="s">
        <v>213</v>
      </c>
    </row>
    <row r="137">
      <c r="B137" s="135" t="s">
        <v>247</v>
      </c>
      <c r="C137" s="84"/>
      <c r="D137" s="136" t="s">
        <v>216</v>
      </c>
      <c r="E137" s="86">
        <v>0.06</v>
      </c>
      <c r="F137" s="87">
        <f t="shared" ref="F137:F142" si="5">E137*D$130</f>
        <v>0.798804805</v>
      </c>
      <c r="H137" s="137"/>
    </row>
    <row r="138">
      <c r="B138" s="88"/>
      <c r="C138" s="89"/>
      <c r="D138" s="136" t="s">
        <v>218</v>
      </c>
      <c r="E138" s="86">
        <v>0.16</v>
      </c>
      <c r="F138" s="87">
        <f t="shared" si="5"/>
        <v>2.130146147</v>
      </c>
    </row>
    <row r="139">
      <c r="B139" s="88"/>
      <c r="C139" s="89"/>
      <c r="D139" s="136" t="s">
        <v>220</v>
      </c>
      <c r="E139" s="86">
        <v>0.65</v>
      </c>
      <c r="F139" s="87">
        <f t="shared" si="5"/>
        <v>8.65371872</v>
      </c>
      <c r="H139" s="137"/>
    </row>
    <row r="140">
      <c r="B140" s="88"/>
      <c r="C140" s="89"/>
      <c r="D140" s="138" t="s">
        <v>222</v>
      </c>
      <c r="E140" s="86">
        <v>0.25</v>
      </c>
      <c r="F140" s="87">
        <f t="shared" si="5"/>
        <v>3.328353354</v>
      </c>
    </row>
    <row r="141">
      <c r="B141" s="88"/>
      <c r="C141" s="89"/>
      <c r="D141" s="139" t="s">
        <v>224</v>
      </c>
      <c r="E141" s="86">
        <v>0.4</v>
      </c>
      <c r="F141" s="87">
        <f t="shared" si="5"/>
        <v>5.325365366</v>
      </c>
      <c r="H141" s="137"/>
    </row>
    <row r="142">
      <c r="B142" s="92"/>
      <c r="C142" s="26"/>
      <c r="D142" s="139" t="s">
        <v>226</v>
      </c>
      <c r="E142" s="86">
        <v>0.19</v>
      </c>
      <c r="F142" s="87">
        <f t="shared" si="5"/>
        <v>2.529548549</v>
      </c>
    </row>
    <row r="143" ht="23.25" customHeight="1">
      <c r="B143" s="140" t="s">
        <v>228</v>
      </c>
      <c r="C143" s="25"/>
      <c r="D143" s="25"/>
      <c r="E143" s="26"/>
      <c r="F143" s="94">
        <v>13.07</v>
      </c>
      <c r="H143" s="137"/>
    </row>
    <row r="144">
      <c r="B144" s="141" t="s">
        <v>248</v>
      </c>
      <c r="C144" s="84"/>
      <c r="D144" s="85" t="s">
        <v>216</v>
      </c>
      <c r="E144" s="86">
        <v>0.11</v>
      </c>
      <c r="F144" s="87">
        <f t="shared" ref="F144:F147" si="6">E144*D$131</f>
        <v>0.7354661224</v>
      </c>
    </row>
    <row r="145">
      <c r="B145" s="88"/>
      <c r="C145" s="89"/>
      <c r="D145" s="85" t="s">
        <v>218</v>
      </c>
      <c r="E145" s="86">
        <v>0.19</v>
      </c>
      <c r="F145" s="87">
        <f t="shared" si="6"/>
        <v>1.270350575</v>
      </c>
      <c r="H145" s="137"/>
    </row>
    <row r="146">
      <c r="B146" s="88"/>
      <c r="C146" s="89"/>
      <c r="D146" s="85" t="s">
        <v>220</v>
      </c>
      <c r="E146" s="86">
        <v>0.59</v>
      </c>
      <c r="F146" s="87">
        <f t="shared" si="6"/>
        <v>3.944772838</v>
      </c>
    </row>
    <row r="147">
      <c r="B147" s="92"/>
      <c r="C147" s="26"/>
      <c r="D147" s="91" t="s">
        <v>226</v>
      </c>
      <c r="E147" s="86">
        <v>0.22</v>
      </c>
      <c r="F147" s="87">
        <f t="shared" si="6"/>
        <v>1.470932245</v>
      </c>
    </row>
    <row r="148" ht="21.0" customHeight="1">
      <c r="B148" s="93" t="s">
        <v>230</v>
      </c>
      <c r="C148" s="20"/>
      <c r="D148" s="20"/>
      <c r="E148" s="21"/>
      <c r="F148" s="142">
        <v>44353.0</v>
      </c>
    </row>
    <row r="149">
      <c r="B149" s="143" t="s">
        <v>231</v>
      </c>
      <c r="C149" s="84"/>
      <c r="D149" s="85" t="s">
        <v>216</v>
      </c>
      <c r="E149" s="86">
        <v>0.11</v>
      </c>
      <c r="F149" s="87">
        <f t="shared" ref="F149:F151" si="7">F137/F144</f>
        <v>1.086120462</v>
      </c>
    </row>
    <row r="150">
      <c r="B150" s="88"/>
      <c r="C150" s="89"/>
      <c r="D150" s="85" t="s">
        <v>218</v>
      </c>
      <c r="E150" s="86">
        <v>0.19</v>
      </c>
      <c r="F150" s="87">
        <f t="shared" si="7"/>
        <v>1.676817556</v>
      </c>
    </row>
    <row r="151">
      <c r="B151" s="88"/>
      <c r="C151" s="89"/>
      <c r="D151" s="85" t="s">
        <v>220</v>
      </c>
      <c r="E151" s="86">
        <v>0.59</v>
      </c>
      <c r="F151" s="87">
        <f t="shared" si="7"/>
        <v>2.193717883</v>
      </c>
    </row>
    <row r="152">
      <c r="B152" s="92"/>
      <c r="C152" s="26"/>
      <c r="D152" s="91" t="s">
        <v>226</v>
      </c>
      <c r="E152" s="86">
        <v>0.22</v>
      </c>
      <c r="F152" s="87">
        <f>F142/F147</f>
        <v>1.719690732</v>
      </c>
    </row>
    <row r="153" ht="23.25" customHeight="1">
      <c r="B153" s="144" t="s">
        <v>232</v>
      </c>
      <c r="C153" s="20"/>
      <c r="D153" s="20"/>
      <c r="E153" s="21"/>
      <c r="F153" s="99">
        <f>8000/F143</f>
        <v>612.0887529</v>
      </c>
    </row>
  </sheetData>
  <mergeCells count="137">
    <mergeCell ref="L34:M34"/>
    <mergeCell ref="N34:O34"/>
    <mergeCell ref="L35:M35"/>
    <mergeCell ref="N35:O35"/>
    <mergeCell ref="P35:Q35"/>
    <mergeCell ref="N36:O36"/>
    <mergeCell ref="P36:Q36"/>
    <mergeCell ref="L36:M36"/>
    <mergeCell ref="I39:J39"/>
    <mergeCell ref="I40:J45"/>
    <mergeCell ref="I46:L46"/>
    <mergeCell ref="I47:J50"/>
    <mergeCell ref="I51:L51"/>
    <mergeCell ref="I52:J55"/>
    <mergeCell ref="B2:M2"/>
    <mergeCell ref="B8:G8"/>
    <mergeCell ref="H8:M8"/>
    <mergeCell ref="B9:G9"/>
    <mergeCell ref="B10:M10"/>
    <mergeCell ref="D11:G11"/>
    <mergeCell ref="D12:G12"/>
    <mergeCell ref="D13:G13"/>
    <mergeCell ref="B14:M14"/>
    <mergeCell ref="D15:G15"/>
    <mergeCell ref="D16:G16"/>
    <mergeCell ref="D17:G17"/>
    <mergeCell ref="D18:G18"/>
    <mergeCell ref="B19:M19"/>
    <mergeCell ref="D20:G20"/>
    <mergeCell ref="D21:G21"/>
    <mergeCell ref="D22:G22"/>
    <mergeCell ref="D23:G23"/>
    <mergeCell ref="D24:G24"/>
    <mergeCell ref="B25:M25"/>
    <mergeCell ref="D26:G26"/>
    <mergeCell ref="D27:G27"/>
    <mergeCell ref="D28:G28"/>
    <mergeCell ref="B33:C33"/>
    <mergeCell ref="L33:M33"/>
    <mergeCell ref="N33:O33"/>
    <mergeCell ref="P33:Q33"/>
    <mergeCell ref="P34:Q34"/>
    <mergeCell ref="B41:C41"/>
    <mergeCell ref="B42:C42"/>
    <mergeCell ref="B43:C43"/>
    <mergeCell ref="B44:C44"/>
    <mergeCell ref="B45:C45"/>
    <mergeCell ref="B46:F46"/>
    <mergeCell ref="B34:C34"/>
    <mergeCell ref="B35:C35"/>
    <mergeCell ref="B36:C36"/>
    <mergeCell ref="B37:C37"/>
    <mergeCell ref="B38:C38"/>
    <mergeCell ref="B39:C39"/>
    <mergeCell ref="B40:C40"/>
    <mergeCell ref="B62:M62"/>
    <mergeCell ref="B68:G68"/>
    <mergeCell ref="H68:M68"/>
    <mergeCell ref="B69:G69"/>
    <mergeCell ref="B70:M70"/>
    <mergeCell ref="D71:G71"/>
    <mergeCell ref="I56:L56"/>
    <mergeCell ref="B99:G99"/>
    <mergeCell ref="H99:M99"/>
    <mergeCell ref="B100:G100"/>
    <mergeCell ref="B101:M101"/>
    <mergeCell ref="D102:G102"/>
    <mergeCell ref="D103:G103"/>
    <mergeCell ref="B105:M105"/>
    <mergeCell ref="B110:M110"/>
    <mergeCell ref="D113:G113"/>
    <mergeCell ref="D114:G114"/>
    <mergeCell ref="D115:G115"/>
    <mergeCell ref="B116:M116"/>
    <mergeCell ref="D117:G117"/>
    <mergeCell ref="D118:G118"/>
    <mergeCell ref="D119:G119"/>
    <mergeCell ref="E125:F125"/>
    <mergeCell ref="G125:H125"/>
    <mergeCell ref="C123:D123"/>
    <mergeCell ref="E123:F123"/>
    <mergeCell ref="G123:H123"/>
    <mergeCell ref="C124:D124"/>
    <mergeCell ref="E124:F124"/>
    <mergeCell ref="G124:H124"/>
    <mergeCell ref="C125:D125"/>
    <mergeCell ref="B144:C147"/>
    <mergeCell ref="B148:E148"/>
    <mergeCell ref="B149:C152"/>
    <mergeCell ref="B153:E153"/>
    <mergeCell ref="C129:D129"/>
    <mergeCell ref="F129:G129"/>
    <mergeCell ref="I129:J129"/>
    <mergeCell ref="P130:P132"/>
    <mergeCell ref="B136:C136"/>
    <mergeCell ref="B137:C142"/>
    <mergeCell ref="B143:E143"/>
    <mergeCell ref="D72:G72"/>
    <mergeCell ref="D73:G73"/>
    <mergeCell ref="B74:M74"/>
    <mergeCell ref="D75:G75"/>
    <mergeCell ref="D76:G76"/>
    <mergeCell ref="D77:G77"/>
    <mergeCell ref="B79:M79"/>
    <mergeCell ref="D78:G78"/>
    <mergeCell ref="D80:G80"/>
    <mergeCell ref="D81:G81"/>
    <mergeCell ref="D82:G82"/>
    <mergeCell ref="D83:G83"/>
    <mergeCell ref="D84:G84"/>
    <mergeCell ref="B85:M85"/>
    <mergeCell ref="E93:F93"/>
    <mergeCell ref="G93:H93"/>
    <mergeCell ref="D86:G86"/>
    <mergeCell ref="D87:G87"/>
    <mergeCell ref="D88:G88"/>
    <mergeCell ref="C92:D92"/>
    <mergeCell ref="E92:F92"/>
    <mergeCell ref="G92:H92"/>
    <mergeCell ref="C93:D93"/>
    <mergeCell ref="C94:D94"/>
    <mergeCell ref="E94:F94"/>
    <mergeCell ref="G94:H94"/>
    <mergeCell ref="C95:D95"/>
    <mergeCell ref="E95:F95"/>
    <mergeCell ref="G95:H95"/>
    <mergeCell ref="B97:M97"/>
    <mergeCell ref="D104:G104"/>
    <mergeCell ref="D106:G106"/>
    <mergeCell ref="D107:G107"/>
    <mergeCell ref="D108:G108"/>
    <mergeCell ref="D109:G109"/>
    <mergeCell ref="D111:G111"/>
    <mergeCell ref="D112:G112"/>
    <mergeCell ref="C126:D126"/>
    <mergeCell ref="E126:F126"/>
    <mergeCell ref="G126:H1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17.0"/>
    <col customWidth="1" min="5" max="5" width="15.57"/>
    <col customWidth="1" min="6" max="6" width="15.71"/>
    <col customWidth="1" min="11" max="11" width="11.29"/>
    <col customWidth="1" min="12" max="12" width="41.14"/>
  </cols>
  <sheetData>
    <row r="1" ht="26.25" customHeight="1">
      <c r="B1" s="145" t="s">
        <v>249</v>
      </c>
    </row>
    <row r="2" ht="26.25" customHeight="1"/>
    <row r="3" ht="26.25" customHeight="1">
      <c r="B3" s="146" t="s">
        <v>193</v>
      </c>
      <c r="D3" s="17"/>
      <c r="E3" s="147">
        <v>0.46869091581312</v>
      </c>
      <c r="F3" s="17"/>
      <c r="G3" s="148" t="s">
        <v>250</v>
      </c>
      <c r="H3" s="17"/>
    </row>
    <row r="4" ht="26.25" customHeight="1">
      <c r="B4" s="17"/>
      <c r="C4" s="17"/>
      <c r="D4" s="17"/>
      <c r="E4" s="17"/>
      <c r="F4" s="17"/>
      <c r="G4" s="17"/>
      <c r="H4" s="17"/>
    </row>
    <row r="5" ht="26.25" customHeight="1">
      <c r="B5" s="149" t="s">
        <v>201</v>
      </c>
      <c r="C5" s="21"/>
      <c r="D5" s="17"/>
      <c r="E5" s="17"/>
      <c r="F5" s="17"/>
      <c r="G5" s="17"/>
      <c r="H5" s="17"/>
      <c r="K5" s="150" t="s">
        <v>201</v>
      </c>
      <c r="L5" s="21"/>
    </row>
    <row r="6" ht="26.25" customHeight="1">
      <c r="B6" s="78" t="s">
        <v>21</v>
      </c>
      <c r="C6" s="151" t="s">
        <v>22</v>
      </c>
      <c r="D6" s="84"/>
      <c r="E6" s="100" t="s">
        <v>200</v>
      </c>
      <c r="F6" s="21"/>
      <c r="G6" s="100" t="s">
        <v>176</v>
      </c>
      <c r="H6" s="21"/>
      <c r="K6" s="150" t="s">
        <v>204</v>
      </c>
      <c r="L6" s="21"/>
      <c r="R6" s="62" t="s">
        <v>251</v>
      </c>
    </row>
    <row r="7" ht="26.25" customHeight="1">
      <c r="B7" s="68" t="s">
        <v>24</v>
      </c>
      <c r="C7" s="79" t="s">
        <v>202</v>
      </c>
      <c r="D7" s="21"/>
      <c r="E7" s="152" t="s">
        <v>252</v>
      </c>
      <c r="F7" s="21"/>
      <c r="G7" s="153" t="s">
        <v>253</v>
      </c>
      <c r="H7" s="21"/>
      <c r="K7" s="74" t="s">
        <v>206</v>
      </c>
      <c r="L7" s="21"/>
      <c r="R7" s="62" t="s">
        <v>254</v>
      </c>
    </row>
    <row r="8" ht="26.25" customHeight="1">
      <c r="B8" s="78" t="s">
        <v>27</v>
      </c>
      <c r="C8" s="79" t="s">
        <v>28</v>
      </c>
      <c r="D8" s="21"/>
      <c r="E8" s="79" t="s">
        <v>255</v>
      </c>
      <c r="F8" s="21"/>
      <c r="G8" s="153" t="s">
        <v>256</v>
      </c>
      <c r="H8" s="21"/>
      <c r="K8" s="150" t="s">
        <v>208</v>
      </c>
      <c r="L8" s="21"/>
      <c r="R8" s="62" t="s">
        <v>257</v>
      </c>
    </row>
    <row r="9" ht="30.0" customHeight="1">
      <c r="B9" s="68" t="s">
        <v>30</v>
      </c>
      <c r="C9" s="79" t="s">
        <v>31</v>
      </c>
      <c r="D9" s="21"/>
      <c r="E9" s="152" t="s">
        <v>258</v>
      </c>
      <c r="F9" s="21"/>
      <c r="G9" s="153" t="s">
        <v>259</v>
      </c>
      <c r="H9" s="21"/>
      <c r="K9" s="74" t="s">
        <v>209</v>
      </c>
      <c r="L9" s="21"/>
      <c r="R9" s="62" t="s">
        <v>260</v>
      </c>
    </row>
    <row r="10" ht="26.25" customHeight="1">
      <c r="B10" s="17"/>
      <c r="C10" s="17"/>
      <c r="D10" s="17"/>
      <c r="E10" s="17"/>
      <c r="F10" s="17"/>
      <c r="G10" s="17"/>
      <c r="H10" s="17"/>
      <c r="K10" s="74" t="s">
        <v>210</v>
      </c>
      <c r="L10" s="21"/>
    </row>
    <row r="11" ht="26.25" customHeight="1">
      <c r="B11" s="17"/>
      <c r="C11" s="17"/>
      <c r="D11" s="17"/>
      <c r="E11" s="17"/>
      <c r="F11" s="17"/>
      <c r="G11" s="17"/>
      <c r="H11" s="17"/>
      <c r="K11" s="74" t="s">
        <v>214</v>
      </c>
      <c r="L11" s="21"/>
      <c r="R11" s="62" t="s">
        <v>261</v>
      </c>
    </row>
    <row r="12" ht="32.25" customHeight="1">
      <c r="B12" s="154" t="s">
        <v>204</v>
      </c>
      <c r="C12" s="21"/>
      <c r="D12" s="17"/>
      <c r="E12" s="17"/>
      <c r="F12" s="17"/>
      <c r="G12" s="155" t="s">
        <v>262</v>
      </c>
      <c r="H12" s="17"/>
      <c r="K12" s="74" t="s">
        <v>217</v>
      </c>
      <c r="L12" s="21"/>
      <c r="R12" s="62" t="s">
        <v>263</v>
      </c>
    </row>
    <row r="13" ht="26.25" customHeight="1">
      <c r="B13" s="68" t="s">
        <v>21</v>
      </c>
      <c r="C13" s="100" t="s">
        <v>22</v>
      </c>
      <c r="D13" s="21"/>
      <c r="E13" s="156" t="s">
        <v>200</v>
      </c>
      <c r="F13" s="21"/>
      <c r="G13" s="100" t="s">
        <v>176</v>
      </c>
      <c r="H13" s="21"/>
      <c r="K13" s="74" t="s">
        <v>219</v>
      </c>
      <c r="L13" s="21"/>
      <c r="R13" s="62" t="s">
        <v>264</v>
      </c>
    </row>
    <row r="14" ht="28.5" customHeight="1">
      <c r="B14" s="78" t="s">
        <v>24</v>
      </c>
      <c r="C14" s="157" t="s">
        <v>202</v>
      </c>
      <c r="D14" s="89"/>
      <c r="E14" s="79" t="s">
        <v>265</v>
      </c>
      <c r="F14" s="21"/>
      <c r="G14" s="153" t="s">
        <v>266</v>
      </c>
      <c r="H14" s="21"/>
      <c r="K14" s="74" t="s">
        <v>221</v>
      </c>
      <c r="L14" s="21"/>
    </row>
    <row r="15" ht="26.25" customHeight="1">
      <c r="B15" s="68" t="s">
        <v>27</v>
      </c>
      <c r="C15" s="79" t="s">
        <v>28</v>
      </c>
      <c r="D15" s="21"/>
      <c r="E15" s="152" t="s">
        <v>267</v>
      </c>
      <c r="F15" s="21"/>
      <c r="G15" s="153" t="s">
        <v>268</v>
      </c>
      <c r="H15" s="21"/>
      <c r="K15" s="74" t="s">
        <v>223</v>
      </c>
      <c r="L15" s="21"/>
      <c r="R15" s="62" t="s">
        <v>269</v>
      </c>
    </row>
    <row r="16" ht="26.25" customHeight="1">
      <c r="B16" s="68" t="s">
        <v>30</v>
      </c>
      <c r="C16" s="79" t="s">
        <v>31</v>
      </c>
      <c r="D16" s="21"/>
      <c r="E16" s="152" t="s">
        <v>270</v>
      </c>
      <c r="F16" s="21"/>
      <c r="G16" s="153" t="s">
        <v>271</v>
      </c>
      <c r="H16" s="21"/>
      <c r="K16" s="68" t="s">
        <v>225</v>
      </c>
      <c r="L16" s="21"/>
      <c r="R16" s="62" t="s">
        <v>272</v>
      </c>
    </row>
    <row r="17" ht="26.25" customHeight="1">
      <c r="B17" s="17"/>
      <c r="C17" s="17"/>
      <c r="D17" s="17"/>
      <c r="E17" s="17"/>
      <c r="F17" s="17"/>
      <c r="G17" s="17"/>
      <c r="H17" s="17"/>
      <c r="R17" s="62" t="s">
        <v>273</v>
      </c>
    </row>
    <row r="18" ht="26.25" hidden="1" customHeight="1">
      <c r="B18" s="17"/>
      <c r="C18" s="17"/>
      <c r="D18" s="17"/>
      <c r="E18" s="17"/>
      <c r="F18" s="17"/>
      <c r="G18" s="17"/>
      <c r="H18" s="17"/>
      <c r="R18" s="62" t="s">
        <v>274</v>
      </c>
    </row>
    <row r="19" ht="32.25" hidden="1" customHeight="1">
      <c r="B19" s="74" t="s">
        <v>206</v>
      </c>
      <c r="C19" s="21"/>
      <c r="D19" s="17"/>
      <c r="E19" s="17"/>
      <c r="F19" s="17"/>
      <c r="G19" s="17"/>
      <c r="H19" s="17"/>
    </row>
    <row r="20" ht="26.25" hidden="1" customHeight="1">
      <c r="B20" s="78" t="s">
        <v>21</v>
      </c>
      <c r="C20" s="100" t="s">
        <v>22</v>
      </c>
      <c r="D20" s="21"/>
      <c r="E20" s="100" t="s">
        <v>200</v>
      </c>
      <c r="F20" s="21"/>
      <c r="G20" s="100" t="s">
        <v>176</v>
      </c>
      <c r="H20" s="21"/>
      <c r="R20" s="62" t="s">
        <v>275</v>
      </c>
    </row>
    <row r="21" ht="26.25" hidden="1" customHeight="1">
      <c r="B21" s="78" t="s">
        <v>24</v>
      </c>
      <c r="C21" s="79" t="s">
        <v>202</v>
      </c>
      <c r="D21" s="21"/>
      <c r="E21" s="79" t="s">
        <v>203</v>
      </c>
      <c r="F21" s="21"/>
      <c r="G21" s="79" t="s">
        <v>276</v>
      </c>
      <c r="H21" s="21"/>
      <c r="R21" s="62" t="s">
        <v>277</v>
      </c>
    </row>
    <row r="22" ht="26.25" hidden="1" customHeight="1">
      <c r="B22" s="78" t="s">
        <v>27</v>
      </c>
      <c r="C22" s="79" t="s">
        <v>28</v>
      </c>
      <c r="D22" s="21"/>
      <c r="E22" s="79" t="s">
        <v>205</v>
      </c>
      <c r="F22" s="21"/>
      <c r="G22" s="80">
        <v>1638631.0</v>
      </c>
      <c r="H22" s="21"/>
      <c r="R22" s="62" t="s">
        <v>278</v>
      </c>
    </row>
    <row r="23" ht="26.25" hidden="1" customHeight="1">
      <c r="B23" s="78" t="s">
        <v>30</v>
      </c>
      <c r="C23" s="79" t="s">
        <v>31</v>
      </c>
      <c r="D23" s="21"/>
      <c r="E23" s="79" t="s">
        <v>207</v>
      </c>
      <c r="F23" s="21"/>
      <c r="G23" s="79" t="s">
        <v>279</v>
      </c>
      <c r="H23" s="21"/>
      <c r="R23" s="62" t="s">
        <v>280</v>
      </c>
    </row>
    <row r="24" ht="26.25" hidden="1" customHeight="1">
      <c r="B24" s="17"/>
      <c r="C24" s="17"/>
      <c r="D24" s="17"/>
      <c r="E24" s="17"/>
      <c r="F24" s="17"/>
      <c r="G24" s="17"/>
      <c r="H24" s="17"/>
      <c r="R24" s="62" t="s">
        <v>281</v>
      </c>
    </row>
    <row r="25" ht="26.25" customHeight="1">
      <c r="B25" s="17"/>
      <c r="C25" s="17"/>
      <c r="D25" s="17"/>
      <c r="E25" s="17"/>
      <c r="F25" s="17"/>
      <c r="G25" s="17"/>
      <c r="H25" s="17"/>
      <c r="R25" s="62" t="s">
        <v>282</v>
      </c>
    </row>
    <row r="26" ht="26.25" customHeight="1">
      <c r="B26" s="149" t="s">
        <v>208</v>
      </c>
      <c r="C26" s="21"/>
      <c r="D26" s="17"/>
      <c r="E26" s="17"/>
      <c r="F26" s="17"/>
      <c r="G26" s="148" t="s">
        <v>283</v>
      </c>
      <c r="H26" s="17"/>
      <c r="R26" s="62" t="s">
        <v>284</v>
      </c>
    </row>
    <row r="27" ht="26.25" customHeight="1">
      <c r="B27" s="78" t="s">
        <v>21</v>
      </c>
      <c r="C27" s="100" t="s">
        <v>22</v>
      </c>
      <c r="D27" s="21"/>
      <c r="E27" s="100" t="s">
        <v>200</v>
      </c>
      <c r="F27" s="21"/>
      <c r="G27" s="100" t="s">
        <v>176</v>
      </c>
      <c r="H27" s="21"/>
      <c r="R27" s="62" t="s">
        <v>285</v>
      </c>
    </row>
    <row r="28" ht="26.25" customHeight="1">
      <c r="B28" s="78" t="s">
        <v>24</v>
      </c>
      <c r="C28" s="79" t="s">
        <v>202</v>
      </c>
      <c r="D28" s="21"/>
      <c r="E28" s="79" t="s">
        <v>286</v>
      </c>
      <c r="F28" s="21"/>
      <c r="G28" s="153" t="s">
        <v>287</v>
      </c>
      <c r="H28" s="21"/>
    </row>
    <row r="29" ht="26.25" customHeight="1">
      <c r="B29" s="78" t="s">
        <v>27</v>
      </c>
      <c r="C29" s="79" t="s">
        <v>28</v>
      </c>
      <c r="D29" s="21"/>
      <c r="E29" s="79" t="s">
        <v>288</v>
      </c>
      <c r="F29" s="21"/>
      <c r="G29" s="153" t="s">
        <v>289</v>
      </c>
      <c r="H29" s="21"/>
    </row>
    <row r="30" ht="26.25" customHeight="1">
      <c r="B30" s="78" t="s">
        <v>30</v>
      </c>
      <c r="C30" s="79" t="s">
        <v>31</v>
      </c>
      <c r="D30" s="21"/>
      <c r="E30" s="79" t="s">
        <v>290</v>
      </c>
      <c r="F30" s="21"/>
      <c r="G30" s="153" t="s">
        <v>291</v>
      </c>
      <c r="H30" s="21"/>
    </row>
    <row r="31" ht="26.25" customHeight="1">
      <c r="B31" s="17"/>
      <c r="C31" s="17"/>
      <c r="D31" s="17"/>
      <c r="E31" s="17"/>
      <c r="F31" s="17"/>
      <c r="G31" s="17"/>
      <c r="H31" s="17"/>
    </row>
    <row r="32" ht="26.25" customHeight="1">
      <c r="B32" s="145" t="s">
        <v>292</v>
      </c>
    </row>
    <row r="33" ht="26.25" hidden="1" customHeight="1">
      <c r="B33" s="74" t="s">
        <v>209</v>
      </c>
      <c r="C33" s="21"/>
      <c r="D33" s="17"/>
      <c r="E33" s="17"/>
      <c r="F33" s="17"/>
      <c r="G33" s="17"/>
      <c r="H33" s="17"/>
    </row>
    <row r="34" ht="26.25" hidden="1" customHeight="1">
      <c r="B34" s="78" t="s">
        <v>21</v>
      </c>
      <c r="C34" s="100" t="s">
        <v>22</v>
      </c>
      <c r="D34" s="21"/>
      <c r="E34" s="100" t="s">
        <v>200</v>
      </c>
      <c r="F34" s="21"/>
      <c r="G34" s="100" t="s">
        <v>176</v>
      </c>
      <c r="H34" s="21"/>
    </row>
    <row r="35" ht="26.25" hidden="1" customHeight="1">
      <c r="B35" s="78" t="s">
        <v>24</v>
      </c>
      <c r="C35" s="79" t="s">
        <v>202</v>
      </c>
      <c r="D35" s="21"/>
      <c r="E35" s="79" t="s">
        <v>203</v>
      </c>
      <c r="F35" s="21"/>
      <c r="G35" s="79" t="s">
        <v>276</v>
      </c>
      <c r="H35" s="21"/>
    </row>
    <row r="36" ht="26.25" hidden="1" customHeight="1">
      <c r="B36" s="78" t="s">
        <v>27</v>
      </c>
      <c r="C36" s="79" t="s">
        <v>28</v>
      </c>
      <c r="D36" s="21"/>
      <c r="E36" s="79" t="s">
        <v>205</v>
      </c>
      <c r="F36" s="21"/>
      <c r="G36" s="80">
        <v>1638631.0</v>
      </c>
      <c r="H36" s="21"/>
    </row>
    <row r="37" ht="26.25" hidden="1" customHeight="1">
      <c r="B37" s="78" t="s">
        <v>30</v>
      </c>
      <c r="C37" s="79" t="s">
        <v>31</v>
      </c>
      <c r="D37" s="21"/>
      <c r="E37" s="79" t="s">
        <v>207</v>
      </c>
      <c r="F37" s="21"/>
      <c r="G37" s="79" t="s">
        <v>279</v>
      </c>
      <c r="H37" s="21"/>
    </row>
    <row r="38" ht="26.25" hidden="1" customHeight="1">
      <c r="B38" s="17"/>
      <c r="C38" s="17"/>
      <c r="D38" s="17"/>
      <c r="E38" s="17"/>
      <c r="F38" s="17"/>
      <c r="G38" s="17"/>
      <c r="H38" s="17"/>
    </row>
    <row r="39" ht="26.25" hidden="1" customHeight="1">
      <c r="B39" s="17"/>
      <c r="C39" s="17"/>
      <c r="D39" s="17"/>
      <c r="E39" s="17"/>
      <c r="F39" s="17"/>
      <c r="G39" s="17"/>
      <c r="H39" s="17"/>
    </row>
    <row r="40" ht="26.25" hidden="1" customHeight="1">
      <c r="B40" s="74" t="s">
        <v>210</v>
      </c>
      <c r="C40" s="21"/>
      <c r="D40" s="17"/>
      <c r="E40" s="17"/>
      <c r="F40" s="17"/>
      <c r="G40" s="17"/>
      <c r="H40" s="17"/>
    </row>
    <row r="41" ht="26.25" hidden="1" customHeight="1">
      <c r="B41" s="78" t="s">
        <v>21</v>
      </c>
      <c r="C41" s="100" t="s">
        <v>22</v>
      </c>
      <c r="D41" s="21"/>
      <c r="E41" s="100" t="s">
        <v>200</v>
      </c>
      <c r="F41" s="21"/>
      <c r="G41" s="100" t="s">
        <v>176</v>
      </c>
      <c r="H41" s="21"/>
    </row>
    <row r="42" ht="26.25" hidden="1" customHeight="1">
      <c r="B42" s="78" t="s">
        <v>24</v>
      </c>
      <c r="C42" s="79" t="s">
        <v>202</v>
      </c>
      <c r="D42" s="21"/>
      <c r="E42" s="79" t="s">
        <v>203</v>
      </c>
      <c r="F42" s="21"/>
      <c r="G42" s="79" t="s">
        <v>276</v>
      </c>
      <c r="H42" s="21"/>
    </row>
    <row r="43" ht="26.25" hidden="1" customHeight="1">
      <c r="B43" s="78" t="s">
        <v>27</v>
      </c>
      <c r="C43" s="79" t="s">
        <v>28</v>
      </c>
      <c r="D43" s="21"/>
      <c r="E43" s="79" t="s">
        <v>205</v>
      </c>
      <c r="F43" s="21"/>
      <c r="G43" s="80">
        <v>1638631.0</v>
      </c>
      <c r="H43" s="21"/>
    </row>
    <row r="44" ht="26.25" hidden="1" customHeight="1">
      <c r="B44" s="78" t="s">
        <v>30</v>
      </c>
      <c r="C44" s="79" t="s">
        <v>31</v>
      </c>
      <c r="D44" s="21"/>
      <c r="E44" s="79" t="s">
        <v>207</v>
      </c>
      <c r="F44" s="21"/>
      <c r="G44" s="79" t="s">
        <v>279</v>
      </c>
      <c r="H44" s="21"/>
    </row>
    <row r="45" ht="26.25" hidden="1" customHeight="1">
      <c r="B45" s="17"/>
      <c r="C45" s="17"/>
      <c r="D45" s="17"/>
      <c r="E45" s="17"/>
      <c r="F45" s="17"/>
      <c r="G45" s="17"/>
      <c r="H45" s="17"/>
    </row>
    <row r="46" ht="26.25" customHeight="1">
      <c r="B46" s="17"/>
      <c r="C46" s="17"/>
      <c r="D46" s="17"/>
      <c r="E46" s="17"/>
      <c r="F46" s="17"/>
      <c r="G46" s="17"/>
      <c r="H46" s="17"/>
    </row>
    <row r="47" ht="26.25" customHeight="1">
      <c r="B47" s="146" t="s">
        <v>193</v>
      </c>
      <c r="D47" s="17"/>
      <c r="E47" s="147">
        <v>0.46869091581312</v>
      </c>
      <c r="F47" s="17"/>
      <c r="G47" s="148" t="s">
        <v>250</v>
      </c>
      <c r="H47" s="17"/>
      <c r="J47" s="17"/>
      <c r="K47" s="158"/>
    </row>
    <row r="48" ht="26.25" customHeight="1">
      <c r="B48" s="17"/>
      <c r="C48" s="17"/>
      <c r="D48" s="17"/>
      <c r="E48" s="17"/>
      <c r="F48" s="17"/>
      <c r="G48" s="17"/>
      <c r="H48" s="17"/>
      <c r="J48" s="17"/>
      <c r="K48" s="159"/>
    </row>
    <row r="49" ht="26.25" customHeight="1">
      <c r="B49" s="154" t="s">
        <v>204</v>
      </c>
      <c r="C49" s="21"/>
      <c r="D49" s="17"/>
      <c r="E49" s="17"/>
      <c r="F49" s="17"/>
      <c r="G49" s="159" t="s">
        <v>293</v>
      </c>
      <c r="H49" s="17"/>
      <c r="J49" s="17"/>
      <c r="K49" s="160"/>
    </row>
    <row r="50" ht="26.25" customHeight="1">
      <c r="B50" s="78" t="s">
        <v>21</v>
      </c>
      <c r="C50" s="100" t="s">
        <v>22</v>
      </c>
      <c r="D50" s="21"/>
      <c r="E50" s="100" t="s">
        <v>200</v>
      </c>
      <c r="F50" s="21"/>
      <c r="G50" s="100" t="s">
        <v>176</v>
      </c>
      <c r="H50" s="21"/>
      <c r="J50" s="17"/>
      <c r="K50" s="159"/>
    </row>
    <row r="51" ht="26.25" customHeight="1">
      <c r="B51" s="78" t="s">
        <v>24</v>
      </c>
      <c r="C51" s="79" t="s">
        <v>202</v>
      </c>
      <c r="D51" s="21"/>
      <c r="E51" s="79" t="s">
        <v>294</v>
      </c>
      <c r="F51" s="21"/>
      <c r="G51" s="153" t="s">
        <v>295</v>
      </c>
      <c r="H51" s="21"/>
      <c r="J51" s="17"/>
      <c r="K51" s="160"/>
    </row>
    <row r="52" ht="26.25" customHeight="1">
      <c r="B52" s="78" t="s">
        <v>27</v>
      </c>
      <c r="C52" s="79" t="s">
        <v>28</v>
      </c>
      <c r="D52" s="21"/>
      <c r="E52" s="79" t="s">
        <v>296</v>
      </c>
      <c r="F52" s="21"/>
      <c r="G52" s="153" t="s">
        <v>297</v>
      </c>
      <c r="H52" s="21"/>
      <c r="J52" s="17"/>
      <c r="K52" s="159"/>
    </row>
    <row r="53" ht="26.25" customHeight="1">
      <c r="B53" s="78" t="s">
        <v>30</v>
      </c>
      <c r="C53" s="79" t="s">
        <v>31</v>
      </c>
      <c r="D53" s="21"/>
      <c r="E53" s="79" t="s">
        <v>298</v>
      </c>
      <c r="F53" s="21"/>
      <c r="G53" s="153" t="s">
        <v>299</v>
      </c>
      <c r="H53" s="21"/>
      <c r="J53" s="17"/>
      <c r="K53" s="160"/>
    </row>
    <row r="54" ht="26.25" customHeight="1">
      <c r="B54" s="17"/>
      <c r="C54" s="17"/>
      <c r="D54" s="17"/>
      <c r="E54" s="17"/>
      <c r="F54" s="17"/>
      <c r="G54" s="17"/>
      <c r="H54" s="17"/>
      <c r="J54" s="161"/>
      <c r="K54" s="160"/>
    </row>
    <row r="55" ht="26.25" customHeight="1">
      <c r="B55" s="154" t="s">
        <v>201</v>
      </c>
      <c r="C55" s="21"/>
      <c r="D55" s="17"/>
      <c r="E55" s="17"/>
      <c r="F55" s="17"/>
      <c r="G55" s="162" t="s">
        <v>300</v>
      </c>
      <c r="H55" s="17"/>
    </row>
    <row r="56" ht="26.25" customHeight="1">
      <c r="B56" s="78" t="s">
        <v>21</v>
      </c>
      <c r="C56" s="100" t="s">
        <v>22</v>
      </c>
      <c r="D56" s="21"/>
      <c r="E56" s="100" t="s">
        <v>200</v>
      </c>
      <c r="F56" s="21"/>
      <c r="G56" s="100" t="s">
        <v>176</v>
      </c>
      <c r="H56" s="21"/>
    </row>
    <row r="57" ht="26.25" customHeight="1">
      <c r="B57" s="78" t="s">
        <v>24</v>
      </c>
      <c r="C57" s="79" t="s">
        <v>202</v>
      </c>
      <c r="D57" s="21"/>
      <c r="E57" s="79" t="s">
        <v>301</v>
      </c>
      <c r="F57" s="21"/>
      <c r="G57" s="153" t="s">
        <v>302</v>
      </c>
      <c r="H57" s="21"/>
    </row>
    <row r="58" ht="26.25" customHeight="1">
      <c r="B58" s="78" t="s">
        <v>27</v>
      </c>
      <c r="C58" s="79" t="s">
        <v>28</v>
      </c>
      <c r="D58" s="21"/>
      <c r="E58" s="79" t="s">
        <v>303</v>
      </c>
      <c r="F58" s="21"/>
      <c r="G58" s="153" t="s">
        <v>304</v>
      </c>
      <c r="H58" s="21"/>
    </row>
    <row r="59" ht="26.25" customHeight="1">
      <c r="B59" s="78" t="s">
        <v>30</v>
      </c>
      <c r="C59" s="79" t="s">
        <v>31</v>
      </c>
      <c r="D59" s="21"/>
      <c r="E59" s="79" t="s">
        <v>305</v>
      </c>
      <c r="F59" s="21"/>
      <c r="G59" s="153" t="s">
        <v>306</v>
      </c>
      <c r="H59" s="21"/>
    </row>
    <row r="60" ht="26.25" customHeight="1">
      <c r="B60" s="17"/>
      <c r="C60" s="17"/>
      <c r="D60" s="17"/>
      <c r="E60" s="17"/>
      <c r="F60" s="17"/>
      <c r="G60" s="17"/>
      <c r="H60" s="17"/>
    </row>
    <row r="61" ht="26.25" customHeight="1">
      <c r="B61" s="149" t="s">
        <v>208</v>
      </c>
      <c r="C61" s="21"/>
      <c r="D61" s="17"/>
      <c r="E61" s="17"/>
      <c r="F61" s="17"/>
      <c r="G61" s="159" t="s">
        <v>307</v>
      </c>
      <c r="H61" s="17"/>
    </row>
    <row r="62" ht="26.25" customHeight="1">
      <c r="B62" s="78" t="s">
        <v>21</v>
      </c>
      <c r="C62" s="100" t="s">
        <v>22</v>
      </c>
      <c r="D62" s="21"/>
      <c r="E62" s="100" t="s">
        <v>200</v>
      </c>
      <c r="F62" s="21"/>
      <c r="G62" s="100" t="s">
        <v>176</v>
      </c>
      <c r="H62" s="21"/>
    </row>
    <row r="63" ht="26.25" customHeight="1">
      <c r="B63" s="78" t="s">
        <v>24</v>
      </c>
      <c r="C63" s="79" t="s">
        <v>202</v>
      </c>
      <c r="D63" s="21"/>
      <c r="E63" s="79" t="s">
        <v>308</v>
      </c>
      <c r="F63" s="21"/>
      <c r="G63" s="153" t="s">
        <v>309</v>
      </c>
      <c r="H63" s="21"/>
    </row>
    <row r="64" ht="26.25" customHeight="1">
      <c r="B64" s="78" t="s">
        <v>27</v>
      </c>
      <c r="C64" s="79" t="s">
        <v>28</v>
      </c>
      <c r="D64" s="21"/>
      <c r="E64" s="79" t="s">
        <v>310</v>
      </c>
      <c r="F64" s="21"/>
      <c r="G64" s="153" t="s">
        <v>311</v>
      </c>
      <c r="H64" s="21"/>
    </row>
    <row r="65" ht="26.25" customHeight="1">
      <c r="B65" s="78" t="s">
        <v>30</v>
      </c>
      <c r="C65" s="79" t="s">
        <v>31</v>
      </c>
      <c r="D65" s="21"/>
      <c r="E65" s="79" t="s">
        <v>312</v>
      </c>
      <c r="F65" s="21"/>
      <c r="G65" s="153" t="s">
        <v>313</v>
      </c>
      <c r="H65" s="21"/>
    </row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</sheetData>
  <mergeCells count="133">
    <mergeCell ref="K9:L9"/>
    <mergeCell ref="K10:L10"/>
    <mergeCell ref="K11:L11"/>
    <mergeCell ref="K12:L12"/>
    <mergeCell ref="K13:L13"/>
    <mergeCell ref="K14:L14"/>
    <mergeCell ref="K15:L15"/>
    <mergeCell ref="K16:L16"/>
    <mergeCell ref="E7:F7"/>
    <mergeCell ref="G7:H7"/>
    <mergeCell ref="C8:D8"/>
    <mergeCell ref="E8:F8"/>
    <mergeCell ref="G8:H8"/>
    <mergeCell ref="K8:L8"/>
    <mergeCell ref="C9:D9"/>
    <mergeCell ref="E14:F14"/>
    <mergeCell ref="G14:H14"/>
    <mergeCell ref="E9:F9"/>
    <mergeCell ref="G9:H9"/>
    <mergeCell ref="B12:C12"/>
    <mergeCell ref="C13:D13"/>
    <mergeCell ref="E13:F13"/>
    <mergeCell ref="G13:H13"/>
    <mergeCell ref="C14:D14"/>
    <mergeCell ref="C15:D15"/>
    <mergeCell ref="E15:F15"/>
    <mergeCell ref="G15:H15"/>
    <mergeCell ref="C16:D16"/>
    <mergeCell ref="E16:F16"/>
    <mergeCell ref="G16:H16"/>
    <mergeCell ref="B19:C19"/>
    <mergeCell ref="C23:D23"/>
    <mergeCell ref="E23:F23"/>
    <mergeCell ref="G23:H23"/>
    <mergeCell ref="B5:C5"/>
    <mergeCell ref="B3:C3"/>
    <mergeCell ref="B1:H1"/>
    <mergeCell ref="K5:L5"/>
    <mergeCell ref="C6:D6"/>
    <mergeCell ref="E6:F6"/>
    <mergeCell ref="G6:H6"/>
    <mergeCell ref="K6:L6"/>
    <mergeCell ref="C7:D7"/>
    <mergeCell ref="K7:L7"/>
    <mergeCell ref="E22:F22"/>
    <mergeCell ref="G22:H22"/>
    <mergeCell ref="C20:D20"/>
    <mergeCell ref="E20:F20"/>
    <mergeCell ref="G20:H20"/>
    <mergeCell ref="C21:D21"/>
    <mergeCell ref="E21:F21"/>
    <mergeCell ref="G21:H21"/>
    <mergeCell ref="C22:D22"/>
    <mergeCell ref="B26:C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B33:C33"/>
    <mergeCell ref="B32:H32"/>
    <mergeCell ref="E36:F36"/>
    <mergeCell ref="G36:H36"/>
    <mergeCell ref="C34:D34"/>
    <mergeCell ref="E34:F34"/>
    <mergeCell ref="G34:H34"/>
    <mergeCell ref="C35:D35"/>
    <mergeCell ref="E35:F35"/>
    <mergeCell ref="G35:H35"/>
    <mergeCell ref="C36:D36"/>
    <mergeCell ref="C37:D37"/>
    <mergeCell ref="E37:F37"/>
    <mergeCell ref="G37:H37"/>
    <mergeCell ref="B40:C40"/>
    <mergeCell ref="C41:D41"/>
    <mergeCell ref="E41:F41"/>
    <mergeCell ref="G41:H41"/>
    <mergeCell ref="E65:F65"/>
    <mergeCell ref="G65:H65"/>
    <mergeCell ref="C63:D63"/>
    <mergeCell ref="E63:F63"/>
    <mergeCell ref="G63:H63"/>
    <mergeCell ref="C64:D64"/>
    <mergeCell ref="E64:F64"/>
    <mergeCell ref="G64:H64"/>
    <mergeCell ref="C65:D65"/>
    <mergeCell ref="E44:F44"/>
    <mergeCell ref="G44:H44"/>
    <mergeCell ref="C42:D42"/>
    <mergeCell ref="E42:F42"/>
    <mergeCell ref="G42:H42"/>
    <mergeCell ref="C43:D43"/>
    <mergeCell ref="E43:F43"/>
    <mergeCell ref="G43:H43"/>
    <mergeCell ref="C44:D44"/>
    <mergeCell ref="B49:C49"/>
    <mergeCell ref="C50:D50"/>
    <mergeCell ref="E50:F50"/>
    <mergeCell ref="G50:H50"/>
    <mergeCell ref="C51:D51"/>
    <mergeCell ref="E51:F51"/>
    <mergeCell ref="G51:H51"/>
    <mergeCell ref="B47:C47"/>
    <mergeCell ref="C52:D52"/>
    <mergeCell ref="E52:F52"/>
    <mergeCell ref="G52:H52"/>
    <mergeCell ref="C53:D53"/>
    <mergeCell ref="E53:F53"/>
    <mergeCell ref="G53:H53"/>
    <mergeCell ref="B55:C55"/>
    <mergeCell ref="E58:F58"/>
    <mergeCell ref="G58:H58"/>
    <mergeCell ref="C56:D56"/>
    <mergeCell ref="E56:F56"/>
    <mergeCell ref="G56:H56"/>
    <mergeCell ref="C57:D57"/>
    <mergeCell ref="E57:F57"/>
    <mergeCell ref="G57:H57"/>
    <mergeCell ref="C58:D58"/>
    <mergeCell ref="C59:D59"/>
    <mergeCell ref="E59:F59"/>
    <mergeCell ref="G59:H59"/>
    <mergeCell ref="B61:C61"/>
    <mergeCell ref="C62:D62"/>
    <mergeCell ref="E62:F62"/>
    <mergeCell ref="G62:H62"/>
  </mergeCells>
  <drawing r:id="rId1"/>
</worksheet>
</file>