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\Desktop\igvAPI\SonicIGV_deployed\validation experiment\"/>
    </mc:Choice>
  </mc:AlternateContent>
  <xr:revisionPtr revIDLastSave="0" documentId="13_ncr:1_{7F7CB618-DD01-4DC4-B34C-9443DBACE048}" xr6:coauthVersionLast="47" xr6:coauthVersionMax="47" xr10:uidLastSave="{00000000-0000-0000-0000-000000000000}"/>
  <bookViews>
    <workbookView xWindow="2856" yWindow="2820" windowWidth="17280" windowHeight="9420" xr2:uid="{8193FABC-95E5-416E-BB35-C6F00DB494C5}"/>
  </bookViews>
  <sheets>
    <sheet name="Foglio1" sheetId="1" r:id="rId1"/>
    <sheet name="Foglio2" sheetId="2" r:id="rId2"/>
  </sheets>
  <definedNames>
    <definedName name="_xlchart.v1.0" hidden="1">Foglio2!$N$2:$N$81</definedName>
    <definedName name="_xlchart.v1.1" hidden="1">Foglio2!$O$2:$O$81</definedName>
    <definedName name="_xlchart.v1.2" hidden="1">Foglio2!$P$2:$P$81</definedName>
    <definedName name="_xlchart.v1.3" hidden="1">Foglio2!$Q$2:$Q$81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0" i="1" l="1"/>
  <c r="Y20" i="1" s="1"/>
  <c r="O73" i="2"/>
  <c r="P73" i="2"/>
  <c r="Q73" i="2"/>
  <c r="O74" i="2"/>
  <c r="P74" i="2"/>
  <c r="Q74" i="2"/>
  <c r="O75" i="2"/>
  <c r="P75" i="2"/>
  <c r="Q75" i="2"/>
  <c r="O76" i="2"/>
  <c r="P76" i="2"/>
  <c r="Q76" i="2"/>
  <c r="O77" i="2"/>
  <c r="P77" i="2"/>
  <c r="Q77" i="2"/>
  <c r="O78" i="2"/>
  <c r="P78" i="2"/>
  <c r="Q78" i="2"/>
  <c r="O79" i="2"/>
  <c r="P79" i="2"/>
  <c r="Q79" i="2"/>
  <c r="O80" i="2"/>
  <c r="P80" i="2"/>
  <c r="Q80" i="2"/>
  <c r="O81" i="2"/>
  <c r="P81" i="2"/>
  <c r="Q81" i="2"/>
  <c r="Q72" i="2"/>
  <c r="P72" i="2"/>
  <c r="O72" i="2"/>
  <c r="O63" i="2"/>
  <c r="P63" i="2"/>
  <c r="Q63" i="2"/>
  <c r="O64" i="2"/>
  <c r="P64" i="2"/>
  <c r="Q64" i="2"/>
  <c r="O65" i="2"/>
  <c r="P65" i="2"/>
  <c r="Q65" i="2"/>
  <c r="O66" i="2"/>
  <c r="P66" i="2"/>
  <c r="Q66" i="2"/>
  <c r="O67" i="2"/>
  <c r="P67" i="2"/>
  <c r="Q67" i="2"/>
  <c r="O68" i="2"/>
  <c r="P68" i="2"/>
  <c r="Q68" i="2"/>
  <c r="O69" i="2"/>
  <c r="P69" i="2"/>
  <c r="Q69" i="2"/>
  <c r="O70" i="2"/>
  <c r="P70" i="2"/>
  <c r="Q70" i="2"/>
  <c r="O71" i="2"/>
  <c r="P71" i="2"/>
  <c r="Q71" i="2"/>
  <c r="Q62" i="2"/>
  <c r="P62" i="2"/>
  <c r="O62" i="2"/>
  <c r="Q52" i="2"/>
  <c r="O53" i="2"/>
  <c r="P53" i="2"/>
  <c r="Q53" i="2"/>
  <c r="O54" i="2"/>
  <c r="P54" i="2"/>
  <c r="Q54" i="2"/>
  <c r="O55" i="2"/>
  <c r="P55" i="2"/>
  <c r="Q55" i="2"/>
  <c r="O56" i="2"/>
  <c r="P56" i="2"/>
  <c r="Q56" i="2"/>
  <c r="O57" i="2"/>
  <c r="P57" i="2"/>
  <c r="Q57" i="2"/>
  <c r="O58" i="2"/>
  <c r="P58" i="2"/>
  <c r="Q58" i="2"/>
  <c r="O59" i="2"/>
  <c r="P59" i="2"/>
  <c r="Q59" i="2"/>
  <c r="O60" i="2"/>
  <c r="P60" i="2"/>
  <c r="Q60" i="2"/>
  <c r="O61" i="2"/>
  <c r="P61" i="2"/>
  <c r="Q61" i="2"/>
  <c r="P52" i="2"/>
  <c r="O52" i="2"/>
  <c r="O43" i="2"/>
  <c r="P43" i="2"/>
  <c r="Q43" i="2"/>
  <c r="O44" i="2"/>
  <c r="P44" i="2"/>
  <c r="Q44" i="2"/>
  <c r="O45" i="2"/>
  <c r="P45" i="2"/>
  <c r="Q45" i="2"/>
  <c r="O46" i="2"/>
  <c r="P46" i="2"/>
  <c r="Q46" i="2"/>
  <c r="O47" i="2"/>
  <c r="P47" i="2"/>
  <c r="Q47" i="2"/>
  <c r="O48" i="2"/>
  <c r="P48" i="2"/>
  <c r="Q48" i="2"/>
  <c r="O49" i="2"/>
  <c r="P49" i="2"/>
  <c r="Q49" i="2"/>
  <c r="O50" i="2"/>
  <c r="P50" i="2"/>
  <c r="Q50" i="2"/>
  <c r="O51" i="2"/>
  <c r="P51" i="2"/>
  <c r="Q51" i="2"/>
  <c r="Q42" i="2"/>
  <c r="P42" i="2"/>
  <c r="O42" i="2"/>
  <c r="O33" i="2"/>
  <c r="P33" i="2"/>
  <c r="Q33" i="2"/>
  <c r="O34" i="2"/>
  <c r="P34" i="2"/>
  <c r="Q34" i="2"/>
  <c r="O35" i="2"/>
  <c r="P35" i="2"/>
  <c r="Q35" i="2"/>
  <c r="O36" i="2"/>
  <c r="P36" i="2"/>
  <c r="Q36" i="2"/>
  <c r="O37" i="2"/>
  <c r="P37" i="2"/>
  <c r="Q37" i="2"/>
  <c r="O38" i="2"/>
  <c r="P38" i="2"/>
  <c r="Q38" i="2"/>
  <c r="O39" i="2"/>
  <c r="P39" i="2"/>
  <c r="Q39" i="2"/>
  <c r="O40" i="2"/>
  <c r="P40" i="2"/>
  <c r="Q40" i="2"/>
  <c r="O41" i="2"/>
  <c r="P41" i="2"/>
  <c r="Q41" i="2"/>
  <c r="Q32" i="2"/>
  <c r="P32" i="2"/>
  <c r="O32" i="2"/>
  <c r="O23" i="2"/>
  <c r="P23" i="2"/>
  <c r="Q23" i="2"/>
  <c r="O24" i="2"/>
  <c r="P24" i="2"/>
  <c r="Q24" i="2"/>
  <c r="O25" i="2"/>
  <c r="P25" i="2"/>
  <c r="Q25" i="2"/>
  <c r="O26" i="2"/>
  <c r="P26" i="2"/>
  <c r="Q26" i="2"/>
  <c r="O27" i="2"/>
  <c r="P27" i="2"/>
  <c r="Q27" i="2"/>
  <c r="O28" i="2"/>
  <c r="P28" i="2"/>
  <c r="Q28" i="2"/>
  <c r="O29" i="2"/>
  <c r="P29" i="2"/>
  <c r="Q29" i="2"/>
  <c r="O30" i="2"/>
  <c r="P30" i="2"/>
  <c r="Q30" i="2"/>
  <c r="O31" i="2"/>
  <c r="P31" i="2"/>
  <c r="Q31" i="2"/>
  <c r="Q22" i="2"/>
  <c r="P22" i="2"/>
  <c r="O22" i="2"/>
  <c r="O13" i="2"/>
  <c r="P13" i="2"/>
  <c r="Q13" i="2"/>
  <c r="O14" i="2"/>
  <c r="P14" i="2"/>
  <c r="Q14" i="2"/>
  <c r="O15" i="2"/>
  <c r="P15" i="2"/>
  <c r="Q15" i="2"/>
  <c r="O16" i="2"/>
  <c r="P16" i="2"/>
  <c r="Q16" i="2"/>
  <c r="O17" i="2"/>
  <c r="P17" i="2"/>
  <c r="Q17" i="2"/>
  <c r="O18" i="2"/>
  <c r="P18" i="2"/>
  <c r="Q18" i="2"/>
  <c r="O19" i="2"/>
  <c r="P19" i="2"/>
  <c r="Q19" i="2"/>
  <c r="O20" i="2"/>
  <c r="P20" i="2"/>
  <c r="Q20" i="2"/>
  <c r="O21" i="2"/>
  <c r="P21" i="2"/>
  <c r="Q21" i="2"/>
  <c r="Q12" i="2"/>
  <c r="P12" i="2"/>
  <c r="O12" i="2"/>
  <c r="Q3" i="2"/>
  <c r="Q4" i="2"/>
  <c r="Q5" i="2"/>
  <c r="Q6" i="2"/>
  <c r="Q7" i="2"/>
  <c r="Q8" i="2"/>
  <c r="Q9" i="2"/>
  <c r="Q10" i="2"/>
  <c r="Q11" i="2"/>
  <c r="Q2" i="2"/>
  <c r="P3" i="2"/>
  <c r="P4" i="2"/>
  <c r="P5" i="2"/>
  <c r="P6" i="2"/>
  <c r="P7" i="2"/>
  <c r="P8" i="2"/>
  <c r="P9" i="2"/>
  <c r="P10" i="2"/>
  <c r="P11" i="2"/>
  <c r="P2" i="2"/>
  <c r="O4" i="2"/>
  <c r="O3" i="2"/>
  <c r="O5" i="2"/>
  <c r="O6" i="2"/>
  <c r="O7" i="2"/>
  <c r="O8" i="2"/>
  <c r="O9" i="2"/>
  <c r="O10" i="2"/>
  <c r="O11" i="2"/>
  <c r="O2" i="2"/>
  <c r="S6" i="1"/>
  <c r="Y6" i="1" s="1"/>
  <c r="AC25" i="1"/>
  <c r="AC22" i="1"/>
  <c r="AC19" i="1"/>
  <c r="AC16" i="1"/>
  <c r="AC13" i="1"/>
  <c r="AC10" i="1"/>
  <c r="AC7" i="1"/>
  <c r="AC4" i="1"/>
  <c r="AC5" i="1"/>
  <c r="AC26" i="1"/>
  <c r="AC20" i="1"/>
  <c r="AC23" i="1"/>
  <c r="AC17" i="1"/>
  <c r="AC14" i="1"/>
  <c r="AC11" i="1"/>
  <c r="AC8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4" i="1"/>
  <c r="S5" i="1"/>
  <c r="Y5" i="1" s="1"/>
  <c r="S7" i="1"/>
  <c r="Y7" i="1" s="1"/>
  <c r="S8" i="1"/>
  <c r="S9" i="1"/>
  <c r="Y9" i="1" s="1"/>
  <c r="S10" i="1"/>
  <c r="Y10" i="1" s="1"/>
  <c r="S11" i="1"/>
  <c r="Y11" i="1" s="1"/>
  <c r="S12" i="1"/>
  <c r="Y12" i="1" s="1"/>
  <c r="S13" i="1"/>
  <c r="Y13" i="1" s="1"/>
  <c r="S14" i="1"/>
  <c r="Y14" i="1" s="1"/>
  <c r="S15" i="1"/>
  <c r="Y15" i="1" s="1"/>
  <c r="S16" i="1"/>
  <c r="Y16" i="1" s="1"/>
  <c r="S17" i="1"/>
  <c r="Y17" i="1" s="1"/>
  <c r="S18" i="1"/>
  <c r="Y18" i="1" s="1"/>
  <c r="S19" i="1"/>
  <c r="S21" i="1"/>
  <c r="Y21" i="1" s="1"/>
  <c r="S22" i="1"/>
  <c r="Y22" i="1" s="1"/>
  <c r="S23" i="1"/>
  <c r="Y23" i="1" s="1"/>
  <c r="S24" i="1"/>
  <c r="Y24" i="1" s="1"/>
  <c r="S25" i="1"/>
  <c r="Y25" i="1" s="1"/>
  <c r="S26" i="1"/>
  <c r="Y26" i="1" s="1"/>
  <c r="S27" i="1"/>
  <c r="S4" i="1"/>
  <c r="Y4" i="1" s="1"/>
  <c r="Y8" i="1"/>
  <c r="Y19" i="1"/>
  <c r="Y27" i="1"/>
  <c r="Y2" i="1" l="1"/>
  <c r="AA2" i="1"/>
  <c r="AC15" i="1"/>
  <c r="AC12" i="1"/>
  <c r="AC9" i="1"/>
  <c r="V3" i="1"/>
  <c r="V2" i="1"/>
  <c r="W3" i="1"/>
  <c r="W2" i="1"/>
  <c r="U3" i="1"/>
  <c r="U2" i="1"/>
  <c r="Z2" i="1"/>
  <c r="AA3" i="1"/>
  <c r="Y3" i="1"/>
  <c r="AC27" i="1"/>
  <c r="Z3" i="1"/>
  <c r="AC6" i="1"/>
  <c r="AC18" i="1"/>
  <c r="AC21" i="1"/>
  <c r="AC24" i="1"/>
  <c r="AC3" i="1" l="1"/>
  <c r="AC2" i="1"/>
</calcChain>
</file>

<file path=xl/sharedStrings.xml><?xml version="1.0" encoding="utf-8"?>
<sst xmlns="http://schemas.openxmlformats.org/spreadsheetml/2006/main" count="137" uniqueCount="55">
  <si>
    <t>Long1 - Signals Perceived</t>
  </si>
  <si>
    <t>Long1 - Overlapping Signals</t>
  </si>
  <si>
    <t>Long1 - Accuracy</t>
  </si>
  <si>
    <t>Long2 - Signals Perceived</t>
  </si>
  <si>
    <t>Long2 - Accuracy</t>
  </si>
  <si>
    <t>Long2 - Overlapping Signals</t>
  </si>
  <si>
    <t>Short1 - Signals Perceived</t>
  </si>
  <si>
    <t>Short1 - Overlapping Signals</t>
  </si>
  <si>
    <t>Short1 - Accuracy</t>
  </si>
  <si>
    <t>Short2 - Signals Perceived</t>
  </si>
  <si>
    <t>Short2 - Overlapping Signals</t>
  </si>
  <si>
    <t>Short2 - Accuracy</t>
  </si>
  <si>
    <t>Mid1 - Signals Perceived</t>
  </si>
  <si>
    <t>Mid1 - Overlapping Signals</t>
  </si>
  <si>
    <t>Mid1 - Accuracy</t>
  </si>
  <si>
    <t>Mid2 - Signals Perceived</t>
  </si>
  <si>
    <t>Mid2 - Overlapping Signals</t>
  </si>
  <si>
    <t>Mid2 - Accuracy</t>
  </si>
  <si>
    <t>Mid3 - Signals Perceived</t>
  </si>
  <si>
    <t>Mid3 - Overlapping Signals</t>
  </si>
  <si>
    <t>Mid3 - Accuracy</t>
  </si>
  <si>
    <t>Mid4 - Signals Perceived</t>
  </si>
  <si>
    <t>Mid4 - Overlapping Signals</t>
  </si>
  <si>
    <t>Mid4 - Accuracy</t>
  </si>
  <si>
    <t>mean</t>
  </si>
  <si>
    <t>std</t>
  </si>
  <si>
    <t>GT</t>
  </si>
  <si>
    <t>Accuracy</t>
  </si>
  <si>
    <t>MAX</t>
  </si>
  <si>
    <t>MIN</t>
  </si>
  <si>
    <t>weighted average</t>
  </si>
  <si>
    <t>Q1</t>
  </si>
  <si>
    <t>Q2</t>
  </si>
  <si>
    <t>Q3</t>
  </si>
  <si>
    <t>Mid1</t>
  </si>
  <si>
    <t>Mid2</t>
  </si>
  <si>
    <t>Mid3</t>
  </si>
  <si>
    <t>Mid4</t>
  </si>
  <si>
    <t>Long1</t>
  </si>
  <si>
    <t>Long2</t>
  </si>
  <si>
    <t>Short1</t>
  </si>
  <si>
    <t>Short2</t>
  </si>
  <si>
    <t>Custom Score</t>
  </si>
  <si>
    <t>Q1 (normalized by GT)</t>
  </si>
  <si>
    <t>Q2 (normalized by GT)</t>
  </si>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</sst>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Font="1"/>
    <xf numFmtId="0" fontId="0" fillId="2" borderId="1" xfId="0" applyFill="1" applyBorder="1"/>
    <xf numFmtId="0" fontId="0" fillId="2" borderId="1" xfId="0" applyFont="1" applyFill="1" applyBorder="1"/>
    <xf numFmtId="0" fontId="0" fillId="3" borderId="1" xfId="0" applyFill="1" applyBorder="1"/>
    <xf numFmtId="0" fontId="0" fillId="0" borderId="0" xfId="0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0" xfId="0" applyFont="1"/>
    <xf numFmtId="0" fontId="0" fillId="0" borderId="0" xfId="0" applyBorder="1"/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3" fillId="2" borderId="1" xfId="0" applyFont="1" applyFill="1" applyBorder="1"/>
    <xf numFmtId="0" fontId="3" fillId="0" borderId="0" xfId="0" applyFont="1"/>
    <xf numFmtId="0" fontId="0" fillId="0" borderId="0" xfId="0"/>
    <xf numFmtId="0" fontId="4" fillId="3" borderId="1" xfId="0" applyFont="1" applyFill="1" applyBorder="1"/>
    <xf numFmtId="0" fontId="4" fillId="2" borderId="1" xfId="0" applyFont="1" applyFill="1" applyBorder="1"/>
    <xf numFmtId="0" fontId="0" fillId="0" borderId="8" xfId="0" applyBorder="1"/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ill="1" applyBorder="1"/>
    <xf numFmtId="0" fontId="0" fillId="0" borderId="0" xfId="0"/>
    <xf numFmtId="0" fontId="0" fillId="2" borderId="7" xfId="0" applyFill="1" applyBorder="1"/>
    <xf numFmtId="0" fontId="0" fillId="2" borderId="2" xfId="0" applyFill="1" applyBorder="1"/>
    <xf numFmtId="0" fontId="0" fillId="2" borderId="6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Foglio2!$Y$1</c:f>
              <c:strCache>
                <c:ptCount val="1"/>
                <c:pt idx="0">
                  <c:v>Custom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Foglio2!$X$2:$X$9</c:f>
              <c:strCache>
                <c:ptCount val="8"/>
                <c:pt idx="0">
                  <c:v>Mid1</c:v>
                </c:pt>
                <c:pt idx="1">
                  <c:v>Mid2</c:v>
                </c:pt>
                <c:pt idx="2">
                  <c:v>Mid3</c:v>
                </c:pt>
                <c:pt idx="3">
                  <c:v>Mid4</c:v>
                </c:pt>
                <c:pt idx="4">
                  <c:v>Long1</c:v>
                </c:pt>
                <c:pt idx="5">
                  <c:v>Long2</c:v>
                </c:pt>
                <c:pt idx="6">
                  <c:v>Short1</c:v>
                </c:pt>
                <c:pt idx="7">
                  <c:v>Short2</c:v>
                </c:pt>
              </c:strCache>
            </c:strRef>
          </c:cat>
          <c:val>
            <c:numRef>
              <c:f>Foglio2!$Y$2:$Y$9</c:f>
              <c:numCache>
                <c:formatCode>General</c:formatCode>
                <c:ptCount val="8"/>
                <c:pt idx="0">
                  <c:v>0.73797814207650281</c:v>
                </c:pt>
                <c:pt idx="1">
                  <c:v>0.76010928961748614</c:v>
                </c:pt>
                <c:pt idx="2">
                  <c:v>0.74639999999999995</c:v>
                </c:pt>
                <c:pt idx="3">
                  <c:v>0.72749287749287739</c:v>
                </c:pt>
                <c:pt idx="4">
                  <c:v>0.79406779661016946</c:v>
                </c:pt>
                <c:pt idx="5">
                  <c:v>0.86346153846153861</c:v>
                </c:pt>
                <c:pt idx="6">
                  <c:v>0.70000000000000018</c:v>
                </c:pt>
                <c:pt idx="7">
                  <c:v>0.7420634920634922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F8-4FD7-BD24-98F27A944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510143"/>
        <c:axId val="1043505983"/>
      </c:lineChart>
      <c:catAx>
        <c:axId val="104351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3505983"/>
        <c:crosses val="autoZero"/>
        <c:auto val="1"/>
        <c:lblAlgn val="ctr"/>
        <c:lblOffset val="100"/>
        <c:noMultiLvlLbl val="0"/>
      </c:catAx>
      <c:valAx>
        <c:axId val="104350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351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  <cx:data id="1">
      <cx:strDim type="cat">
        <cx:f>_xlchart.v1.0</cx:f>
      </cx:strDim>
      <cx:numDim type="val">
        <cx:f>_xlchart.v1.2</cx:f>
      </cx:numDim>
    </cx:data>
    <cx:data id="2">
      <cx:strDim type="cat">
        <cx:f>_xlchart.v1.0</cx:f>
      </cx:strDim>
      <cx:numDim type="val">
        <cx:f>_xlchart.v1.3</cx:f>
      </cx:numDim>
    </cx:data>
  </cx:chartData>
  <cx:chart>
    <cx:title pos="t" align="ctr" overlay="0"/>
    <cx:plotArea>
      <cx:plotAreaRegion>
        <cx:plotSurface>
          <cx:spPr>
            <a:ln cap="rnd">
              <a:noFill/>
            </a:ln>
          </cx:spPr>
        </cx:plotSurface>
        <cx:series layoutId="boxWhisker" uniqueId="{8EB2BEAC-FC3C-4718-A97A-73614D17CEBB}" formatIdx="0"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FE3D0622-DBCD-4C2D-A840-E4B1AF321B55}" formatIdx="1">
          <cx:dataId val="1"/>
          <cx:layoutPr>
            <cx:visibility meanLine="0" meanMarker="0" nonoutliers="0" outliers="1"/>
            <cx:statistics quartileMethod="exclusive"/>
          </cx:layoutPr>
        </cx:series>
        <cx:series layoutId="boxWhisker" uniqueId="{5F8FDEEE-5D48-4ADC-8B8D-6E174C05FBCE}" formatIdx="2">
          <cx:dataId val="2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606910</xdr:colOff>
      <xdr:row>1</xdr:row>
      <xdr:rowOff>1</xdr:rowOff>
    </xdr:from>
    <xdr:to>
      <xdr:col>12</xdr:col>
      <xdr:colOff>8965</xdr:colOff>
      <xdr:row>26</xdr:row>
      <xdr:rowOff>170330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co 2">
              <a:extLst>
                <a:ext uri="{FF2B5EF4-FFF2-40B4-BE49-F238E27FC236}">
                  <a16:creationId xmlns:a16="http://schemas.microsoft.com/office/drawing/2014/main" id="{62C0DEE0-A500-0B03-A43A-A05B7D1802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6910" y="182881"/>
              <a:ext cx="6717255" cy="47423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22</xdr:col>
      <xdr:colOff>587188</xdr:colOff>
      <xdr:row>10</xdr:row>
      <xdr:rowOff>174812</xdr:rowOff>
    </xdr:from>
    <xdr:to>
      <xdr:col>30</xdr:col>
      <xdr:colOff>282388</xdr:colOff>
      <xdr:row>26</xdr:row>
      <xdr:rowOff>49306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CE73029-B834-A654-1122-C642FEA0B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C7C5F-F705-4B62-BAE8-3C212AF6A4AA}">
  <dimension ref="A1:AH35"/>
  <sheetViews>
    <sheetView tabSelected="1" topLeftCell="W1" zoomScale="85" zoomScaleNormal="85" workbookViewId="0">
      <pane ySplit="1" topLeftCell="A2" activePane="bottomLeft" state="frozen"/>
      <selection pane="bottomLeft" activeCell="Y2" sqref="Y2:Y3"/>
    </sheetView>
  </sheetViews>
  <sheetFormatPr defaultRowHeight="14.4" x14ac:dyDescent="0.3"/>
  <cols>
    <col min="4" max="4" width="5.88671875" bestFit="1" customWidth="1"/>
    <col min="5" max="5" width="8.21875" bestFit="1" customWidth="1"/>
    <col min="6" max="6" width="7.88671875" bestFit="1" customWidth="1"/>
    <col min="7" max="7" width="7.77734375" bestFit="1" customWidth="1"/>
    <col min="8" max="8" width="8.77734375" bestFit="1" customWidth="1"/>
    <col min="9" max="9" width="8.21875" bestFit="1" customWidth="1"/>
    <col min="10" max="10" width="7.21875" style="14" customWidth="1"/>
    <col min="11" max="11" width="8.88671875" style="14"/>
  </cols>
  <sheetData>
    <row r="1" spans="1:34" s="1" customFormat="1" ht="15" thickBot="1" x14ac:dyDescent="0.35">
      <c r="A1" s="15"/>
      <c r="B1" s="15"/>
      <c r="C1" s="15"/>
      <c r="D1" s="1" t="s">
        <v>45</v>
      </c>
      <c r="E1" s="1" t="s">
        <v>46</v>
      </c>
      <c r="F1" s="13" t="s">
        <v>47</v>
      </c>
      <c r="G1" s="13" t="s">
        <v>48</v>
      </c>
      <c r="H1" s="13" t="s">
        <v>49</v>
      </c>
      <c r="I1" s="13" t="s">
        <v>50</v>
      </c>
      <c r="J1" s="30" t="s">
        <v>51</v>
      </c>
      <c r="K1" s="13" t="s">
        <v>52</v>
      </c>
      <c r="L1" s="13" t="s">
        <v>53</v>
      </c>
      <c r="M1" s="13" t="s">
        <v>54</v>
      </c>
      <c r="R1" s="1" t="s">
        <v>26</v>
      </c>
      <c r="S1" s="1" t="s">
        <v>24</v>
      </c>
      <c r="U1" s="1" t="s">
        <v>25</v>
      </c>
      <c r="Y1" s="1" t="s">
        <v>27</v>
      </c>
      <c r="AC1" s="13" t="s">
        <v>30</v>
      </c>
      <c r="AG1" s="13"/>
      <c r="AH1" s="13"/>
    </row>
    <row r="2" spans="1:34" ht="15" thickTop="1" x14ac:dyDescent="0.3">
      <c r="A2" s="14"/>
      <c r="B2" s="14"/>
      <c r="C2" s="14"/>
      <c r="F2" s="26"/>
      <c r="S2" s="5"/>
      <c r="T2" s="16" t="s">
        <v>28</v>
      </c>
      <c r="U2">
        <f>MAX(U4,U7,U10,U13,U16,U19,U22,U25)</f>
        <v>1.019803902718557</v>
      </c>
      <c r="V2">
        <f>MAX(U5,U8,U11,U14,U17,U20,U23,U26)</f>
        <v>1.6881943016134133</v>
      </c>
      <c r="W2">
        <f>MAX(U6,U9,U12,U15,U18,U21,U24,U27)</f>
        <v>0.22000000000000008</v>
      </c>
      <c r="Y2" s="5">
        <f>MAX(Y4,Y7,Y10,Y13,Y16,Y19,Y22,Y25)</f>
        <v>0.94000000000000006</v>
      </c>
      <c r="Z2" s="5">
        <f>MAX(Y5,Y8,Y11,Y14,Y17,Y20,Y23,Y26)</f>
        <v>0.875</v>
      </c>
      <c r="AA2">
        <f>MAX(Y6,Y9,Y12,Y15,Y18,Y21,Y24,Y27)</f>
        <v>0.6399999999999999</v>
      </c>
      <c r="AC2">
        <f>MAX(AC6,AC9,AC12,AC15,AC18,AC21,AC24,AC27)</f>
        <v>0.86346153846153861</v>
      </c>
      <c r="AD2" s="5"/>
      <c r="AF2" s="5"/>
      <c r="AG2" s="5"/>
      <c r="AH2" s="5"/>
    </row>
    <row r="3" spans="1:34" x14ac:dyDescent="0.3">
      <c r="A3" s="6"/>
      <c r="B3" s="6"/>
      <c r="C3" s="6"/>
      <c r="S3" s="5"/>
      <c r="T3" s="22" t="s">
        <v>29</v>
      </c>
      <c r="U3">
        <f>MIN(U4,U7,U10,U13,U16,U19,U22,U25)</f>
        <v>0.45825756949558405</v>
      </c>
      <c r="V3">
        <f>MIN(U5,U8,U11,U14,U17,U20,U23,U26)</f>
        <v>0.91651513899116799</v>
      </c>
      <c r="W3">
        <f>MIN(U6,U9,U12,U15,U18,U21,U24,U27)</f>
        <v>0.15132745950421578</v>
      </c>
      <c r="Y3" s="5">
        <f>MIN(Y4,Y7,Y10,Y13,Y16,Y19,Y22,Y25)</f>
        <v>0.76666666666666661</v>
      </c>
      <c r="Z3" s="5">
        <f>MIN(Y5,Y8,Y11,Y14,Y17,Y20,Y23,Y26)</f>
        <v>0.52500000000000002</v>
      </c>
      <c r="AA3">
        <f>MIN(Y6,Y9,Y12,Y15,Y18,Y21,Y24,Y27)</f>
        <v>0.58499999999999996</v>
      </c>
      <c r="AC3">
        <f>MIN(AC6,AC9,AC12,AC15,AC18,AC21,AC24,AC27)</f>
        <v>0.70000000000000018</v>
      </c>
      <c r="AD3" s="5"/>
      <c r="AF3" s="5"/>
      <c r="AG3" s="5"/>
      <c r="AH3" s="5"/>
    </row>
    <row r="4" spans="1:34" s="2" customFormat="1" x14ac:dyDescent="0.3">
      <c r="A4" s="33" t="s">
        <v>12</v>
      </c>
      <c r="B4" s="34"/>
      <c r="C4" s="35"/>
      <c r="D4" s="2">
        <v>4</v>
      </c>
      <c r="E4" s="2">
        <v>5</v>
      </c>
      <c r="F4" s="2">
        <v>5</v>
      </c>
      <c r="G4" s="2">
        <v>5</v>
      </c>
      <c r="H4" s="2">
        <v>4</v>
      </c>
      <c r="I4" s="7">
        <v>5</v>
      </c>
      <c r="J4" s="2">
        <v>5</v>
      </c>
      <c r="K4" s="9">
        <v>5</v>
      </c>
      <c r="L4" s="2">
        <v>5</v>
      </c>
      <c r="M4" s="2">
        <v>4</v>
      </c>
      <c r="R4" s="2">
        <v>6</v>
      </c>
      <c r="S4" s="2">
        <f>AVERAGE(D4:M4)</f>
        <v>4.7</v>
      </c>
      <c r="U4" s="21">
        <f>_xlfn.STDEV.P(D4:M4)</f>
        <v>0.45825756949558405</v>
      </c>
      <c r="W4" s="21"/>
      <c r="Y4" s="2">
        <f t="shared" ref="Y4:Y27" si="0">S4/R4</f>
        <v>0.78333333333333333</v>
      </c>
      <c r="AC4" s="2">
        <f>0.5*(D6*(D4/R4+D5/R5)+E6*(E4/R4+E5/R5)+F6*(F4/R4+F5/R5) +G6*(G4/R4+G5/R5)+H6*(H4/R4+H5/R5)+I6*(I4/R4+I5/R5)+J6*(J4/R4+J5/R5)+K6*(K5/R5+K4/R4)+L6*(L5/R5 + L4/R4)+M6*(M5/R5+M4/R4))</f>
        <v>4.5016666666666669</v>
      </c>
    </row>
    <row r="5" spans="1:34" s="2" customFormat="1" x14ac:dyDescent="0.3">
      <c r="A5" s="7" t="s">
        <v>13</v>
      </c>
      <c r="B5" s="8"/>
      <c r="C5" s="9"/>
      <c r="D5" s="2">
        <v>4</v>
      </c>
      <c r="E5" s="2">
        <v>4</v>
      </c>
      <c r="F5" s="2">
        <v>3</v>
      </c>
      <c r="G5" s="3">
        <v>0</v>
      </c>
      <c r="H5" s="2">
        <v>3</v>
      </c>
      <c r="I5" s="7">
        <v>5</v>
      </c>
      <c r="J5" s="2">
        <v>4</v>
      </c>
      <c r="K5" s="9">
        <v>4</v>
      </c>
      <c r="L5" s="2">
        <v>5</v>
      </c>
      <c r="M5" s="2">
        <v>3</v>
      </c>
      <c r="R5" s="2">
        <v>5</v>
      </c>
      <c r="S5" s="2">
        <f t="shared" ref="S5:S27" si="1">AVERAGE(D5:M5)</f>
        <v>3.5</v>
      </c>
      <c r="U5" s="25">
        <f t="shared" ref="U5:U27" si="2">_xlfn.STDEV.P(D5:M5)</f>
        <v>1.3601470508735443</v>
      </c>
      <c r="Y5" s="2">
        <f t="shared" si="0"/>
        <v>0.7</v>
      </c>
      <c r="AC5" s="2">
        <f>SUM(D6:M6)</f>
        <v>6.1</v>
      </c>
    </row>
    <row r="6" spans="1:34" s="2" customFormat="1" x14ac:dyDescent="0.3">
      <c r="A6" s="7" t="s">
        <v>14</v>
      </c>
      <c r="B6" s="8"/>
      <c r="C6" s="9"/>
      <c r="D6" s="2">
        <v>0.7</v>
      </c>
      <c r="E6" s="2">
        <v>0.7</v>
      </c>
      <c r="F6" s="2">
        <v>0.6</v>
      </c>
      <c r="G6" s="2">
        <v>0.7</v>
      </c>
      <c r="H6" s="2">
        <v>0.6</v>
      </c>
      <c r="I6" s="7">
        <v>0.9</v>
      </c>
      <c r="J6" s="2">
        <v>0.5</v>
      </c>
      <c r="K6" s="9">
        <v>0.6</v>
      </c>
      <c r="L6" s="2">
        <v>0.3</v>
      </c>
      <c r="M6" s="2">
        <v>0.5</v>
      </c>
      <c r="R6" s="2">
        <v>1</v>
      </c>
      <c r="S6" s="2">
        <f>AVERAGE(D6:M6)</f>
        <v>0.61</v>
      </c>
      <c r="U6" s="21">
        <f t="shared" si="2"/>
        <v>0.15132745950421578</v>
      </c>
      <c r="Y6" s="2">
        <f t="shared" si="0"/>
        <v>0.61</v>
      </c>
      <c r="AC6" s="2">
        <f>AC4/AC5</f>
        <v>0.73797814207650281</v>
      </c>
    </row>
    <row r="7" spans="1:34" s="4" customFormat="1" x14ac:dyDescent="0.3">
      <c r="A7" s="10" t="s">
        <v>15</v>
      </c>
      <c r="B7" s="11"/>
      <c r="C7" s="12"/>
      <c r="D7" s="2">
        <v>5</v>
      </c>
      <c r="E7" s="2">
        <v>5</v>
      </c>
      <c r="F7" s="4">
        <v>6</v>
      </c>
      <c r="G7" s="4">
        <v>4</v>
      </c>
      <c r="H7" s="4">
        <v>4</v>
      </c>
      <c r="I7" s="10">
        <v>5</v>
      </c>
      <c r="J7" s="4">
        <v>4</v>
      </c>
      <c r="K7" s="12">
        <v>5</v>
      </c>
      <c r="L7" s="4">
        <v>4</v>
      </c>
      <c r="M7" s="4">
        <v>6</v>
      </c>
      <c r="R7" s="4">
        <v>6</v>
      </c>
      <c r="S7" s="2">
        <f t="shared" si="1"/>
        <v>4.8</v>
      </c>
      <c r="U7" s="25">
        <f t="shared" si="2"/>
        <v>0.74833147735478833</v>
      </c>
      <c r="Y7" s="4">
        <f t="shared" si="0"/>
        <v>0.79999999999999993</v>
      </c>
      <c r="AC7" s="2">
        <f>0.5*(D9*(D7/R7+D8/R8)+E9*(E7/R7+E8/R8)+F9*(F7/R7+F8/R8) +G9*(G7/R7+G8/R8)+H9*(H7/R7+H8/R8)+I9*(I7/R7+I8/R8)+J9*(J7/R7+J8/R8)+K9*(K8/R8+K7/R7)+L9*(L8/R8 + L7/R7)+M9*(M8/R8+M7/R7))</f>
        <v>4.6366666666666667</v>
      </c>
    </row>
    <row r="8" spans="1:34" s="4" customFormat="1" x14ac:dyDescent="0.3">
      <c r="A8" s="10" t="s">
        <v>16</v>
      </c>
      <c r="B8" s="11"/>
      <c r="C8" s="12"/>
      <c r="D8" s="2">
        <v>4</v>
      </c>
      <c r="E8" s="2">
        <v>5</v>
      </c>
      <c r="F8" s="4">
        <v>2</v>
      </c>
      <c r="G8" s="4">
        <v>3</v>
      </c>
      <c r="H8" s="4">
        <v>3</v>
      </c>
      <c r="I8" s="10">
        <v>4</v>
      </c>
      <c r="J8" s="4">
        <v>3</v>
      </c>
      <c r="K8" s="12">
        <v>3</v>
      </c>
      <c r="L8" s="4">
        <v>4</v>
      </c>
      <c r="M8" s="4">
        <v>5</v>
      </c>
      <c r="R8" s="4">
        <v>5</v>
      </c>
      <c r="S8" s="2">
        <f t="shared" si="1"/>
        <v>3.6</v>
      </c>
      <c r="U8" s="25">
        <f t="shared" si="2"/>
        <v>0.91651513899116799</v>
      </c>
      <c r="Y8" s="4">
        <f t="shared" si="0"/>
        <v>0.72</v>
      </c>
      <c r="AC8" s="2">
        <f>SUM(D9:M9)</f>
        <v>6.1000000000000014</v>
      </c>
      <c r="AD8" s="19"/>
    </row>
    <row r="9" spans="1:34" s="4" customFormat="1" x14ac:dyDescent="0.3">
      <c r="A9" s="10" t="s">
        <v>17</v>
      </c>
      <c r="B9" s="11"/>
      <c r="C9" s="12"/>
      <c r="D9" s="2">
        <v>0.7</v>
      </c>
      <c r="E9" s="2">
        <v>0.7</v>
      </c>
      <c r="F9" s="4">
        <v>0.8</v>
      </c>
      <c r="G9" s="4">
        <v>0.6</v>
      </c>
      <c r="H9" s="4">
        <v>0.6</v>
      </c>
      <c r="I9" s="10">
        <v>0.9</v>
      </c>
      <c r="J9" s="4">
        <v>0.5</v>
      </c>
      <c r="K9" s="12">
        <v>0.5</v>
      </c>
      <c r="L9" s="4">
        <v>0.4</v>
      </c>
      <c r="M9" s="4">
        <v>0.4</v>
      </c>
      <c r="R9" s="4">
        <v>1</v>
      </c>
      <c r="S9" s="2">
        <f t="shared" si="1"/>
        <v>0.6100000000000001</v>
      </c>
      <c r="U9" s="25">
        <f t="shared" si="2"/>
        <v>0.15779733838059462</v>
      </c>
      <c r="Y9" s="4">
        <f t="shared" si="0"/>
        <v>0.6100000000000001</v>
      </c>
      <c r="AC9" s="24">
        <f>AC7/AC8</f>
        <v>0.76010928961748614</v>
      </c>
      <c r="AD9" s="24"/>
    </row>
    <row r="10" spans="1:34" s="2" customFormat="1" x14ac:dyDescent="0.3">
      <c r="A10" s="7" t="s">
        <v>18</v>
      </c>
      <c r="B10" s="8"/>
      <c r="C10" s="9"/>
      <c r="D10" s="4">
        <v>4</v>
      </c>
      <c r="E10" s="4">
        <v>6</v>
      </c>
      <c r="F10" s="2">
        <v>4</v>
      </c>
      <c r="G10" s="2">
        <v>4</v>
      </c>
      <c r="H10" s="2">
        <v>4</v>
      </c>
      <c r="I10" s="7">
        <v>6</v>
      </c>
      <c r="J10" s="2">
        <v>4</v>
      </c>
      <c r="K10" s="9">
        <v>6</v>
      </c>
      <c r="L10" s="2">
        <v>4</v>
      </c>
      <c r="M10" s="2">
        <v>6</v>
      </c>
      <c r="R10" s="2">
        <v>6</v>
      </c>
      <c r="S10" s="2">
        <f t="shared" si="1"/>
        <v>4.8</v>
      </c>
      <c r="U10" s="25">
        <f t="shared" si="2"/>
        <v>0.9797958971132712</v>
      </c>
      <c r="Y10" s="2">
        <f t="shared" si="0"/>
        <v>0.79999999999999993</v>
      </c>
      <c r="AC10" s="2">
        <f>0.5*(D12*(D10/R10+D11/R11)+E12*(E10/R10+E11/R11)+F12*(F10/R10+F11/R11) +G12*(G10/R10+G11/R11)+H12*(H10/R10+H11/R11)+I12*(I10/R10+I11/R11)+J12*(J10/R10+J11/R11)+K12*(K11/R11+K10/R10)+L12*(L11/R11 + L10/R10)+M12*(M11/R11+M10/R10))</f>
        <v>4.665</v>
      </c>
    </row>
    <row r="11" spans="1:34" s="2" customFormat="1" x14ac:dyDescent="0.3">
      <c r="A11" s="7" t="s">
        <v>19</v>
      </c>
      <c r="B11" s="8"/>
      <c r="C11" s="9"/>
      <c r="D11" s="4">
        <v>4</v>
      </c>
      <c r="E11" s="4">
        <v>4</v>
      </c>
      <c r="F11" s="2">
        <v>0</v>
      </c>
      <c r="G11" s="2">
        <v>3</v>
      </c>
      <c r="H11" s="2">
        <v>3</v>
      </c>
      <c r="I11" s="7">
        <v>4</v>
      </c>
      <c r="J11" s="2">
        <v>3</v>
      </c>
      <c r="K11" s="9">
        <v>6</v>
      </c>
      <c r="L11" s="2">
        <v>4</v>
      </c>
      <c r="M11" s="2">
        <v>5</v>
      </c>
      <c r="R11" s="2">
        <v>5</v>
      </c>
      <c r="S11" s="2">
        <f t="shared" si="1"/>
        <v>3.6</v>
      </c>
      <c r="U11" s="25">
        <f t="shared" si="2"/>
        <v>1.4966629547095767</v>
      </c>
      <c r="Y11" s="2">
        <f t="shared" si="0"/>
        <v>0.72</v>
      </c>
      <c r="AC11" s="2">
        <f>SUM(D12:M12)</f>
        <v>6.25</v>
      </c>
    </row>
    <row r="12" spans="1:34" s="2" customFormat="1" x14ac:dyDescent="0.3">
      <c r="A12" s="7" t="s">
        <v>20</v>
      </c>
      <c r="B12" s="8"/>
      <c r="C12" s="9"/>
      <c r="D12" s="4">
        <v>0.7</v>
      </c>
      <c r="E12" s="4">
        <v>0.8</v>
      </c>
      <c r="F12" s="2">
        <v>0.8</v>
      </c>
      <c r="G12" s="2">
        <v>0.75</v>
      </c>
      <c r="H12" s="2">
        <v>0.6</v>
      </c>
      <c r="I12" s="7">
        <v>0.7</v>
      </c>
      <c r="J12" s="2">
        <v>0.5</v>
      </c>
      <c r="K12" s="9">
        <v>0.7</v>
      </c>
      <c r="L12" s="2">
        <v>0.4</v>
      </c>
      <c r="M12" s="2">
        <v>0.3</v>
      </c>
      <c r="R12" s="2">
        <v>1</v>
      </c>
      <c r="S12" s="2">
        <f t="shared" si="1"/>
        <v>0.625</v>
      </c>
      <c r="U12" s="25">
        <f t="shared" si="2"/>
        <v>0.16317168872080703</v>
      </c>
      <c r="Y12" s="2">
        <f t="shared" si="0"/>
        <v>0.625</v>
      </c>
      <c r="AC12" s="2">
        <f>AC10/AC11</f>
        <v>0.74639999999999995</v>
      </c>
    </row>
    <row r="13" spans="1:34" s="4" customFormat="1" x14ac:dyDescent="0.3">
      <c r="A13" s="10" t="s">
        <v>21</v>
      </c>
      <c r="B13" s="11"/>
      <c r="C13" s="12"/>
      <c r="D13" s="4">
        <v>4</v>
      </c>
      <c r="E13" s="4">
        <v>5</v>
      </c>
      <c r="F13" s="4">
        <v>5</v>
      </c>
      <c r="G13" s="4">
        <v>2</v>
      </c>
      <c r="H13" s="4">
        <v>5</v>
      </c>
      <c r="I13" s="10">
        <v>5</v>
      </c>
      <c r="J13" s="4">
        <v>4</v>
      </c>
      <c r="K13" s="12">
        <v>6</v>
      </c>
      <c r="L13" s="4">
        <v>5</v>
      </c>
      <c r="M13" s="4">
        <v>5</v>
      </c>
      <c r="R13" s="4">
        <v>6</v>
      </c>
      <c r="S13" s="2">
        <f t="shared" si="1"/>
        <v>4.5999999999999996</v>
      </c>
      <c r="U13" s="17">
        <f t="shared" si="2"/>
        <v>1.019803902718557</v>
      </c>
      <c r="Y13" s="20">
        <f t="shared" si="0"/>
        <v>0.76666666666666661</v>
      </c>
      <c r="AC13" s="2">
        <f>0.5*(D15*(D13/R13+D14/R14)+E15*(E13/R13+E14/R14)+F15*(F13/R13+F14/R14) +G15*(G13/R13+G14/R14)+H15*(H13/R13+H14/R14)+I15*(I13/R13+I14/R14)+J15*(J13/R13+J14/R14)+K15*(K14/R14+K13/R13)+L15*(L14/R14 + L13/R13)+M15*(M14/R14+M13/R13))</f>
        <v>4.2558333333333334</v>
      </c>
      <c r="AF13" s="20"/>
      <c r="AG13" s="20"/>
      <c r="AH13" s="20"/>
    </row>
    <row r="14" spans="1:34" s="4" customFormat="1" x14ac:dyDescent="0.3">
      <c r="A14" s="10" t="s">
        <v>22</v>
      </c>
      <c r="B14" s="11"/>
      <c r="C14" s="12"/>
      <c r="D14" s="4">
        <v>4</v>
      </c>
      <c r="E14" s="4">
        <v>4</v>
      </c>
      <c r="F14" s="4">
        <v>2</v>
      </c>
      <c r="G14" s="4">
        <v>2</v>
      </c>
      <c r="H14" s="4">
        <v>4</v>
      </c>
      <c r="I14" s="10">
        <v>4</v>
      </c>
      <c r="J14" s="4">
        <v>3</v>
      </c>
      <c r="K14" s="12">
        <v>4</v>
      </c>
      <c r="L14" s="4">
        <v>5</v>
      </c>
      <c r="M14" s="4">
        <v>4</v>
      </c>
      <c r="R14" s="4">
        <v>5</v>
      </c>
      <c r="S14" s="2">
        <f t="shared" si="1"/>
        <v>3.6</v>
      </c>
      <c r="U14" s="21">
        <f t="shared" si="2"/>
        <v>0.91651513899116799</v>
      </c>
      <c r="Y14" s="4">
        <f t="shared" si="0"/>
        <v>0.72</v>
      </c>
      <c r="AC14" s="2">
        <f>SUM(D15:M15)</f>
        <v>5.8500000000000005</v>
      </c>
    </row>
    <row r="15" spans="1:34" s="4" customFormat="1" x14ac:dyDescent="0.3">
      <c r="A15" s="10" t="s">
        <v>23</v>
      </c>
      <c r="B15" s="11"/>
      <c r="C15" s="12"/>
      <c r="D15" s="4">
        <v>0.7</v>
      </c>
      <c r="E15" s="4">
        <v>0.75</v>
      </c>
      <c r="F15" s="4">
        <v>0.6</v>
      </c>
      <c r="G15" s="4">
        <v>0.7</v>
      </c>
      <c r="H15" s="4">
        <v>0.7</v>
      </c>
      <c r="I15" s="10">
        <v>0.8</v>
      </c>
      <c r="J15" s="4">
        <v>0.5</v>
      </c>
      <c r="K15" s="12">
        <v>0.4</v>
      </c>
      <c r="L15" s="4">
        <v>0.3</v>
      </c>
      <c r="M15" s="4">
        <v>0.4</v>
      </c>
      <c r="R15" s="4">
        <v>1</v>
      </c>
      <c r="S15" s="2">
        <f t="shared" si="1"/>
        <v>0.58500000000000008</v>
      </c>
      <c r="U15" s="25">
        <f t="shared" si="2"/>
        <v>0.16439282222773599</v>
      </c>
      <c r="Y15" s="4">
        <f t="shared" si="0"/>
        <v>0.58500000000000008</v>
      </c>
      <c r="AC15" s="4">
        <f>AC13/AC14</f>
        <v>0.72749287749287739</v>
      </c>
      <c r="AD15" s="20"/>
    </row>
    <row r="16" spans="1:34" s="2" customFormat="1" x14ac:dyDescent="0.3">
      <c r="A16" s="7" t="s">
        <v>0</v>
      </c>
      <c r="B16" s="8"/>
      <c r="C16" s="9"/>
      <c r="D16" s="2">
        <v>3</v>
      </c>
      <c r="E16" s="2">
        <v>5</v>
      </c>
      <c r="F16" s="2">
        <v>4</v>
      </c>
      <c r="G16" s="2">
        <v>3</v>
      </c>
      <c r="H16" s="2">
        <v>4</v>
      </c>
      <c r="I16" s="7">
        <v>4</v>
      </c>
      <c r="J16" s="2">
        <v>3</v>
      </c>
      <c r="K16" s="9">
        <v>4</v>
      </c>
      <c r="L16" s="2">
        <v>6</v>
      </c>
      <c r="M16" s="2">
        <v>5</v>
      </c>
      <c r="R16" s="2">
        <v>5</v>
      </c>
      <c r="S16" s="2">
        <f t="shared" si="1"/>
        <v>4.0999999999999996</v>
      </c>
      <c r="U16" s="25">
        <f t="shared" si="2"/>
        <v>0.94339811320566036</v>
      </c>
      <c r="Y16" s="2">
        <f t="shared" si="0"/>
        <v>0.82</v>
      </c>
      <c r="AC16" s="2">
        <f>0.5*(D18*(D16/R16+D17/R17)+E18*(E16/R16+E17/R17)+F18*(F16/R16+F17/R17) +G18*(G16/R16+G17/R17)+H18*(H16/R16+H17/R17)+I18*(I16/R16+I17/R17)+J18*(J16/R16+J17/R17)+K18*(K17/R17+K16/R16)+L18*(L17/R17 + L16/R16)+M18*(M17/R17+M16/R16))</f>
        <v>4.6849999999999996</v>
      </c>
    </row>
    <row r="17" spans="1:34" s="2" customFormat="1" x14ac:dyDescent="0.3">
      <c r="A17" s="7" t="s">
        <v>1</v>
      </c>
      <c r="B17" s="8"/>
      <c r="C17" s="9"/>
      <c r="D17" s="2">
        <v>2</v>
      </c>
      <c r="E17" s="2">
        <v>5</v>
      </c>
      <c r="F17" s="2">
        <v>2</v>
      </c>
      <c r="G17" s="2">
        <v>3</v>
      </c>
      <c r="H17" s="2">
        <v>3</v>
      </c>
      <c r="I17" s="7">
        <v>4</v>
      </c>
      <c r="J17" s="2">
        <v>2</v>
      </c>
      <c r="K17" s="9">
        <v>3</v>
      </c>
      <c r="L17" s="2">
        <v>5</v>
      </c>
      <c r="M17" s="2">
        <v>4</v>
      </c>
      <c r="R17" s="2">
        <v>4</v>
      </c>
      <c r="S17" s="2">
        <f t="shared" si="1"/>
        <v>3.3</v>
      </c>
      <c r="U17" s="25">
        <f t="shared" si="2"/>
        <v>1.1000000000000001</v>
      </c>
      <c r="Y17" s="2">
        <f t="shared" si="0"/>
        <v>0.82499999999999996</v>
      </c>
      <c r="AC17" s="2">
        <f>SUM(D18:M18)</f>
        <v>5.8999999999999995</v>
      </c>
    </row>
    <row r="18" spans="1:34" s="2" customFormat="1" x14ac:dyDescent="0.3">
      <c r="A18" s="7" t="s">
        <v>2</v>
      </c>
      <c r="B18" s="8"/>
      <c r="C18" s="9"/>
      <c r="D18" s="2">
        <v>0.7</v>
      </c>
      <c r="E18" s="2">
        <v>0.7</v>
      </c>
      <c r="F18" s="2">
        <v>0.5</v>
      </c>
      <c r="G18" s="2">
        <v>0.8</v>
      </c>
      <c r="H18" s="2">
        <v>0.6</v>
      </c>
      <c r="I18" s="7">
        <v>0.8</v>
      </c>
      <c r="J18" s="2">
        <v>0.6</v>
      </c>
      <c r="K18" s="9">
        <v>0.6</v>
      </c>
      <c r="L18" s="2">
        <v>0.3</v>
      </c>
      <c r="M18" s="2">
        <v>0.3</v>
      </c>
      <c r="R18" s="2">
        <v>1</v>
      </c>
      <c r="S18" s="2">
        <f t="shared" si="1"/>
        <v>0.59</v>
      </c>
      <c r="U18" s="25">
        <f t="shared" si="2"/>
        <v>0.17</v>
      </c>
      <c r="Y18" s="25">
        <f t="shared" si="0"/>
        <v>0.59</v>
      </c>
      <c r="AC18" s="25">
        <f>AC16/AC17</f>
        <v>0.79406779661016946</v>
      </c>
      <c r="AD18" s="17"/>
    </row>
    <row r="19" spans="1:34" s="4" customFormat="1" x14ac:dyDescent="0.3">
      <c r="A19" s="10" t="s">
        <v>3</v>
      </c>
      <c r="B19" s="11"/>
      <c r="C19" s="12"/>
      <c r="D19" s="4">
        <v>3</v>
      </c>
      <c r="E19" s="4">
        <v>5</v>
      </c>
      <c r="F19" s="4">
        <v>5</v>
      </c>
      <c r="G19" s="4">
        <v>4</v>
      </c>
      <c r="H19" s="4">
        <v>5</v>
      </c>
      <c r="I19" s="10">
        <v>5</v>
      </c>
      <c r="J19" s="4">
        <v>3</v>
      </c>
      <c r="K19" s="12">
        <v>3</v>
      </c>
      <c r="L19" s="4">
        <v>5</v>
      </c>
      <c r="M19" s="4">
        <v>5</v>
      </c>
      <c r="R19" s="4">
        <v>5</v>
      </c>
      <c r="S19" s="2">
        <f t="shared" si="1"/>
        <v>4.3</v>
      </c>
      <c r="U19" s="25">
        <f t="shared" si="2"/>
        <v>0.9</v>
      </c>
      <c r="Y19" s="24">
        <f t="shared" si="0"/>
        <v>0.86</v>
      </c>
      <c r="AC19" s="2">
        <f>0.5*(D21*(D19/R19+D20/R20)+E21*(E19/R19+E20/R20)+F21*(F19/R19+F20/R20) +G21*(G19/R19+G20/R20)+H21*(H19/R19+H20/R20)+I21*(I19/R19+I20/R20)+J21*(J19/R19+J20/R20)+K21*(K20/R20+K19/R19)+L21*(L20/R20 + L19/R19)+M21*(M20/R20+M19/R19))</f>
        <v>5.0512500000000005</v>
      </c>
      <c r="AF19" s="18"/>
      <c r="AG19" s="18"/>
      <c r="AH19" s="18"/>
    </row>
    <row r="20" spans="1:34" s="4" customFormat="1" x14ac:dyDescent="0.3">
      <c r="A20" s="10" t="s">
        <v>5</v>
      </c>
      <c r="B20" s="11"/>
      <c r="C20" s="12"/>
      <c r="D20" s="4">
        <v>3</v>
      </c>
      <c r="E20" s="4">
        <v>5</v>
      </c>
      <c r="F20" s="4">
        <v>2</v>
      </c>
      <c r="G20" s="4">
        <v>3</v>
      </c>
      <c r="H20" s="4">
        <v>5</v>
      </c>
      <c r="I20" s="10">
        <v>4</v>
      </c>
      <c r="J20" s="4">
        <v>2</v>
      </c>
      <c r="K20" s="12">
        <v>3</v>
      </c>
      <c r="L20" s="4">
        <v>4</v>
      </c>
      <c r="M20" s="4">
        <v>4</v>
      </c>
      <c r="R20" s="4">
        <v>4</v>
      </c>
      <c r="S20" s="2">
        <f>AVERAGE(D20:M20)</f>
        <v>3.5</v>
      </c>
      <c r="U20" s="25">
        <f t="shared" si="2"/>
        <v>1.0246950765959599</v>
      </c>
      <c r="Y20" s="18">
        <f>S20/R20</f>
        <v>0.875</v>
      </c>
      <c r="AC20" s="2">
        <f>SUM(D21:M21)</f>
        <v>5.85</v>
      </c>
    </row>
    <row r="21" spans="1:34" s="4" customFormat="1" x14ac:dyDescent="0.3">
      <c r="A21" s="10" t="s">
        <v>4</v>
      </c>
      <c r="B21" s="11"/>
      <c r="C21" s="12"/>
      <c r="D21" s="4">
        <v>0.7</v>
      </c>
      <c r="E21" s="4">
        <v>0.65</v>
      </c>
      <c r="F21" s="4">
        <v>0.6</v>
      </c>
      <c r="G21" s="4">
        <v>0.7</v>
      </c>
      <c r="H21" s="4">
        <v>0.7</v>
      </c>
      <c r="I21" s="10">
        <v>0.8</v>
      </c>
      <c r="J21" s="4">
        <v>0.6</v>
      </c>
      <c r="K21" s="12">
        <v>0.5</v>
      </c>
      <c r="L21" s="4">
        <v>0.3</v>
      </c>
      <c r="M21" s="4">
        <v>0.3</v>
      </c>
      <c r="R21" s="4">
        <v>1</v>
      </c>
      <c r="S21" s="2">
        <f t="shared" si="1"/>
        <v>0.58499999999999996</v>
      </c>
      <c r="U21" s="25">
        <f t="shared" si="2"/>
        <v>0.16132265804901677</v>
      </c>
      <c r="Y21" s="20">
        <f t="shared" si="0"/>
        <v>0.58499999999999996</v>
      </c>
      <c r="AC21" s="18">
        <f>AC19/AC20</f>
        <v>0.86346153846153861</v>
      </c>
    </row>
    <row r="22" spans="1:34" s="2" customFormat="1" x14ac:dyDescent="0.3">
      <c r="A22" s="7" t="s">
        <v>6</v>
      </c>
      <c r="B22" s="8"/>
      <c r="C22" s="9"/>
      <c r="D22" s="2">
        <v>4</v>
      </c>
      <c r="E22" s="2">
        <v>5</v>
      </c>
      <c r="F22" s="2">
        <v>4</v>
      </c>
      <c r="G22" s="2">
        <v>6</v>
      </c>
      <c r="H22" s="2">
        <v>5</v>
      </c>
      <c r="I22" s="7">
        <v>5</v>
      </c>
      <c r="J22" s="2">
        <v>4</v>
      </c>
      <c r="K22" s="9">
        <v>4</v>
      </c>
      <c r="L22" s="2">
        <v>6</v>
      </c>
      <c r="M22" s="2">
        <v>4</v>
      </c>
      <c r="R22" s="2">
        <v>5</v>
      </c>
      <c r="S22" s="2">
        <f t="shared" si="1"/>
        <v>4.7</v>
      </c>
      <c r="U22" s="25">
        <f t="shared" si="2"/>
        <v>0.78102496759066542</v>
      </c>
      <c r="Y22" s="17">
        <f t="shared" si="0"/>
        <v>0.94000000000000006</v>
      </c>
      <c r="AC22" s="2">
        <f>0.5*(D24*(D22/R22+D23/R23)+E24*(E22/R22+E23/R23)+F24*(F22/R22+F23/R23) +G24*(G22/R22+G23/R23)+H24*(H22/R22+H23/R23)+I24*(I22/R22+I23/R23)+J24*(J22/R22+J23/R23)+K24*(K23/R23+K22/R22)+L24*(L23/R23 + L22/R22)+M24*(M23/R23+M22/R22))</f>
        <v>4.4800000000000004</v>
      </c>
    </row>
    <row r="23" spans="1:34" s="2" customFormat="1" x14ac:dyDescent="0.3">
      <c r="A23" s="7" t="s">
        <v>7</v>
      </c>
      <c r="B23" s="8"/>
      <c r="C23" s="9"/>
      <c r="D23" s="2">
        <v>3</v>
      </c>
      <c r="E23" s="2">
        <v>4</v>
      </c>
      <c r="F23" s="2">
        <v>0</v>
      </c>
      <c r="G23" s="2">
        <v>0</v>
      </c>
      <c r="H23" s="2">
        <v>0</v>
      </c>
      <c r="I23" s="7">
        <v>3</v>
      </c>
      <c r="J23" s="2">
        <v>2</v>
      </c>
      <c r="K23" s="9">
        <v>3</v>
      </c>
      <c r="L23" s="2">
        <v>4</v>
      </c>
      <c r="M23" s="2">
        <v>2</v>
      </c>
      <c r="R23" s="2">
        <v>4</v>
      </c>
      <c r="S23" s="2">
        <f t="shared" si="1"/>
        <v>2.1</v>
      </c>
      <c r="U23" s="25">
        <f t="shared" si="2"/>
        <v>1.5132745950421556</v>
      </c>
      <c r="Y23" s="21">
        <f t="shared" si="0"/>
        <v>0.52500000000000002</v>
      </c>
      <c r="AC23" s="2">
        <f>SUM(D24:M24)</f>
        <v>6.3999999999999995</v>
      </c>
    </row>
    <row r="24" spans="1:34" s="2" customFormat="1" x14ac:dyDescent="0.3">
      <c r="A24" s="7" t="s">
        <v>8</v>
      </c>
      <c r="B24" s="8"/>
      <c r="C24" s="9"/>
      <c r="D24" s="2">
        <v>0.7</v>
      </c>
      <c r="E24" s="2">
        <v>0.8</v>
      </c>
      <c r="F24" s="2">
        <v>0.9</v>
      </c>
      <c r="G24" s="2">
        <v>0.9</v>
      </c>
      <c r="H24" s="2">
        <v>0.8</v>
      </c>
      <c r="I24" s="7">
        <v>0.7</v>
      </c>
      <c r="J24" s="2">
        <v>0.6</v>
      </c>
      <c r="K24" s="9">
        <v>0.4</v>
      </c>
      <c r="L24" s="2">
        <v>0.3</v>
      </c>
      <c r="M24" s="2">
        <v>0.3</v>
      </c>
      <c r="R24" s="2">
        <v>1</v>
      </c>
      <c r="S24" s="2">
        <f t="shared" si="1"/>
        <v>0.6399999999999999</v>
      </c>
      <c r="U24" s="17">
        <f t="shared" si="2"/>
        <v>0.22000000000000008</v>
      </c>
      <c r="Y24" s="17">
        <f t="shared" si="0"/>
        <v>0.6399999999999999</v>
      </c>
      <c r="AC24" s="21">
        <f>AC22/AC23</f>
        <v>0.70000000000000018</v>
      </c>
      <c r="AD24" s="25"/>
    </row>
    <row r="25" spans="1:34" s="4" customFormat="1" x14ac:dyDescent="0.3">
      <c r="A25" s="10" t="s">
        <v>9</v>
      </c>
      <c r="B25" s="11"/>
      <c r="C25" s="12"/>
      <c r="D25" s="4">
        <v>4</v>
      </c>
      <c r="E25" s="4">
        <v>4</v>
      </c>
      <c r="F25" s="4">
        <v>4</v>
      </c>
      <c r="G25" s="4">
        <v>6</v>
      </c>
      <c r="H25" s="4">
        <v>6</v>
      </c>
      <c r="I25" s="10">
        <v>4</v>
      </c>
      <c r="J25" s="4">
        <v>4</v>
      </c>
      <c r="K25" s="12">
        <v>3</v>
      </c>
      <c r="L25" s="4">
        <v>6</v>
      </c>
      <c r="M25" s="4">
        <v>5</v>
      </c>
      <c r="R25" s="4">
        <v>5</v>
      </c>
      <c r="S25" s="2">
        <f t="shared" si="1"/>
        <v>4.5999999999999996</v>
      </c>
      <c r="U25" s="17">
        <f t="shared" si="2"/>
        <v>1.019803902718557</v>
      </c>
      <c r="Y25" s="4">
        <f t="shared" si="0"/>
        <v>0.91999999999999993</v>
      </c>
      <c r="AC25" s="2">
        <f>0.5*(D27*(D25/R25+D26/R26)+E27*(E25/R25+E26/R26)+F27*(F25/R25+F26/R26) +G27*(G25/R25+G26/R26)+H27*(H25/R25+H26/R26)+I27*(I25/R25+I26/R26)+J27*(J25/R25+J26/R26)+K27*(K26/R26+K25/R25)+L27*(L26/R26 + L25/R25)+M27*(M26/R26+M25/R25))</f>
        <v>4.6750000000000007</v>
      </c>
    </row>
    <row r="26" spans="1:34" s="4" customFormat="1" x14ac:dyDescent="0.3">
      <c r="A26" s="10" t="s">
        <v>10</v>
      </c>
      <c r="B26" s="11"/>
      <c r="C26" s="12"/>
      <c r="D26" s="4">
        <v>3</v>
      </c>
      <c r="E26" s="4">
        <v>3</v>
      </c>
      <c r="F26" s="4">
        <v>0</v>
      </c>
      <c r="G26" s="4">
        <v>0</v>
      </c>
      <c r="H26" s="4">
        <v>2</v>
      </c>
      <c r="I26" s="10">
        <v>4</v>
      </c>
      <c r="J26" s="4">
        <v>2</v>
      </c>
      <c r="K26" s="12">
        <v>2</v>
      </c>
      <c r="L26" s="4">
        <v>6</v>
      </c>
      <c r="M26" s="4">
        <v>3</v>
      </c>
      <c r="R26" s="4">
        <v>4</v>
      </c>
      <c r="S26" s="2">
        <f t="shared" si="1"/>
        <v>2.5</v>
      </c>
      <c r="U26" s="17">
        <f t="shared" si="2"/>
        <v>1.6881943016134133</v>
      </c>
      <c r="Y26" s="4">
        <f t="shared" si="0"/>
        <v>0.625</v>
      </c>
      <c r="AC26" s="2">
        <f>SUM(D27:M27)</f>
        <v>6.3</v>
      </c>
    </row>
    <row r="27" spans="1:34" s="4" customFormat="1" x14ac:dyDescent="0.3">
      <c r="A27" s="10" t="s">
        <v>11</v>
      </c>
      <c r="B27" s="11"/>
      <c r="C27" s="12"/>
      <c r="D27" s="4">
        <v>0.7</v>
      </c>
      <c r="E27" s="4">
        <v>0.8</v>
      </c>
      <c r="F27" s="4">
        <v>0.9</v>
      </c>
      <c r="G27" s="4">
        <v>0.8</v>
      </c>
      <c r="H27" s="4">
        <v>0.7</v>
      </c>
      <c r="I27" s="10">
        <v>0.6</v>
      </c>
      <c r="J27" s="4">
        <v>0.5</v>
      </c>
      <c r="K27" s="12">
        <v>0.5</v>
      </c>
      <c r="L27" s="4">
        <v>0.5</v>
      </c>
      <c r="M27" s="4">
        <v>0.3</v>
      </c>
      <c r="R27" s="4">
        <v>1</v>
      </c>
      <c r="S27" s="2">
        <f t="shared" si="1"/>
        <v>0.63</v>
      </c>
      <c r="U27" s="25">
        <f t="shared" si="2"/>
        <v>0.17349351572897467</v>
      </c>
      <c r="Y27" s="4">
        <f t="shared" si="0"/>
        <v>0.63</v>
      </c>
      <c r="AC27" s="4">
        <f>AC25/AC26</f>
        <v>0.7420634920634922</v>
      </c>
    </row>
    <row r="28" spans="1:34" x14ac:dyDescent="0.3">
      <c r="A28" s="32"/>
      <c r="B28" s="32"/>
      <c r="C28" s="32"/>
      <c r="E28" s="23"/>
      <c r="F28" s="23"/>
      <c r="G28" s="23"/>
      <c r="H28" s="23"/>
      <c r="I28" s="23"/>
      <c r="K28" s="23"/>
      <c r="L28" s="27"/>
      <c r="M28" s="27"/>
    </row>
    <row r="29" spans="1:34" x14ac:dyDescent="0.3">
      <c r="A29" s="32"/>
      <c r="B29" s="32"/>
      <c r="C29" s="32"/>
      <c r="E29" s="23"/>
      <c r="F29" s="23"/>
      <c r="G29" s="23"/>
      <c r="H29" s="23"/>
      <c r="I29" s="23"/>
      <c r="K29" s="23"/>
      <c r="L29" s="27"/>
      <c r="M29" s="27"/>
    </row>
    <row r="30" spans="1:34" x14ac:dyDescent="0.3">
      <c r="A30" s="32"/>
      <c r="B30" s="32"/>
      <c r="C30" s="32"/>
    </row>
    <row r="31" spans="1:34" x14ac:dyDescent="0.3">
      <c r="A31" s="32"/>
      <c r="B31" s="32"/>
      <c r="C31" s="32"/>
    </row>
    <row r="32" spans="1:34" x14ac:dyDescent="0.3">
      <c r="A32" s="32"/>
      <c r="B32" s="32"/>
      <c r="C32" s="32"/>
    </row>
    <row r="33" spans="1:3" x14ac:dyDescent="0.3">
      <c r="A33" s="32"/>
      <c r="B33" s="32"/>
      <c r="C33" s="32"/>
    </row>
    <row r="34" spans="1:3" x14ac:dyDescent="0.3">
      <c r="A34" s="32"/>
      <c r="B34" s="32"/>
      <c r="C34" s="32"/>
    </row>
    <row r="35" spans="1:3" x14ac:dyDescent="0.3">
      <c r="A35" s="32"/>
      <c r="B35" s="32"/>
      <c r="C35" s="32"/>
    </row>
  </sheetData>
  <mergeCells count="9">
    <mergeCell ref="A32:C32"/>
    <mergeCell ref="A33:C33"/>
    <mergeCell ref="A34:C34"/>
    <mergeCell ref="A35:C35"/>
    <mergeCell ref="A4:C4"/>
    <mergeCell ref="A30:C30"/>
    <mergeCell ref="A28:C28"/>
    <mergeCell ref="A29:C29"/>
    <mergeCell ref="A31:C31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63829-4DF4-4D9B-9C90-247B89D7AF45}">
  <dimension ref="B1:Y81"/>
  <sheetViews>
    <sheetView zoomScale="85" zoomScaleNormal="85" workbookViewId="0">
      <selection activeCell="J33" sqref="J33"/>
    </sheetView>
  </sheetViews>
  <sheetFormatPr defaultRowHeight="14.4" x14ac:dyDescent="0.3"/>
  <sheetData>
    <row r="1" spans="2:25" x14ac:dyDescent="0.3">
      <c r="O1" t="s">
        <v>43</v>
      </c>
      <c r="P1" t="s">
        <v>44</v>
      </c>
      <c r="Q1" t="s">
        <v>33</v>
      </c>
      <c r="R1" s="31"/>
      <c r="S1" t="s">
        <v>31</v>
      </c>
      <c r="T1" t="s">
        <v>32</v>
      </c>
      <c r="U1" t="s">
        <v>33</v>
      </c>
      <c r="V1" t="s">
        <v>26</v>
      </c>
      <c r="Y1" t="s">
        <v>42</v>
      </c>
    </row>
    <row r="2" spans="2:25" x14ac:dyDescent="0.3">
      <c r="B2" s="31"/>
      <c r="C2" s="31"/>
      <c r="D2" s="31"/>
      <c r="E2" s="31"/>
      <c r="F2" s="31"/>
      <c r="G2" s="31"/>
      <c r="H2" s="31"/>
      <c r="I2" s="31"/>
      <c r="J2" s="31"/>
      <c r="K2" s="31"/>
      <c r="N2" t="s">
        <v>34</v>
      </c>
      <c r="O2">
        <f t="shared" ref="O2:O11" si="0">S2/$V$2</f>
        <v>0.66666666666666663</v>
      </c>
      <c r="P2" s="28">
        <f t="shared" ref="P2:P11" si="1">T2/$V$3</f>
        <v>0.8</v>
      </c>
      <c r="Q2" s="28">
        <f t="shared" ref="Q2:Q11" si="2">U2/$V$4</f>
        <v>0.7</v>
      </c>
      <c r="R2" s="31"/>
      <c r="S2" s="2">
        <v>4</v>
      </c>
      <c r="T2" s="2">
        <v>4</v>
      </c>
      <c r="U2" s="2">
        <v>0.7</v>
      </c>
      <c r="V2" s="2">
        <v>6</v>
      </c>
      <c r="X2" t="s">
        <v>34</v>
      </c>
      <c r="Y2" s="25">
        <v>0.73797814207650281</v>
      </c>
    </row>
    <row r="3" spans="2:25" x14ac:dyDescent="0.3">
      <c r="B3" s="31"/>
      <c r="C3" s="31"/>
      <c r="D3" s="31"/>
      <c r="E3" s="29"/>
      <c r="F3" s="31"/>
      <c r="G3" s="31"/>
      <c r="H3" s="31"/>
      <c r="I3" s="31"/>
      <c r="J3" s="31"/>
      <c r="K3" s="31"/>
      <c r="N3" t="s">
        <v>34</v>
      </c>
      <c r="O3" s="28">
        <f t="shared" si="0"/>
        <v>0.83333333333333337</v>
      </c>
      <c r="P3" s="28">
        <f t="shared" si="1"/>
        <v>0.8</v>
      </c>
      <c r="Q3" s="28">
        <f t="shared" si="2"/>
        <v>0.7</v>
      </c>
      <c r="R3" s="31"/>
      <c r="S3" s="2">
        <v>5</v>
      </c>
      <c r="T3" s="2">
        <v>4</v>
      </c>
      <c r="U3" s="2">
        <v>0.7</v>
      </c>
      <c r="V3" s="2">
        <v>5</v>
      </c>
      <c r="X3" t="s">
        <v>35</v>
      </c>
      <c r="Y3" s="24">
        <v>0.76010928961748614</v>
      </c>
    </row>
    <row r="4" spans="2:25" x14ac:dyDescent="0.3">
      <c r="B4" s="31"/>
      <c r="C4" s="31"/>
      <c r="D4" s="31"/>
      <c r="E4" s="31"/>
      <c r="F4" s="31"/>
      <c r="G4" s="31"/>
      <c r="H4" s="31"/>
      <c r="I4" s="31"/>
      <c r="J4" s="31"/>
      <c r="K4" s="31"/>
      <c r="N4" s="28" t="s">
        <v>34</v>
      </c>
      <c r="O4" s="28">
        <f t="shared" si="0"/>
        <v>0.83333333333333337</v>
      </c>
      <c r="P4" s="28">
        <f t="shared" si="1"/>
        <v>0.6</v>
      </c>
      <c r="Q4" s="28">
        <f t="shared" si="2"/>
        <v>0.6</v>
      </c>
      <c r="R4" s="31"/>
      <c r="S4" s="2">
        <v>5</v>
      </c>
      <c r="T4" s="2">
        <v>3</v>
      </c>
      <c r="U4" s="2">
        <v>0.6</v>
      </c>
      <c r="V4" s="2">
        <v>1</v>
      </c>
      <c r="X4" t="s">
        <v>36</v>
      </c>
      <c r="Y4" s="25">
        <v>0.74639999999999995</v>
      </c>
    </row>
    <row r="5" spans="2:25" x14ac:dyDescent="0.3">
      <c r="B5" s="31"/>
      <c r="C5" s="31"/>
      <c r="D5" s="31"/>
      <c r="E5" s="31"/>
      <c r="F5" s="31"/>
      <c r="G5" s="31"/>
      <c r="H5" s="31"/>
      <c r="I5" s="31"/>
      <c r="J5" s="31"/>
      <c r="K5" s="31"/>
      <c r="N5" s="28" t="s">
        <v>34</v>
      </c>
      <c r="O5" s="28">
        <f t="shared" si="0"/>
        <v>0.83333333333333337</v>
      </c>
      <c r="P5" s="28">
        <f t="shared" si="1"/>
        <v>0</v>
      </c>
      <c r="Q5" s="28">
        <f t="shared" si="2"/>
        <v>0.7</v>
      </c>
      <c r="R5" s="31"/>
      <c r="S5" s="2">
        <v>5</v>
      </c>
      <c r="T5" s="3">
        <v>0</v>
      </c>
      <c r="U5" s="2">
        <v>0.7</v>
      </c>
      <c r="V5" s="4">
        <v>6</v>
      </c>
      <c r="X5" t="s">
        <v>37</v>
      </c>
      <c r="Y5" s="24">
        <v>0.72749287749287739</v>
      </c>
    </row>
    <row r="6" spans="2:25" x14ac:dyDescent="0.3">
      <c r="B6" s="31"/>
      <c r="C6" s="31"/>
      <c r="D6" s="31"/>
      <c r="E6" s="31"/>
      <c r="F6" s="31"/>
      <c r="G6" s="31"/>
      <c r="H6" s="31"/>
      <c r="I6" s="31"/>
      <c r="J6" s="31"/>
      <c r="K6" s="31"/>
      <c r="N6" s="28" t="s">
        <v>34</v>
      </c>
      <c r="O6" s="28">
        <f t="shared" si="0"/>
        <v>0.66666666666666663</v>
      </c>
      <c r="P6" s="28">
        <f t="shared" si="1"/>
        <v>0.6</v>
      </c>
      <c r="Q6" s="28">
        <f t="shared" si="2"/>
        <v>0.6</v>
      </c>
      <c r="R6" s="31"/>
      <c r="S6" s="2">
        <v>4</v>
      </c>
      <c r="T6" s="2">
        <v>3</v>
      </c>
      <c r="U6" s="2">
        <v>0.6</v>
      </c>
      <c r="V6" s="4">
        <v>5</v>
      </c>
      <c r="X6" t="s">
        <v>38</v>
      </c>
      <c r="Y6" s="25">
        <v>0.79406779661016946</v>
      </c>
    </row>
    <row r="7" spans="2:25" x14ac:dyDescent="0.3">
      <c r="B7" s="31"/>
      <c r="C7" s="31"/>
      <c r="D7" s="31"/>
      <c r="E7" s="31"/>
      <c r="F7" s="31"/>
      <c r="G7" s="31"/>
      <c r="H7" s="31"/>
      <c r="I7" s="31"/>
      <c r="J7" s="31"/>
      <c r="K7" s="31"/>
      <c r="N7" s="28" t="s">
        <v>34</v>
      </c>
      <c r="O7" s="28">
        <f t="shared" si="0"/>
        <v>0.83333333333333337</v>
      </c>
      <c r="P7" s="28">
        <f t="shared" si="1"/>
        <v>1</v>
      </c>
      <c r="Q7" s="28">
        <f t="shared" si="2"/>
        <v>0.9</v>
      </c>
      <c r="R7" s="31"/>
      <c r="S7" s="2">
        <v>5</v>
      </c>
      <c r="T7" s="2">
        <v>5</v>
      </c>
      <c r="U7" s="2">
        <v>0.9</v>
      </c>
      <c r="V7" s="4">
        <v>1</v>
      </c>
      <c r="X7" t="s">
        <v>39</v>
      </c>
      <c r="Y7" s="24">
        <v>0.86346153846153861</v>
      </c>
    </row>
    <row r="8" spans="2:25" x14ac:dyDescent="0.3">
      <c r="B8" s="31"/>
      <c r="C8" s="31"/>
      <c r="D8" s="31"/>
      <c r="E8" s="31"/>
      <c r="F8" s="31"/>
      <c r="G8" s="31"/>
      <c r="H8" s="31"/>
      <c r="I8" s="31"/>
      <c r="J8" s="31"/>
      <c r="K8" s="31"/>
      <c r="N8" s="28" t="s">
        <v>34</v>
      </c>
      <c r="O8" s="28">
        <f t="shared" si="0"/>
        <v>0.83333333333333337</v>
      </c>
      <c r="P8" s="28">
        <f t="shared" si="1"/>
        <v>0.8</v>
      </c>
      <c r="Q8" s="28">
        <f t="shared" si="2"/>
        <v>0.5</v>
      </c>
      <c r="R8" s="31"/>
      <c r="S8" s="2">
        <v>5</v>
      </c>
      <c r="T8" s="7">
        <v>4</v>
      </c>
      <c r="U8" s="7">
        <v>0.5</v>
      </c>
      <c r="V8" s="2">
        <v>6</v>
      </c>
      <c r="X8" t="s">
        <v>40</v>
      </c>
      <c r="Y8" s="25">
        <v>0.70000000000000018</v>
      </c>
    </row>
    <row r="9" spans="2:25" x14ac:dyDescent="0.3">
      <c r="B9" s="31"/>
      <c r="C9" s="31"/>
      <c r="D9" s="31"/>
      <c r="E9" s="31"/>
      <c r="F9" s="31"/>
      <c r="G9" s="31"/>
      <c r="H9" s="31"/>
      <c r="I9" s="31"/>
      <c r="J9" s="31"/>
      <c r="K9" s="31"/>
      <c r="N9" s="28" t="s">
        <v>34</v>
      </c>
      <c r="O9" s="28">
        <f t="shared" si="0"/>
        <v>0.83333333333333337</v>
      </c>
      <c r="P9" s="28">
        <f t="shared" si="1"/>
        <v>0.8</v>
      </c>
      <c r="Q9" s="28">
        <f t="shared" si="2"/>
        <v>0.6</v>
      </c>
      <c r="R9" s="31"/>
      <c r="S9" s="2">
        <v>5</v>
      </c>
      <c r="T9" s="2">
        <v>4</v>
      </c>
      <c r="U9" s="2">
        <v>0.6</v>
      </c>
      <c r="V9" s="2">
        <v>5</v>
      </c>
      <c r="X9" t="s">
        <v>41</v>
      </c>
      <c r="Y9" s="24">
        <v>0.7420634920634922</v>
      </c>
    </row>
    <row r="10" spans="2:25" x14ac:dyDescent="0.3">
      <c r="B10" s="31"/>
      <c r="C10" s="31"/>
      <c r="D10" s="31"/>
      <c r="E10" s="31"/>
      <c r="F10" s="31"/>
      <c r="G10" s="31"/>
      <c r="H10" s="31"/>
      <c r="I10" s="31"/>
      <c r="J10" s="31"/>
      <c r="K10" s="31"/>
      <c r="N10" s="28" t="s">
        <v>34</v>
      </c>
      <c r="O10" s="28">
        <f t="shared" si="0"/>
        <v>0.83333333333333337</v>
      </c>
      <c r="P10" s="28">
        <f t="shared" si="1"/>
        <v>1</v>
      </c>
      <c r="Q10" s="28">
        <f t="shared" si="2"/>
        <v>0.3</v>
      </c>
      <c r="R10" s="31"/>
      <c r="S10" s="2">
        <v>5</v>
      </c>
      <c r="T10" s="2">
        <v>5</v>
      </c>
      <c r="U10" s="2">
        <v>0.3</v>
      </c>
      <c r="V10" s="2">
        <v>1</v>
      </c>
    </row>
    <row r="11" spans="2:25" x14ac:dyDescent="0.3">
      <c r="B11" s="31"/>
      <c r="C11" s="31"/>
      <c r="D11" s="31"/>
      <c r="E11" s="31"/>
      <c r="F11" s="31"/>
      <c r="G11" s="31"/>
      <c r="H11" s="31"/>
      <c r="I11" s="31"/>
      <c r="J11" s="31"/>
      <c r="K11" s="31"/>
      <c r="N11" s="28" t="s">
        <v>34</v>
      </c>
      <c r="O11" s="28">
        <f t="shared" si="0"/>
        <v>0.66666666666666663</v>
      </c>
      <c r="P11" s="28">
        <f t="shared" si="1"/>
        <v>0.6</v>
      </c>
      <c r="Q11" s="28">
        <f t="shared" si="2"/>
        <v>0.5</v>
      </c>
      <c r="R11" s="31"/>
      <c r="S11" s="2">
        <v>4</v>
      </c>
      <c r="T11" s="2">
        <v>3</v>
      </c>
      <c r="U11" s="2">
        <v>0.5</v>
      </c>
      <c r="V11" s="4">
        <v>6</v>
      </c>
    </row>
    <row r="12" spans="2:25" x14ac:dyDescent="0.3">
      <c r="B12" s="31"/>
      <c r="C12" s="31"/>
      <c r="D12" s="31"/>
      <c r="E12" s="31"/>
      <c r="F12" s="31"/>
      <c r="G12" s="31"/>
      <c r="H12" s="31"/>
      <c r="I12" s="31"/>
      <c r="J12" s="31"/>
      <c r="K12" s="31"/>
      <c r="N12" t="s">
        <v>35</v>
      </c>
      <c r="O12" s="28">
        <f t="shared" ref="O12:O21" si="3">S12/$V$5</f>
        <v>0.83333333333333337</v>
      </c>
      <c r="P12" s="28">
        <f t="shared" ref="P12:P21" si="4">T12/$V$6</f>
        <v>0.8</v>
      </c>
      <c r="Q12" s="28">
        <f t="shared" ref="Q12:Q21" si="5">U12/$V$7</f>
        <v>0.7</v>
      </c>
      <c r="R12" s="31"/>
      <c r="S12" s="4">
        <v>5</v>
      </c>
      <c r="T12" s="4">
        <v>4</v>
      </c>
      <c r="U12" s="4">
        <v>0.7</v>
      </c>
      <c r="V12" s="4">
        <v>5</v>
      </c>
    </row>
    <row r="13" spans="2:25" x14ac:dyDescent="0.3">
      <c r="B13" s="31"/>
      <c r="C13" s="31"/>
      <c r="D13" s="31"/>
      <c r="E13" s="31"/>
      <c r="F13" s="31"/>
      <c r="G13" s="31"/>
      <c r="H13" s="31"/>
      <c r="I13" s="31"/>
      <c r="J13" s="31"/>
      <c r="K13" s="31"/>
      <c r="N13" t="s">
        <v>35</v>
      </c>
      <c r="O13" s="28">
        <f t="shared" si="3"/>
        <v>0.83333333333333337</v>
      </c>
      <c r="P13" s="28">
        <f t="shared" si="4"/>
        <v>1</v>
      </c>
      <c r="Q13" s="28">
        <f t="shared" si="5"/>
        <v>0.7</v>
      </c>
      <c r="R13" s="31"/>
      <c r="S13" s="4">
        <v>5</v>
      </c>
      <c r="T13" s="4">
        <v>5</v>
      </c>
      <c r="U13" s="4">
        <v>0.7</v>
      </c>
      <c r="V13" s="4">
        <v>1</v>
      </c>
    </row>
    <row r="14" spans="2:25" x14ac:dyDescent="0.3">
      <c r="B14" s="31"/>
      <c r="C14" s="31"/>
      <c r="D14" s="31"/>
      <c r="E14" s="31"/>
      <c r="F14" s="31"/>
      <c r="G14" s="31"/>
      <c r="H14" s="31"/>
      <c r="I14" s="31"/>
      <c r="J14" s="31"/>
      <c r="K14" s="31"/>
      <c r="N14" s="28" t="s">
        <v>35</v>
      </c>
      <c r="O14" s="28">
        <f t="shared" si="3"/>
        <v>1</v>
      </c>
      <c r="P14" s="28">
        <f t="shared" si="4"/>
        <v>0.4</v>
      </c>
      <c r="Q14" s="28">
        <f t="shared" si="5"/>
        <v>0.8</v>
      </c>
      <c r="R14" s="31"/>
      <c r="S14" s="4">
        <v>6</v>
      </c>
      <c r="T14" s="4">
        <v>2</v>
      </c>
      <c r="U14" s="4">
        <v>0.8</v>
      </c>
      <c r="V14" s="2">
        <v>5</v>
      </c>
    </row>
    <row r="15" spans="2:25" x14ac:dyDescent="0.3">
      <c r="B15" s="31"/>
      <c r="C15" s="31"/>
      <c r="D15" s="31"/>
      <c r="E15" s="31"/>
      <c r="F15" s="31"/>
      <c r="G15" s="31"/>
      <c r="H15" s="31"/>
      <c r="I15" s="31"/>
      <c r="J15" s="31"/>
      <c r="K15" s="31"/>
      <c r="N15" s="28" t="s">
        <v>35</v>
      </c>
      <c r="O15" s="28">
        <f t="shared" si="3"/>
        <v>0.66666666666666663</v>
      </c>
      <c r="P15" s="28">
        <f t="shared" si="4"/>
        <v>0.6</v>
      </c>
      <c r="Q15" s="28">
        <f t="shared" si="5"/>
        <v>0.6</v>
      </c>
      <c r="R15" s="31"/>
      <c r="S15" s="4">
        <v>4</v>
      </c>
      <c r="T15" s="4">
        <v>3</v>
      </c>
      <c r="U15" s="4">
        <v>0.6</v>
      </c>
      <c r="V15" s="2">
        <v>4</v>
      </c>
    </row>
    <row r="16" spans="2:25" x14ac:dyDescent="0.3">
      <c r="B16" s="31"/>
      <c r="C16" s="31"/>
      <c r="D16" s="31"/>
      <c r="E16" s="31"/>
      <c r="F16" s="31"/>
      <c r="G16" s="31"/>
      <c r="H16" s="31"/>
      <c r="I16" s="31"/>
      <c r="J16" s="31"/>
      <c r="K16" s="31"/>
      <c r="N16" s="28" t="s">
        <v>35</v>
      </c>
      <c r="O16" s="28">
        <f t="shared" si="3"/>
        <v>0.66666666666666663</v>
      </c>
      <c r="P16" s="28">
        <f t="shared" si="4"/>
        <v>0.6</v>
      </c>
      <c r="Q16" s="28">
        <f t="shared" si="5"/>
        <v>0.6</v>
      </c>
      <c r="R16" s="31"/>
      <c r="S16" s="4">
        <v>4</v>
      </c>
      <c r="T16" s="4">
        <v>3</v>
      </c>
      <c r="U16" s="4">
        <v>0.6</v>
      </c>
      <c r="V16" s="2">
        <v>1</v>
      </c>
    </row>
    <row r="17" spans="2:22" x14ac:dyDescent="0.3">
      <c r="B17" s="31"/>
      <c r="C17" s="31"/>
      <c r="D17" s="31"/>
      <c r="E17" s="31"/>
      <c r="F17" s="31"/>
      <c r="G17" s="31"/>
      <c r="H17" s="31"/>
      <c r="I17" s="31"/>
      <c r="J17" s="31"/>
      <c r="K17" s="31"/>
      <c r="N17" s="28" t="s">
        <v>35</v>
      </c>
      <c r="O17" s="28">
        <f t="shared" si="3"/>
        <v>0.83333333333333337</v>
      </c>
      <c r="P17" s="28">
        <f t="shared" si="4"/>
        <v>0.8</v>
      </c>
      <c r="Q17" s="28">
        <f t="shared" si="5"/>
        <v>0.9</v>
      </c>
      <c r="R17" s="31"/>
      <c r="S17" s="4">
        <v>5</v>
      </c>
      <c r="T17" s="4">
        <v>4</v>
      </c>
      <c r="U17" s="4">
        <v>0.9</v>
      </c>
      <c r="V17" s="4">
        <v>5</v>
      </c>
    </row>
    <row r="18" spans="2:22" x14ac:dyDescent="0.3">
      <c r="B18" s="31"/>
      <c r="C18" s="31"/>
      <c r="D18" s="31"/>
      <c r="E18" s="31"/>
      <c r="F18" s="31"/>
      <c r="G18" s="31"/>
      <c r="H18" s="31"/>
      <c r="I18" s="31"/>
      <c r="J18" s="31"/>
      <c r="K18" s="31"/>
      <c r="N18" s="28" t="s">
        <v>35</v>
      </c>
      <c r="O18" s="28">
        <f t="shared" si="3"/>
        <v>0.66666666666666663</v>
      </c>
      <c r="P18" s="28">
        <f t="shared" si="4"/>
        <v>0.6</v>
      </c>
      <c r="Q18" s="28">
        <f t="shared" si="5"/>
        <v>0.5</v>
      </c>
      <c r="R18" s="31"/>
      <c r="S18" s="10">
        <v>4</v>
      </c>
      <c r="T18" s="10">
        <v>3</v>
      </c>
      <c r="U18" s="10">
        <v>0.5</v>
      </c>
      <c r="V18" s="4">
        <v>4</v>
      </c>
    </row>
    <row r="19" spans="2:22" x14ac:dyDescent="0.3">
      <c r="B19" s="31"/>
      <c r="C19" s="31"/>
      <c r="D19" s="31"/>
      <c r="E19" s="31"/>
      <c r="F19" s="31"/>
      <c r="G19" s="31"/>
      <c r="H19" s="31"/>
      <c r="I19" s="31"/>
      <c r="J19" s="31"/>
      <c r="K19" s="31"/>
      <c r="N19" s="28" t="s">
        <v>35</v>
      </c>
      <c r="O19" s="28">
        <f t="shared" si="3"/>
        <v>0.83333333333333337</v>
      </c>
      <c r="P19" s="28">
        <f t="shared" si="4"/>
        <v>0.6</v>
      </c>
      <c r="Q19" s="28">
        <f t="shared" si="5"/>
        <v>0.5</v>
      </c>
      <c r="R19" s="31"/>
      <c r="S19" s="4">
        <v>5</v>
      </c>
      <c r="T19" s="4">
        <v>3</v>
      </c>
      <c r="U19" s="4">
        <v>0.5</v>
      </c>
      <c r="V19" s="4">
        <v>1</v>
      </c>
    </row>
    <row r="20" spans="2:22" x14ac:dyDescent="0.3">
      <c r="B20" s="31"/>
      <c r="C20" s="31"/>
      <c r="D20" s="31"/>
      <c r="E20" s="31"/>
      <c r="F20" s="31"/>
      <c r="G20" s="31"/>
      <c r="H20" s="31"/>
      <c r="I20" s="31"/>
      <c r="J20" s="31"/>
      <c r="K20" s="31"/>
      <c r="N20" s="28" t="s">
        <v>35</v>
      </c>
      <c r="O20" s="28">
        <f t="shared" si="3"/>
        <v>0.66666666666666663</v>
      </c>
      <c r="P20" s="28">
        <f t="shared" si="4"/>
        <v>0.8</v>
      </c>
      <c r="Q20" s="28">
        <f t="shared" si="5"/>
        <v>0.4</v>
      </c>
      <c r="R20" s="31"/>
      <c r="S20" s="4">
        <v>4</v>
      </c>
      <c r="T20" s="4">
        <v>4</v>
      </c>
      <c r="U20" s="4">
        <v>0.4</v>
      </c>
      <c r="V20" s="2">
        <v>5</v>
      </c>
    </row>
    <row r="21" spans="2:22" x14ac:dyDescent="0.3">
      <c r="B21" s="31"/>
      <c r="C21" s="31"/>
      <c r="D21" s="31"/>
      <c r="E21" s="31"/>
      <c r="F21" s="31"/>
      <c r="G21" s="31"/>
      <c r="H21" s="31"/>
      <c r="I21" s="31"/>
      <c r="J21" s="31"/>
      <c r="K21" s="31"/>
      <c r="N21" s="28" t="s">
        <v>35</v>
      </c>
      <c r="O21" s="28">
        <f t="shared" si="3"/>
        <v>1</v>
      </c>
      <c r="P21" s="28">
        <f t="shared" si="4"/>
        <v>1</v>
      </c>
      <c r="Q21" s="28">
        <f t="shared" si="5"/>
        <v>0.4</v>
      </c>
      <c r="R21" s="31"/>
      <c r="S21" s="4">
        <v>6</v>
      </c>
      <c r="T21" s="4">
        <v>5</v>
      </c>
      <c r="U21" s="4">
        <v>0.4</v>
      </c>
      <c r="V21" s="2">
        <v>4</v>
      </c>
    </row>
    <row r="22" spans="2:22" x14ac:dyDescent="0.3">
      <c r="B22" s="31"/>
      <c r="C22" s="31"/>
      <c r="D22" s="31"/>
      <c r="E22" s="31"/>
      <c r="F22" s="31"/>
      <c r="G22" s="31"/>
      <c r="H22" s="31"/>
      <c r="I22" s="31"/>
      <c r="J22" s="31"/>
      <c r="K22" s="31"/>
      <c r="N22" t="s">
        <v>36</v>
      </c>
      <c r="O22" s="28">
        <f t="shared" ref="O22:O31" si="6">S22/$V$8</f>
        <v>0.66666666666666663</v>
      </c>
      <c r="P22" s="28">
        <f t="shared" ref="P22:P31" si="7">T22/$V$9</f>
        <v>0.8</v>
      </c>
      <c r="Q22" s="28">
        <f t="shared" ref="Q22:Q31" si="8">U22/$V$10</f>
        <v>0.7</v>
      </c>
      <c r="R22" s="31"/>
      <c r="S22" s="2">
        <v>4</v>
      </c>
      <c r="T22" s="2">
        <v>4</v>
      </c>
      <c r="U22" s="2">
        <v>0.7</v>
      </c>
      <c r="V22" s="2">
        <v>1</v>
      </c>
    </row>
    <row r="23" spans="2:22" x14ac:dyDescent="0.3">
      <c r="B23" s="31"/>
      <c r="C23" s="31"/>
      <c r="D23" s="31"/>
      <c r="E23" s="31"/>
      <c r="F23" s="31"/>
      <c r="G23" s="31"/>
      <c r="H23" s="31"/>
      <c r="I23" s="31"/>
      <c r="J23" s="31"/>
      <c r="K23" s="31"/>
      <c r="N23" t="s">
        <v>36</v>
      </c>
      <c r="O23" s="28">
        <f t="shared" si="6"/>
        <v>1</v>
      </c>
      <c r="P23" s="28">
        <f t="shared" si="7"/>
        <v>0.8</v>
      </c>
      <c r="Q23" s="28">
        <f t="shared" si="8"/>
        <v>0.8</v>
      </c>
      <c r="R23" s="31"/>
      <c r="S23" s="2">
        <v>6</v>
      </c>
      <c r="T23" s="2">
        <v>4</v>
      </c>
      <c r="U23" s="2">
        <v>0.8</v>
      </c>
      <c r="V23" s="4">
        <v>5</v>
      </c>
    </row>
    <row r="24" spans="2:22" x14ac:dyDescent="0.3">
      <c r="B24" s="31"/>
      <c r="C24" s="31"/>
      <c r="D24" s="31"/>
      <c r="E24" s="31"/>
      <c r="F24" s="31"/>
      <c r="G24" s="31"/>
      <c r="H24" s="31"/>
      <c r="I24" s="31"/>
      <c r="J24" s="31"/>
      <c r="K24" s="31"/>
      <c r="N24" s="28" t="s">
        <v>36</v>
      </c>
      <c r="O24" s="28">
        <f t="shared" si="6"/>
        <v>0.66666666666666663</v>
      </c>
      <c r="P24" s="28">
        <f t="shared" si="7"/>
        <v>0</v>
      </c>
      <c r="Q24" s="28">
        <f t="shared" si="8"/>
        <v>0.8</v>
      </c>
      <c r="R24" s="31"/>
      <c r="S24" s="2">
        <v>4</v>
      </c>
      <c r="T24" s="2">
        <v>0</v>
      </c>
      <c r="U24" s="2">
        <v>0.8</v>
      </c>
      <c r="V24" s="4">
        <v>4</v>
      </c>
    </row>
    <row r="25" spans="2:22" x14ac:dyDescent="0.3">
      <c r="B25" s="31"/>
      <c r="C25" s="31"/>
      <c r="D25" s="31"/>
      <c r="E25" s="31"/>
      <c r="F25" s="31"/>
      <c r="G25" s="31"/>
      <c r="H25" s="31"/>
      <c r="I25" s="31"/>
      <c r="J25" s="31"/>
      <c r="K25" s="31"/>
      <c r="N25" s="28" t="s">
        <v>36</v>
      </c>
      <c r="O25" s="28">
        <f t="shared" si="6"/>
        <v>0.66666666666666663</v>
      </c>
      <c r="P25" s="28">
        <f t="shared" si="7"/>
        <v>0.6</v>
      </c>
      <c r="Q25" s="28">
        <f t="shared" si="8"/>
        <v>0.75</v>
      </c>
      <c r="R25" s="31"/>
      <c r="S25" s="2">
        <v>4</v>
      </c>
      <c r="T25" s="2">
        <v>3</v>
      </c>
      <c r="U25" s="2">
        <v>0.75</v>
      </c>
      <c r="V25" s="4">
        <v>1</v>
      </c>
    </row>
    <row r="26" spans="2:22" x14ac:dyDescent="0.3">
      <c r="N26" s="28" t="s">
        <v>36</v>
      </c>
      <c r="O26" s="28">
        <f t="shared" si="6"/>
        <v>0.66666666666666663</v>
      </c>
      <c r="P26" s="28">
        <f t="shared" si="7"/>
        <v>0.6</v>
      </c>
      <c r="Q26" s="28">
        <f t="shared" si="8"/>
        <v>0.6</v>
      </c>
      <c r="R26" s="31"/>
      <c r="S26" s="2">
        <v>4</v>
      </c>
      <c r="T26" s="2">
        <v>3</v>
      </c>
      <c r="U26" s="2">
        <v>0.6</v>
      </c>
    </row>
    <row r="27" spans="2:22" x14ac:dyDescent="0.3">
      <c r="N27" s="28" t="s">
        <v>36</v>
      </c>
      <c r="O27" s="28">
        <f t="shared" si="6"/>
        <v>1</v>
      </c>
      <c r="P27" s="28">
        <f t="shared" si="7"/>
        <v>0.8</v>
      </c>
      <c r="Q27" s="28">
        <f t="shared" si="8"/>
        <v>0.7</v>
      </c>
      <c r="R27" s="31"/>
      <c r="S27" s="2">
        <v>6</v>
      </c>
      <c r="T27" s="2">
        <v>4</v>
      </c>
      <c r="U27" s="2">
        <v>0.7</v>
      </c>
    </row>
    <row r="28" spans="2:22" x14ac:dyDescent="0.3">
      <c r="N28" s="28" t="s">
        <v>36</v>
      </c>
      <c r="O28" s="28">
        <f t="shared" si="6"/>
        <v>0.66666666666666663</v>
      </c>
      <c r="P28" s="28">
        <f t="shared" si="7"/>
        <v>0.6</v>
      </c>
      <c r="Q28" s="28">
        <f t="shared" si="8"/>
        <v>0.5</v>
      </c>
      <c r="R28" s="31"/>
      <c r="S28" s="7">
        <v>4</v>
      </c>
      <c r="T28" s="7">
        <v>3</v>
      </c>
      <c r="U28" s="7">
        <v>0.5</v>
      </c>
    </row>
    <row r="29" spans="2:22" x14ac:dyDescent="0.3">
      <c r="N29" s="28" t="s">
        <v>36</v>
      </c>
      <c r="O29" s="28">
        <f t="shared" si="6"/>
        <v>1</v>
      </c>
      <c r="P29" s="28">
        <f t="shared" si="7"/>
        <v>1.2</v>
      </c>
      <c r="Q29" s="28">
        <f t="shared" si="8"/>
        <v>0.7</v>
      </c>
      <c r="R29" s="31"/>
      <c r="S29" s="2">
        <v>6</v>
      </c>
      <c r="T29" s="2">
        <v>6</v>
      </c>
      <c r="U29" s="2">
        <v>0.7</v>
      </c>
    </row>
    <row r="30" spans="2:22" x14ac:dyDescent="0.3">
      <c r="N30" s="28" t="s">
        <v>36</v>
      </c>
      <c r="O30" s="28">
        <f t="shared" si="6"/>
        <v>0.66666666666666663</v>
      </c>
      <c r="P30" s="28">
        <f t="shared" si="7"/>
        <v>0.8</v>
      </c>
      <c r="Q30" s="28">
        <f t="shared" si="8"/>
        <v>0.4</v>
      </c>
      <c r="R30" s="31"/>
      <c r="S30" s="2">
        <v>4</v>
      </c>
      <c r="T30" s="2">
        <v>4</v>
      </c>
      <c r="U30" s="2">
        <v>0.4</v>
      </c>
    </row>
    <row r="31" spans="2:22" x14ac:dyDescent="0.3">
      <c r="N31" s="28" t="s">
        <v>36</v>
      </c>
      <c r="O31" s="28">
        <f t="shared" si="6"/>
        <v>1</v>
      </c>
      <c r="P31" s="28">
        <f t="shared" si="7"/>
        <v>1</v>
      </c>
      <c r="Q31" s="28">
        <f t="shared" si="8"/>
        <v>0.3</v>
      </c>
      <c r="R31" s="31"/>
      <c r="S31" s="2">
        <v>6</v>
      </c>
      <c r="T31" s="2">
        <v>5</v>
      </c>
      <c r="U31" s="2">
        <v>0.3</v>
      </c>
    </row>
    <row r="32" spans="2:22" x14ac:dyDescent="0.3">
      <c r="N32" t="s">
        <v>37</v>
      </c>
      <c r="O32" s="28">
        <f t="shared" ref="O32:O41" si="9">S32/$V$11</f>
        <v>0.66666666666666663</v>
      </c>
      <c r="P32" s="28">
        <f t="shared" ref="P32:P41" si="10">T32/$V$12</f>
        <v>0.8</v>
      </c>
      <c r="Q32" s="28">
        <f t="shared" ref="Q32:Q41" si="11">U32/$V$13</f>
        <v>0.7</v>
      </c>
      <c r="R32" s="31"/>
      <c r="S32" s="4">
        <v>4</v>
      </c>
      <c r="T32" s="4">
        <v>4</v>
      </c>
      <c r="U32" s="4">
        <v>0.7</v>
      </c>
    </row>
    <row r="33" spans="14:21" x14ac:dyDescent="0.3">
      <c r="N33" t="s">
        <v>37</v>
      </c>
      <c r="O33" s="28">
        <f t="shared" si="9"/>
        <v>0.83333333333333337</v>
      </c>
      <c r="P33" s="28">
        <f t="shared" si="10"/>
        <v>0.8</v>
      </c>
      <c r="Q33" s="28">
        <f t="shared" si="11"/>
        <v>0.75</v>
      </c>
      <c r="R33" s="31"/>
      <c r="S33" s="4">
        <v>5</v>
      </c>
      <c r="T33" s="4">
        <v>4</v>
      </c>
      <c r="U33" s="4">
        <v>0.75</v>
      </c>
    </row>
    <row r="34" spans="14:21" x14ac:dyDescent="0.3">
      <c r="N34" s="28" t="s">
        <v>37</v>
      </c>
      <c r="O34" s="28">
        <f t="shared" si="9"/>
        <v>0.83333333333333337</v>
      </c>
      <c r="P34" s="28">
        <f t="shared" si="10"/>
        <v>0.4</v>
      </c>
      <c r="Q34" s="28">
        <f t="shared" si="11"/>
        <v>0.6</v>
      </c>
      <c r="R34" s="31"/>
      <c r="S34" s="4">
        <v>5</v>
      </c>
      <c r="T34" s="4">
        <v>2</v>
      </c>
      <c r="U34" s="4">
        <v>0.6</v>
      </c>
    </row>
    <row r="35" spans="14:21" x14ac:dyDescent="0.3">
      <c r="N35" s="28" t="s">
        <v>37</v>
      </c>
      <c r="O35" s="28">
        <f t="shared" si="9"/>
        <v>0.33333333333333331</v>
      </c>
      <c r="P35" s="28">
        <f t="shared" si="10"/>
        <v>0.4</v>
      </c>
      <c r="Q35" s="28">
        <f t="shared" si="11"/>
        <v>0.7</v>
      </c>
      <c r="R35" s="31"/>
      <c r="S35" s="4">
        <v>2</v>
      </c>
      <c r="T35" s="4">
        <v>2</v>
      </c>
      <c r="U35" s="4">
        <v>0.7</v>
      </c>
    </row>
    <row r="36" spans="14:21" x14ac:dyDescent="0.3">
      <c r="N36" s="28" t="s">
        <v>37</v>
      </c>
      <c r="O36" s="28">
        <f t="shared" si="9"/>
        <v>0.83333333333333337</v>
      </c>
      <c r="P36" s="28">
        <f t="shared" si="10"/>
        <v>0.8</v>
      </c>
      <c r="Q36" s="28">
        <f t="shared" si="11"/>
        <v>0.7</v>
      </c>
      <c r="R36" s="31"/>
      <c r="S36" s="4">
        <v>5</v>
      </c>
      <c r="T36" s="4">
        <v>4</v>
      </c>
      <c r="U36" s="4">
        <v>0.7</v>
      </c>
    </row>
    <row r="37" spans="14:21" x14ac:dyDescent="0.3">
      <c r="N37" s="28" t="s">
        <v>37</v>
      </c>
      <c r="O37" s="28">
        <f t="shared" si="9"/>
        <v>0.83333333333333337</v>
      </c>
      <c r="P37" s="28">
        <f t="shared" si="10"/>
        <v>0.8</v>
      </c>
      <c r="Q37" s="28">
        <f t="shared" si="11"/>
        <v>0.8</v>
      </c>
      <c r="R37" s="31"/>
      <c r="S37" s="4">
        <v>5</v>
      </c>
      <c r="T37" s="4">
        <v>4</v>
      </c>
      <c r="U37" s="4">
        <v>0.8</v>
      </c>
    </row>
    <row r="38" spans="14:21" x14ac:dyDescent="0.3">
      <c r="N38" s="28" t="s">
        <v>37</v>
      </c>
      <c r="O38" s="28">
        <f t="shared" si="9"/>
        <v>0.66666666666666663</v>
      </c>
      <c r="P38" s="28">
        <f t="shared" si="10"/>
        <v>0.6</v>
      </c>
      <c r="Q38" s="28">
        <f t="shared" si="11"/>
        <v>0.5</v>
      </c>
      <c r="R38" s="31"/>
      <c r="S38" s="10">
        <v>4</v>
      </c>
      <c r="T38" s="10">
        <v>3</v>
      </c>
      <c r="U38" s="10">
        <v>0.5</v>
      </c>
    </row>
    <row r="39" spans="14:21" x14ac:dyDescent="0.3">
      <c r="N39" s="28" t="s">
        <v>37</v>
      </c>
      <c r="O39" s="28">
        <f t="shared" si="9"/>
        <v>1</v>
      </c>
      <c r="P39" s="28">
        <f t="shared" si="10"/>
        <v>0.8</v>
      </c>
      <c r="Q39" s="28">
        <f t="shared" si="11"/>
        <v>0.4</v>
      </c>
      <c r="R39" s="31"/>
      <c r="S39" s="4">
        <v>6</v>
      </c>
      <c r="T39" s="4">
        <v>4</v>
      </c>
      <c r="U39" s="4">
        <v>0.4</v>
      </c>
    </row>
    <row r="40" spans="14:21" x14ac:dyDescent="0.3">
      <c r="N40" s="28" t="s">
        <v>37</v>
      </c>
      <c r="O40" s="28">
        <f t="shared" si="9"/>
        <v>0.83333333333333337</v>
      </c>
      <c r="P40" s="28">
        <f t="shared" si="10"/>
        <v>1</v>
      </c>
      <c r="Q40" s="28">
        <f t="shared" si="11"/>
        <v>0.3</v>
      </c>
      <c r="R40" s="31"/>
      <c r="S40" s="4">
        <v>5</v>
      </c>
      <c r="T40" s="4">
        <v>5</v>
      </c>
      <c r="U40" s="4">
        <v>0.3</v>
      </c>
    </row>
    <row r="41" spans="14:21" x14ac:dyDescent="0.3">
      <c r="N41" s="28" t="s">
        <v>37</v>
      </c>
      <c r="O41" s="28">
        <f t="shared" si="9"/>
        <v>0.83333333333333337</v>
      </c>
      <c r="P41" s="28">
        <f t="shared" si="10"/>
        <v>0.8</v>
      </c>
      <c r="Q41" s="28">
        <f t="shared" si="11"/>
        <v>0.4</v>
      </c>
      <c r="R41" s="31"/>
      <c r="S41" s="4">
        <v>5</v>
      </c>
      <c r="T41" s="4">
        <v>4</v>
      </c>
      <c r="U41" s="4">
        <v>0.4</v>
      </c>
    </row>
    <row r="42" spans="14:21" x14ac:dyDescent="0.3">
      <c r="N42" t="s">
        <v>38</v>
      </c>
      <c r="O42" s="28">
        <f t="shared" ref="O42:O51" si="12">S42/$V$14</f>
        <v>0.6</v>
      </c>
      <c r="P42" s="28">
        <f t="shared" ref="P42:P51" si="13">T42/$V$15</f>
        <v>0.5</v>
      </c>
      <c r="Q42" s="28">
        <f t="shared" ref="Q42:Q51" si="14">U42/$V$16</f>
        <v>0.7</v>
      </c>
      <c r="R42" s="31"/>
      <c r="S42" s="2">
        <v>3</v>
      </c>
      <c r="T42" s="2">
        <v>2</v>
      </c>
      <c r="U42" s="2">
        <v>0.7</v>
      </c>
    </row>
    <row r="43" spans="14:21" x14ac:dyDescent="0.3">
      <c r="N43" t="s">
        <v>38</v>
      </c>
      <c r="O43" s="28">
        <f t="shared" si="12"/>
        <v>1</v>
      </c>
      <c r="P43" s="28">
        <f t="shared" si="13"/>
        <v>1.25</v>
      </c>
      <c r="Q43" s="28">
        <f t="shared" si="14"/>
        <v>0.7</v>
      </c>
      <c r="R43" s="31"/>
      <c r="S43" s="2">
        <v>5</v>
      </c>
      <c r="T43" s="2">
        <v>5</v>
      </c>
      <c r="U43" s="2">
        <v>0.7</v>
      </c>
    </row>
    <row r="44" spans="14:21" x14ac:dyDescent="0.3">
      <c r="N44" s="28" t="s">
        <v>38</v>
      </c>
      <c r="O44" s="28">
        <f t="shared" si="12"/>
        <v>0.8</v>
      </c>
      <c r="P44" s="28">
        <f t="shared" si="13"/>
        <v>0.5</v>
      </c>
      <c r="Q44" s="28">
        <f t="shared" si="14"/>
        <v>0.5</v>
      </c>
      <c r="R44" s="31"/>
      <c r="S44" s="2">
        <v>4</v>
      </c>
      <c r="T44" s="2">
        <v>2</v>
      </c>
      <c r="U44" s="2">
        <v>0.5</v>
      </c>
    </row>
    <row r="45" spans="14:21" x14ac:dyDescent="0.3">
      <c r="N45" s="28" t="s">
        <v>38</v>
      </c>
      <c r="O45" s="28">
        <f t="shared" si="12"/>
        <v>0.6</v>
      </c>
      <c r="P45" s="28">
        <f t="shared" si="13"/>
        <v>0.75</v>
      </c>
      <c r="Q45" s="28">
        <f t="shared" si="14"/>
        <v>0.8</v>
      </c>
      <c r="R45" s="31"/>
      <c r="S45" s="2">
        <v>3</v>
      </c>
      <c r="T45" s="2">
        <v>3</v>
      </c>
      <c r="U45" s="2">
        <v>0.8</v>
      </c>
    </row>
    <row r="46" spans="14:21" x14ac:dyDescent="0.3">
      <c r="N46" s="28" t="s">
        <v>38</v>
      </c>
      <c r="O46" s="28">
        <f t="shared" si="12"/>
        <v>0.8</v>
      </c>
      <c r="P46" s="28">
        <f t="shared" si="13"/>
        <v>0.75</v>
      </c>
      <c r="Q46" s="28">
        <f t="shared" si="14"/>
        <v>0.6</v>
      </c>
      <c r="R46" s="31"/>
      <c r="S46" s="2">
        <v>4</v>
      </c>
      <c r="T46" s="2">
        <v>3</v>
      </c>
      <c r="U46" s="2">
        <v>0.6</v>
      </c>
    </row>
    <row r="47" spans="14:21" x14ac:dyDescent="0.3">
      <c r="N47" s="28" t="s">
        <v>38</v>
      </c>
      <c r="O47" s="28">
        <f t="shared" si="12"/>
        <v>0.8</v>
      </c>
      <c r="P47" s="28">
        <f t="shared" si="13"/>
        <v>1</v>
      </c>
      <c r="Q47" s="28">
        <f t="shared" si="14"/>
        <v>0.8</v>
      </c>
      <c r="R47" s="31"/>
      <c r="S47" s="2">
        <v>4</v>
      </c>
      <c r="T47" s="2">
        <v>4</v>
      </c>
      <c r="U47" s="2">
        <v>0.8</v>
      </c>
    </row>
    <row r="48" spans="14:21" x14ac:dyDescent="0.3">
      <c r="N48" s="28" t="s">
        <v>38</v>
      </c>
      <c r="O48" s="28">
        <f t="shared" si="12"/>
        <v>0.6</v>
      </c>
      <c r="P48" s="28">
        <f t="shared" si="13"/>
        <v>0.5</v>
      </c>
      <c r="Q48" s="28">
        <f t="shared" si="14"/>
        <v>0.6</v>
      </c>
      <c r="R48" s="31"/>
      <c r="S48" s="7">
        <v>3</v>
      </c>
      <c r="T48" s="7">
        <v>2</v>
      </c>
      <c r="U48" s="7">
        <v>0.6</v>
      </c>
    </row>
    <row r="49" spans="14:21" x14ac:dyDescent="0.3">
      <c r="N49" s="28" t="s">
        <v>38</v>
      </c>
      <c r="O49" s="28">
        <f t="shared" si="12"/>
        <v>0.8</v>
      </c>
      <c r="P49" s="28">
        <f t="shared" si="13"/>
        <v>0.75</v>
      </c>
      <c r="Q49" s="28">
        <f t="shared" si="14"/>
        <v>0.6</v>
      </c>
      <c r="R49" s="31"/>
      <c r="S49" s="2">
        <v>4</v>
      </c>
      <c r="T49" s="2">
        <v>3</v>
      </c>
      <c r="U49" s="2">
        <v>0.6</v>
      </c>
    </row>
    <row r="50" spans="14:21" x14ac:dyDescent="0.3">
      <c r="N50" s="28" t="s">
        <v>38</v>
      </c>
      <c r="O50" s="28">
        <f t="shared" si="12"/>
        <v>1.2</v>
      </c>
      <c r="P50" s="28">
        <f t="shared" si="13"/>
        <v>1.25</v>
      </c>
      <c r="Q50" s="28">
        <f t="shared" si="14"/>
        <v>0.3</v>
      </c>
      <c r="R50" s="31"/>
      <c r="S50" s="2">
        <v>6</v>
      </c>
      <c r="T50" s="2">
        <v>5</v>
      </c>
      <c r="U50" s="2">
        <v>0.3</v>
      </c>
    </row>
    <row r="51" spans="14:21" x14ac:dyDescent="0.3">
      <c r="N51" s="28" t="s">
        <v>38</v>
      </c>
      <c r="O51" s="28">
        <f t="shared" si="12"/>
        <v>1</v>
      </c>
      <c r="P51" s="28">
        <f t="shared" si="13"/>
        <v>1</v>
      </c>
      <c r="Q51" s="28">
        <f t="shared" si="14"/>
        <v>0.3</v>
      </c>
      <c r="R51" s="31"/>
      <c r="S51" s="2">
        <v>5</v>
      </c>
      <c r="T51" s="2">
        <v>4</v>
      </c>
      <c r="U51" s="2">
        <v>0.3</v>
      </c>
    </row>
    <row r="52" spans="14:21" x14ac:dyDescent="0.3">
      <c r="N52" t="s">
        <v>39</v>
      </c>
      <c r="O52" s="28">
        <f t="shared" ref="O52:O61" si="15">S52/$V$17</f>
        <v>0.6</v>
      </c>
      <c r="P52" s="28">
        <f t="shared" ref="P52:P61" si="16">T52/$V$18</f>
        <v>0.75</v>
      </c>
      <c r="Q52" s="28">
        <f t="shared" ref="Q52:Q61" si="17">U52/$V$19</f>
        <v>0.7</v>
      </c>
      <c r="R52" s="31"/>
      <c r="S52" s="4">
        <v>3</v>
      </c>
      <c r="T52" s="4">
        <v>3</v>
      </c>
      <c r="U52" s="4">
        <v>0.7</v>
      </c>
    </row>
    <row r="53" spans="14:21" x14ac:dyDescent="0.3">
      <c r="N53" t="s">
        <v>39</v>
      </c>
      <c r="O53" s="28">
        <f t="shared" si="15"/>
        <v>1</v>
      </c>
      <c r="P53" s="28">
        <f t="shared" si="16"/>
        <v>1.25</v>
      </c>
      <c r="Q53" s="28">
        <f t="shared" si="17"/>
        <v>0.65</v>
      </c>
      <c r="R53" s="31"/>
      <c r="S53" s="4">
        <v>5</v>
      </c>
      <c r="T53" s="4">
        <v>5</v>
      </c>
      <c r="U53" s="4">
        <v>0.65</v>
      </c>
    </row>
    <row r="54" spans="14:21" x14ac:dyDescent="0.3">
      <c r="N54" s="28" t="s">
        <v>39</v>
      </c>
      <c r="O54" s="28">
        <f t="shared" si="15"/>
        <v>1</v>
      </c>
      <c r="P54" s="28">
        <f t="shared" si="16"/>
        <v>0.5</v>
      </c>
      <c r="Q54" s="28">
        <f t="shared" si="17"/>
        <v>0.6</v>
      </c>
      <c r="R54" s="31"/>
      <c r="S54" s="4">
        <v>5</v>
      </c>
      <c r="T54" s="4">
        <v>2</v>
      </c>
      <c r="U54" s="4">
        <v>0.6</v>
      </c>
    </row>
    <row r="55" spans="14:21" x14ac:dyDescent="0.3">
      <c r="N55" s="28" t="s">
        <v>39</v>
      </c>
      <c r="O55" s="28">
        <f t="shared" si="15"/>
        <v>0.8</v>
      </c>
      <c r="P55" s="28">
        <f t="shared" si="16"/>
        <v>0.75</v>
      </c>
      <c r="Q55" s="28">
        <f t="shared" si="17"/>
        <v>0.7</v>
      </c>
      <c r="R55" s="31"/>
      <c r="S55" s="4">
        <v>4</v>
      </c>
      <c r="T55" s="4">
        <v>3</v>
      </c>
      <c r="U55" s="4">
        <v>0.7</v>
      </c>
    </row>
    <row r="56" spans="14:21" x14ac:dyDescent="0.3">
      <c r="N56" s="28" t="s">
        <v>39</v>
      </c>
      <c r="O56" s="28">
        <f t="shared" si="15"/>
        <v>1</v>
      </c>
      <c r="P56" s="28">
        <f t="shared" si="16"/>
        <v>1.25</v>
      </c>
      <c r="Q56" s="28">
        <f t="shared" si="17"/>
        <v>0.7</v>
      </c>
      <c r="R56" s="31"/>
      <c r="S56" s="4">
        <v>5</v>
      </c>
      <c r="T56" s="4">
        <v>5</v>
      </c>
      <c r="U56" s="4">
        <v>0.7</v>
      </c>
    </row>
    <row r="57" spans="14:21" x14ac:dyDescent="0.3">
      <c r="N57" s="28" t="s">
        <v>39</v>
      </c>
      <c r="O57" s="28">
        <f t="shared" si="15"/>
        <v>1</v>
      </c>
      <c r="P57" s="28">
        <f t="shared" si="16"/>
        <v>1</v>
      </c>
      <c r="Q57" s="28">
        <f t="shared" si="17"/>
        <v>0.8</v>
      </c>
      <c r="R57" s="31"/>
      <c r="S57" s="4">
        <v>5</v>
      </c>
      <c r="T57" s="4">
        <v>4</v>
      </c>
      <c r="U57" s="4">
        <v>0.8</v>
      </c>
    </row>
    <row r="58" spans="14:21" x14ac:dyDescent="0.3">
      <c r="N58" s="28" t="s">
        <v>39</v>
      </c>
      <c r="O58" s="28">
        <f t="shared" si="15"/>
        <v>0.6</v>
      </c>
      <c r="P58" s="28">
        <f t="shared" si="16"/>
        <v>0.5</v>
      </c>
      <c r="Q58" s="28">
        <f t="shared" si="17"/>
        <v>0.6</v>
      </c>
      <c r="R58" s="31"/>
      <c r="S58" s="10">
        <v>3</v>
      </c>
      <c r="T58" s="10">
        <v>2</v>
      </c>
      <c r="U58" s="10">
        <v>0.6</v>
      </c>
    </row>
    <row r="59" spans="14:21" x14ac:dyDescent="0.3">
      <c r="N59" s="28" t="s">
        <v>39</v>
      </c>
      <c r="O59" s="28">
        <f t="shared" si="15"/>
        <v>0.6</v>
      </c>
      <c r="P59" s="28">
        <f t="shared" si="16"/>
        <v>0.75</v>
      </c>
      <c r="Q59" s="28">
        <f t="shared" si="17"/>
        <v>0.5</v>
      </c>
      <c r="R59" s="31"/>
      <c r="S59" s="4">
        <v>3</v>
      </c>
      <c r="T59" s="4">
        <v>3</v>
      </c>
      <c r="U59" s="4">
        <v>0.5</v>
      </c>
    </row>
    <row r="60" spans="14:21" x14ac:dyDescent="0.3">
      <c r="N60" s="28" t="s">
        <v>39</v>
      </c>
      <c r="O60" s="28">
        <f t="shared" si="15"/>
        <v>1</v>
      </c>
      <c r="P60" s="28">
        <f t="shared" si="16"/>
        <v>1</v>
      </c>
      <c r="Q60" s="28">
        <f t="shared" si="17"/>
        <v>0.3</v>
      </c>
      <c r="R60" s="31"/>
      <c r="S60" s="4">
        <v>5</v>
      </c>
      <c r="T60" s="4">
        <v>4</v>
      </c>
      <c r="U60" s="4">
        <v>0.3</v>
      </c>
    </row>
    <row r="61" spans="14:21" x14ac:dyDescent="0.3">
      <c r="N61" s="28" t="s">
        <v>39</v>
      </c>
      <c r="O61" s="28">
        <f t="shared" si="15"/>
        <v>1</v>
      </c>
      <c r="P61" s="28">
        <f t="shared" si="16"/>
        <v>1</v>
      </c>
      <c r="Q61" s="28">
        <f t="shared" si="17"/>
        <v>0.3</v>
      </c>
      <c r="R61" s="31"/>
      <c r="S61" s="4">
        <v>5</v>
      </c>
      <c r="T61" s="4">
        <v>4</v>
      </c>
      <c r="U61" s="4">
        <v>0.3</v>
      </c>
    </row>
    <row r="62" spans="14:21" x14ac:dyDescent="0.3">
      <c r="N62" t="s">
        <v>40</v>
      </c>
      <c r="O62" s="28">
        <f t="shared" ref="O62:O71" si="18">S62/$V$20</f>
        <v>0.8</v>
      </c>
      <c r="P62" s="28">
        <f t="shared" ref="P62:P71" si="19">T62/$V$21</f>
        <v>0.75</v>
      </c>
      <c r="Q62" s="28">
        <f t="shared" ref="Q62:Q71" si="20">U62/$V$22</f>
        <v>0.7</v>
      </c>
      <c r="R62" s="31"/>
      <c r="S62" s="2">
        <v>4</v>
      </c>
      <c r="T62" s="2">
        <v>3</v>
      </c>
      <c r="U62" s="2">
        <v>0.7</v>
      </c>
    </row>
    <row r="63" spans="14:21" x14ac:dyDescent="0.3">
      <c r="N63" t="s">
        <v>40</v>
      </c>
      <c r="O63" s="28">
        <f t="shared" si="18"/>
        <v>1</v>
      </c>
      <c r="P63" s="28">
        <f t="shared" si="19"/>
        <v>1</v>
      </c>
      <c r="Q63" s="28">
        <f t="shared" si="20"/>
        <v>0.8</v>
      </c>
      <c r="R63" s="31"/>
      <c r="S63" s="2">
        <v>5</v>
      </c>
      <c r="T63" s="2">
        <v>4</v>
      </c>
      <c r="U63" s="2">
        <v>0.8</v>
      </c>
    </row>
    <row r="64" spans="14:21" x14ac:dyDescent="0.3">
      <c r="N64" s="28" t="s">
        <v>40</v>
      </c>
      <c r="O64" s="28">
        <f t="shared" si="18"/>
        <v>0.8</v>
      </c>
      <c r="P64" s="28">
        <f t="shared" si="19"/>
        <v>0</v>
      </c>
      <c r="Q64" s="28">
        <f t="shared" si="20"/>
        <v>0.9</v>
      </c>
      <c r="R64" s="31"/>
      <c r="S64" s="2">
        <v>4</v>
      </c>
      <c r="T64" s="2">
        <v>0</v>
      </c>
      <c r="U64" s="2">
        <v>0.9</v>
      </c>
    </row>
    <row r="65" spans="14:21" x14ac:dyDescent="0.3">
      <c r="N65" s="28" t="s">
        <v>40</v>
      </c>
      <c r="O65" s="28">
        <f t="shared" si="18"/>
        <v>1.2</v>
      </c>
      <c r="P65" s="28">
        <f t="shared" si="19"/>
        <v>0</v>
      </c>
      <c r="Q65" s="28">
        <f t="shared" si="20"/>
        <v>0.9</v>
      </c>
      <c r="R65" s="31"/>
      <c r="S65" s="2">
        <v>6</v>
      </c>
      <c r="T65" s="2">
        <v>0</v>
      </c>
      <c r="U65" s="2">
        <v>0.9</v>
      </c>
    </row>
    <row r="66" spans="14:21" x14ac:dyDescent="0.3">
      <c r="N66" s="28" t="s">
        <v>40</v>
      </c>
      <c r="O66" s="28">
        <f t="shared" si="18"/>
        <v>1</v>
      </c>
      <c r="P66" s="28">
        <f t="shared" si="19"/>
        <v>0</v>
      </c>
      <c r="Q66" s="28">
        <f t="shared" si="20"/>
        <v>0.8</v>
      </c>
      <c r="R66" s="31"/>
      <c r="S66" s="2">
        <v>5</v>
      </c>
      <c r="T66" s="2">
        <v>0</v>
      </c>
      <c r="U66" s="2">
        <v>0.8</v>
      </c>
    </row>
    <row r="67" spans="14:21" x14ac:dyDescent="0.3">
      <c r="N67" s="28" t="s">
        <v>40</v>
      </c>
      <c r="O67" s="28">
        <f t="shared" si="18"/>
        <v>1</v>
      </c>
      <c r="P67" s="28">
        <f t="shared" si="19"/>
        <v>0.75</v>
      </c>
      <c r="Q67" s="28">
        <f t="shared" si="20"/>
        <v>0.7</v>
      </c>
      <c r="R67" s="31"/>
      <c r="S67" s="2">
        <v>5</v>
      </c>
      <c r="T67" s="2">
        <v>3</v>
      </c>
      <c r="U67" s="2">
        <v>0.7</v>
      </c>
    </row>
    <row r="68" spans="14:21" x14ac:dyDescent="0.3">
      <c r="N68" s="28" t="s">
        <v>40</v>
      </c>
      <c r="O68" s="28">
        <f t="shared" si="18"/>
        <v>0.8</v>
      </c>
      <c r="P68" s="28">
        <f t="shared" si="19"/>
        <v>0.5</v>
      </c>
      <c r="Q68" s="28">
        <f t="shared" si="20"/>
        <v>0.6</v>
      </c>
      <c r="R68" s="31"/>
      <c r="S68" s="7">
        <v>4</v>
      </c>
      <c r="T68" s="7">
        <v>2</v>
      </c>
      <c r="U68" s="7">
        <v>0.6</v>
      </c>
    </row>
    <row r="69" spans="14:21" x14ac:dyDescent="0.3">
      <c r="N69" s="28" t="s">
        <v>40</v>
      </c>
      <c r="O69" s="28">
        <f t="shared" si="18"/>
        <v>0.8</v>
      </c>
      <c r="P69" s="28">
        <f t="shared" si="19"/>
        <v>0.75</v>
      </c>
      <c r="Q69" s="28">
        <f t="shared" si="20"/>
        <v>0.4</v>
      </c>
      <c r="R69" s="31"/>
      <c r="S69" s="2">
        <v>4</v>
      </c>
      <c r="T69" s="2">
        <v>3</v>
      </c>
      <c r="U69" s="2">
        <v>0.4</v>
      </c>
    </row>
    <row r="70" spans="14:21" x14ac:dyDescent="0.3">
      <c r="N70" s="28" t="s">
        <v>40</v>
      </c>
      <c r="O70" s="28">
        <f t="shared" si="18"/>
        <v>1.2</v>
      </c>
      <c r="P70" s="28">
        <f t="shared" si="19"/>
        <v>1</v>
      </c>
      <c r="Q70" s="28">
        <f t="shared" si="20"/>
        <v>0.3</v>
      </c>
      <c r="R70" s="31"/>
      <c r="S70" s="2">
        <v>6</v>
      </c>
      <c r="T70" s="2">
        <v>4</v>
      </c>
      <c r="U70" s="2">
        <v>0.3</v>
      </c>
    </row>
    <row r="71" spans="14:21" x14ac:dyDescent="0.3">
      <c r="N71" s="28" t="s">
        <v>40</v>
      </c>
      <c r="O71" s="28">
        <f t="shared" si="18"/>
        <v>0.8</v>
      </c>
      <c r="P71" s="28">
        <f t="shared" si="19"/>
        <v>0.5</v>
      </c>
      <c r="Q71" s="28">
        <f t="shared" si="20"/>
        <v>0.3</v>
      </c>
      <c r="R71" s="31"/>
      <c r="S71" s="2">
        <v>4</v>
      </c>
      <c r="T71" s="2">
        <v>2</v>
      </c>
      <c r="U71" s="2">
        <v>0.3</v>
      </c>
    </row>
    <row r="72" spans="14:21" x14ac:dyDescent="0.3">
      <c r="N72" t="s">
        <v>41</v>
      </c>
      <c r="O72" s="28">
        <f t="shared" ref="O72:O81" si="21">S72/$V$23</f>
        <v>0.8</v>
      </c>
      <c r="P72" s="28">
        <f t="shared" ref="P72:P81" si="22">T72/$V$24</f>
        <v>0.75</v>
      </c>
      <c r="Q72" s="28">
        <f t="shared" ref="Q72:Q81" si="23">U72/$V$25</f>
        <v>0.7</v>
      </c>
      <c r="R72" s="31"/>
      <c r="S72" s="4">
        <v>4</v>
      </c>
      <c r="T72" s="4">
        <v>3</v>
      </c>
      <c r="U72" s="4">
        <v>0.7</v>
      </c>
    </row>
    <row r="73" spans="14:21" x14ac:dyDescent="0.3">
      <c r="N73" t="s">
        <v>41</v>
      </c>
      <c r="O73" s="28">
        <f t="shared" si="21"/>
        <v>0.8</v>
      </c>
      <c r="P73" s="28">
        <f t="shared" si="22"/>
        <v>0.75</v>
      </c>
      <c r="Q73" s="28">
        <f t="shared" si="23"/>
        <v>0.8</v>
      </c>
      <c r="R73" s="31"/>
      <c r="S73" s="4">
        <v>4</v>
      </c>
      <c r="T73" s="4">
        <v>3</v>
      </c>
      <c r="U73" s="4">
        <v>0.8</v>
      </c>
    </row>
    <row r="74" spans="14:21" x14ac:dyDescent="0.3">
      <c r="N74" s="28" t="s">
        <v>41</v>
      </c>
      <c r="O74" s="28">
        <f t="shared" si="21"/>
        <v>0.8</v>
      </c>
      <c r="P74" s="28">
        <f t="shared" si="22"/>
        <v>0</v>
      </c>
      <c r="Q74" s="28">
        <f t="shared" si="23"/>
        <v>0.9</v>
      </c>
      <c r="R74" s="31"/>
      <c r="S74" s="4">
        <v>4</v>
      </c>
      <c r="T74" s="4">
        <v>0</v>
      </c>
      <c r="U74" s="4">
        <v>0.9</v>
      </c>
    </row>
    <row r="75" spans="14:21" x14ac:dyDescent="0.3">
      <c r="N75" s="28" t="s">
        <v>41</v>
      </c>
      <c r="O75" s="28">
        <f t="shared" si="21"/>
        <v>1.2</v>
      </c>
      <c r="P75" s="28">
        <f t="shared" si="22"/>
        <v>0</v>
      </c>
      <c r="Q75" s="28">
        <f t="shared" si="23"/>
        <v>0.8</v>
      </c>
      <c r="R75" s="31"/>
      <c r="S75" s="4">
        <v>6</v>
      </c>
      <c r="T75" s="4">
        <v>0</v>
      </c>
      <c r="U75" s="4">
        <v>0.8</v>
      </c>
    </row>
    <row r="76" spans="14:21" x14ac:dyDescent="0.3">
      <c r="N76" s="28" t="s">
        <v>41</v>
      </c>
      <c r="O76" s="28">
        <f t="shared" si="21"/>
        <v>1.2</v>
      </c>
      <c r="P76" s="28">
        <f t="shared" si="22"/>
        <v>0.5</v>
      </c>
      <c r="Q76" s="28">
        <f t="shared" si="23"/>
        <v>0.7</v>
      </c>
      <c r="R76" s="31"/>
      <c r="S76" s="4">
        <v>6</v>
      </c>
      <c r="T76" s="4">
        <v>2</v>
      </c>
      <c r="U76" s="4">
        <v>0.7</v>
      </c>
    </row>
    <row r="77" spans="14:21" x14ac:dyDescent="0.3">
      <c r="N77" s="28" t="s">
        <v>41</v>
      </c>
      <c r="O77" s="28">
        <f t="shared" si="21"/>
        <v>0.8</v>
      </c>
      <c r="P77" s="28">
        <f t="shared" si="22"/>
        <v>1</v>
      </c>
      <c r="Q77" s="28">
        <f t="shared" si="23"/>
        <v>0.6</v>
      </c>
      <c r="R77" s="31"/>
      <c r="S77" s="4">
        <v>4</v>
      </c>
      <c r="T77" s="4">
        <v>4</v>
      </c>
      <c r="U77" s="4">
        <v>0.6</v>
      </c>
    </row>
    <row r="78" spans="14:21" x14ac:dyDescent="0.3">
      <c r="N78" s="28" t="s">
        <v>41</v>
      </c>
      <c r="O78" s="28">
        <f t="shared" si="21"/>
        <v>0.8</v>
      </c>
      <c r="P78" s="28">
        <f t="shared" si="22"/>
        <v>0.5</v>
      </c>
      <c r="Q78" s="28">
        <f t="shared" si="23"/>
        <v>0.5</v>
      </c>
      <c r="R78" s="31"/>
      <c r="S78" s="10">
        <v>4</v>
      </c>
      <c r="T78" s="10">
        <v>2</v>
      </c>
      <c r="U78" s="10">
        <v>0.5</v>
      </c>
    </row>
    <row r="79" spans="14:21" x14ac:dyDescent="0.3">
      <c r="N79" s="28" t="s">
        <v>41</v>
      </c>
      <c r="O79" s="28">
        <f t="shared" si="21"/>
        <v>0.6</v>
      </c>
      <c r="P79" s="28">
        <f t="shared" si="22"/>
        <v>0.5</v>
      </c>
      <c r="Q79" s="28">
        <f t="shared" si="23"/>
        <v>0.5</v>
      </c>
      <c r="R79" s="31"/>
      <c r="S79" s="4">
        <v>3</v>
      </c>
      <c r="T79" s="4">
        <v>2</v>
      </c>
      <c r="U79" s="4">
        <v>0.5</v>
      </c>
    </row>
    <row r="80" spans="14:21" x14ac:dyDescent="0.3">
      <c r="N80" s="28" t="s">
        <v>41</v>
      </c>
      <c r="O80" s="28">
        <f t="shared" si="21"/>
        <v>1.2</v>
      </c>
      <c r="P80" s="28">
        <f t="shared" si="22"/>
        <v>1.5</v>
      </c>
      <c r="Q80" s="28">
        <f t="shared" si="23"/>
        <v>0.5</v>
      </c>
      <c r="R80" s="31"/>
      <c r="S80" s="4">
        <v>6</v>
      </c>
      <c r="T80" s="4">
        <v>6</v>
      </c>
      <c r="U80" s="4">
        <v>0.5</v>
      </c>
    </row>
    <row r="81" spans="14:21" x14ac:dyDescent="0.3">
      <c r="N81" s="28" t="s">
        <v>41</v>
      </c>
      <c r="O81" s="28">
        <f t="shared" si="21"/>
        <v>1</v>
      </c>
      <c r="P81" s="28">
        <f t="shared" si="22"/>
        <v>0.75</v>
      </c>
      <c r="Q81" s="28">
        <f t="shared" si="23"/>
        <v>0.3</v>
      </c>
      <c r="R81" s="31"/>
      <c r="S81" s="4">
        <v>5</v>
      </c>
      <c r="T81" s="4">
        <v>3</v>
      </c>
      <c r="U81" s="4">
        <v>0.3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</dc:creator>
  <cp:lastModifiedBy>mw</cp:lastModifiedBy>
  <dcterms:created xsi:type="dcterms:W3CDTF">2022-06-23T18:56:40Z</dcterms:created>
  <dcterms:modified xsi:type="dcterms:W3CDTF">2022-07-14T13:22:39Z</dcterms:modified>
</cp:coreProperties>
</file>