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lore\Downloads\drive-download-20231207T144837Z-001\M2-1-1\"/>
    </mc:Choice>
  </mc:AlternateContent>
  <xr:revisionPtr revIDLastSave="0" documentId="13_ncr:1_{0D3ECA3C-51F9-4037-AAD4-53DE1085FE89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29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7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H6" i="6"/>
  <c r="H7" i="6"/>
  <c r="H8" i="6"/>
  <c r="H9" i="6"/>
  <c r="H10" i="6"/>
  <c r="H5" i="6"/>
  <c r="A1" i="6"/>
  <c r="I9" i="5"/>
  <c r="I10" i="5"/>
  <c r="I11" i="5"/>
  <c r="I12" i="5"/>
  <c r="I13" i="5"/>
  <c r="I14" i="5"/>
  <c r="I8" i="5"/>
  <c r="I4" i="5"/>
  <c r="I5" i="5"/>
  <c r="I6" i="5"/>
  <c r="I3" i="5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4" i="4"/>
  <c r="G2" i="2"/>
  <c r="D5" i="3"/>
  <c r="D4" i="3"/>
  <c r="D6" i="3"/>
  <c r="D7" i="3"/>
  <c r="D8" i="3"/>
  <c r="D9" i="3"/>
  <c r="D10" i="3"/>
  <c r="G3" i="2"/>
  <c r="G4" i="2"/>
  <c r="G5" i="2"/>
  <c r="G6" i="2"/>
  <c r="G7" i="2"/>
  <c r="G8" i="2"/>
  <c r="G9" i="2"/>
  <c r="E9" i="2"/>
  <c r="E5" i="1"/>
  <c r="E3" i="2"/>
  <c r="E4" i="2"/>
  <c r="E5" i="2"/>
  <c r="E6" i="2"/>
  <c r="E7" i="2"/>
  <c r="E8" i="2"/>
  <c r="E2" i="2"/>
  <c r="B3" i="2"/>
  <c r="B4" i="2"/>
  <c r="B5" i="2"/>
  <c r="B6" i="2"/>
  <c r="B7" i="2"/>
  <c r="B8" i="2"/>
  <c r="B9" i="2"/>
  <c r="B2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<sst xmlns="http://schemas.openxmlformats.org/spreadsheetml/2006/main" count="1004" uniqueCount="656">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</sst>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6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u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168" fontId="1" fillId="0" borderId="28" xfId="0" applyNumberFormat="1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3" fillId="2" borderId="6" xfId="0" applyNumberFormat="1" applyFont="1" applyFill="1" applyBorder="1"/>
    <xf numFmtId="165" fontId="15" fillId="0" borderId="0" xfId="0" applyNumberFormat="1" applyFont="1"/>
    <xf numFmtId="0" fontId="13" fillId="0" borderId="0" xfId="0" applyNumberFormat="1" applyFont="1"/>
  </cellXfs>
  <cellStyles count="1">
    <cellStyle name="Normale" xfId="0" builtinId="0"/>
  </cellStyles>
  <dxfs count="57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Cerca_Vert_Spese-style" pivot="0" count="4" xr9:uid="{00000000-0011-0000-FFFF-FFFF01000000}">
      <tableStyleElement type="headerRow" dxfId="53"/>
      <tableStyleElement type="total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 $F$3:$G$6, 2, TRUE)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D5" sqref="D5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" customWidth="1"/>
    <col min="5" max="5" width="66.10937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 * $G$3</f>
        <v>56200</v>
      </c>
      <c r="E4" s="1" t="str">
        <f>A4 &amp; " " &amp; B4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E68" si="0">C5 * $G$3</f>
        <v>64600</v>
      </c>
      <c r="E5" s="1" t="str">
        <f t="shared" ref="E5:E68" si="1">A5 &amp; " " &amp; B5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 * $G$3</f>
        <v>100200</v>
      </c>
      <c r="E69" s="1" t="str">
        <f t="shared" ref="E69:E132" si="3">A69 &amp; " " &amp; B69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 * $G$3</f>
        <v>19400</v>
      </c>
      <c r="E133" s="1" t="str">
        <f t="shared" ref="E133:E196" si="5">A133 &amp; " " &amp; B133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C197 * $G$3</f>
        <v>2200</v>
      </c>
      <c r="E197" s="1" t="str">
        <f t="shared" ref="E197:E260" si="7">A197 &amp; " " &amp; B197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C261 * $G$3</f>
        <v>45400</v>
      </c>
      <c r="E261" s="1" t="str">
        <f t="shared" ref="E261:E324" si="9">A261 &amp; " " &amp; B261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C325 * $G$3</f>
        <v>16000</v>
      </c>
      <c r="E325" s="1" t="str">
        <f t="shared" ref="E325:E348" si="11">A325 &amp; " " &amp; B325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G6" sqref="G6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62" t="str">
        <f xml:space="preserve"> MID(A2, 1, 2)</f>
        <v>a2</v>
      </c>
      <c r="D2" s="12">
        <v>33086</v>
      </c>
      <c r="E2" s="11">
        <f>DAY(D2)</f>
        <v>1</v>
      </c>
      <c r="G2" s="13" t="str">
        <f>A2 &amp; "-"</f>
        <v>a23-</v>
      </c>
    </row>
    <row r="3" spans="1:7" ht="12.75" customHeight="1" thickBot="1" x14ac:dyDescent="0.35">
      <c r="A3" s="10" t="s">
        <v>495</v>
      </c>
      <c r="B3" s="62" t="str">
        <f t="shared" ref="B3:B9" si="0" xml:space="preserve"> MID(A3, 1, 2)</f>
        <v>b3</v>
      </c>
      <c r="D3" s="12">
        <v>33087</v>
      </c>
      <c r="E3" s="11">
        <f t="shared" ref="E3:E8" si="1">DAY(D3)</f>
        <v>2</v>
      </c>
      <c r="G3" s="13" t="str">
        <f t="shared" ref="G3:G9" si="2">A3 &amp; "-"</f>
        <v>b31-</v>
      </c>
    </row>
    <row r="4" spans="1:7" ht="12.75" customHeight="1" thickBot="1" x14ac:dyDescent="0.35">
      <c r="A4" s="10" t="s">
        <v>496</v>
      </c>
      <c r="B4" s="62" t="str">
        <f t="shared" si="0"/>
        <v>c4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62" t="str">
        <f t="shared" si="0"/>
        <v>u8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62" t="str">
        <f t="shared" si="0"/>
        <v>a0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62" t="str">
        <f t="shared" si="0"/>
        <v>l9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62" t="str">
        <f t="shared" si="0"/>
        <v>v3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62" t="str">
        <f t="shared" si="0"/>
        <v>q1</v>
      </c>
      <c r="D9" s="15">
        <v>33093</v>
      </c>
      <c r="E9" s="11">
        <f>DAY(D9)</f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spans="7:9" ht="12.75" customHeight="1" x14ac:dyDescent="0.3">
      <c r="I17" s="63"/>
    </row>
    <row r="18" spans="7:9" ht="12.75" customHeight="1" x14ac:dyDescent="0.3"/>
    <row r="19" spans="7:9" ht="12.75" customHeight="1" x14ac:dyDescent="0.3"/>
    <row r="20" spans="7:9" ht="12.75" customHeight="1" x14ac:dyDescent="0.3"/>
    <row r="21" spans="7:9" ht="12.75" customHeight="1" x14ac:dyDescent="0.3"/>
    <row r="22" spans="7:9" ht="12.75" customHeight="1" x14ac:dyDescent="0.3">
      <c r="G22" s="63"/>
    </row>
    <row r="23" spans="7:9" ht="12.75" customHeight="1" x14ac:dyDescent="0.3"/>
    <row r="24" spans="7:9" ht="12.75" customHeight="1" x14ac:dyDescent="0.3"/>
    <row r="25" spans="7:9" ht="12.75" customHeight="1" x14ac:dyDescent="0.3"/>
    <row r="26" spans="7:9" ht="12.75" customHeight="1" x14ac:dyDescent="0.3"/>
    <row r="27" spans="7:9" ht="12.75" customHeight="1" x14ac:dyDescent="0.3"/>
    <row r="28" spans="7:9" ht="12.75" customHeight="1" x14ac:dyDescent="0.3"/>
    <row r="29" spans="7:9" ht="12.75" customHeight="1" x14ac:dyDescent="0.3"/>
    <row r="30" spans="7:9" ht="12.75" customHeight="1" x14ac:dyDescent="0.3"/>
    <row r="31" spans="7:9" ht="12.75" customHeight="1" x14ac:dyDescent="0.3"/>
    <row r="32" spans="7:9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 t="shared" ref="D4:D10" si="0">VLOOKUP(C4, $F$3:$G$6, 2, TRUE)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 t="shared" si="0"/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19" priority="7" operator="equal">
      <formula>"Buono"</formula>
    </cfRule>
    <cfRule type="cellIs" dxfId="18" priority="8" operator="equal">
      <formula>"Discreto"</formula>
    </cfRule>
    <cfRule type="cellIs" dxfId="17" priority="9" operator="equal">
      <formula>"Sufficiente"</formula>
    </cfRule>
    <cfRule type="cellIs" dxfId="16" priority="10" operator="equal">
      <formula>"Respinto"</formula>
    </cfRule>
    <cfRule type="cellIs" dxfId="15" priority="6" operator="equal">
      <formula>$G$4</formula>
    </cfRule>
    <cfRule type="cellIs" dxfId="14" priority="5" operator="equal">
      <formula>$G$3</formula>
    </cfRule>
  </conditionalFormatting>
  <conditionalFormatting sqref="K5">
    <cfRule type="cellIs" dxfId="12" priority="3" operator="equal">
      <formula>$G$6</formula>
    </cfRule>
  </conditionalFormatting>
  <conditionalFormatting sqref="D8">
    <cfRule type="cellIs" dxfId="1" priority="2" operator="equal">
      <formula>$G$5</formula>
    </cfRule>
    <cfRule type="cellIs" dxfId="2" priority="1" operator="equal">
      <formula>$G$6</formula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FF2840BD-D8F4-46B9-BA49-FDC0F2A3F44A}">
            <xm:f>NOT(ISERROR(SEARCH($G$5,D4)))</xm:f>
            <xm:f>$G$5</xm:f>
            <x14:dxf>
              <fill>
                <patternFill>
                  <bgColor rgb="FF002060"/>
                </patternFill>
              </fill>
            </x14:dxf>
          </x14:cfRule>
          <xm:sqref>D4:D10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 $C$4:$D$16, 2, 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6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12" sqref="K1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62">
        <f xml:space="preserve"> COUNTIF(C2:C80, H3)</f>
        <v>11</v>
      </c>
    </row>
    <row r="4" spans="1:26" ht="13.5" customHeigh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39" t="s">
        <v>555</v>
      </c>
      <c r="I4" s="62">
        <f t="shared" ref="I4:I14" si="0" xml:space="preserve"> COUNTIF(C3:C81, H4)</f>
        <v>5</v>
      </c>
    </row>
    <row r="5" spans="1:26" ht="13.5" customHeigh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39" t="s">
        <v>558</v>
      </c>
      <c r="I5" s="62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0" t="s">
        <v>560</v>
      </c>
      <c r="I6" s="62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1" t="s">
        <v>553</v>
      </c>
      <c r="I8" s="42">
        <f xml:space="preserve"> COUNTIF(B3:B80,H8)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42">
        <f t="shared" ref="I9:I14" si="1" xml:space="preserve"> COUNTIF(B4:B81,H9)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42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42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42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42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42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10" sqref="J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A1">
        <f xml:space="preserve"> SUMIF($C$26, G4, $E$26)</f>
        <v>0</v>
      </c>
      <c r="B1" s="59" t="s">
        <v>621</v>
      </c>
      <c r="C1" s="60"/>
      <c r="D1" s="60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xml:space="preserve"> SUMIF($C$4:$C$26, G5, $E$4:$E$26)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 xml:space="preserve"> SUMIF($C$4:$C$26, G6, $E$4:$E$26)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tabSelected="1" workbookViewId="0">
      <selection activeCell="I32" sqref="I32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11" ht="12.75" customHeight="1" x14ac:dyDescent="0.3">
      <c r="A1" s="65" t="s">
        <v>650</v>
      </c>
    </row>
    <row r="2" spans="1:11" ht="12.75" customHeight="1" x14ac:dyDescent="0.3">
      <c r="A2" s="53"/>
    </row>
    <row r="3" spans="1:11" ht="12.75" customHeight="1" x14ac:dyDescent="0.3">
      <c r="A3" s="35"/>
    </row>
    <row r="4" spans="1:11" ht="12.75" customHeight="1" x14ac:dyDescent="0.3">
      <c r="A4" s="35"/>
      <c r="E4" s="48" t="s">
        <v>651</v>
      </c>
      <c r="F4" s="64">
        <v>45531</v>
      </c>
      <c r="G4" s="2"/>
    </row>
    <row r="5" spans="1:11" ht="12.75" customHeight="1" x14ac:dyDescent="0.3">
      <c r="A5" s="35"/>
      <c r="E5" s="2"/>
      <c r="F5" s="2"/>
      <c r="G5" s="2"/>
    </row>
    <row r="6" spans="1:11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11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6">
        <f>_xlfn.DAYS($F$4, A7)</f>
        <v>7909</v>
      </c>
      <c r="I7">
        <f>NETWORKDAYS(A7,$F$4)</f>
        <v>5650</v>
      </c>
    </row>
    <row r="8" spans="1:11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30" si="0">YEAR(A8)</f>
        <v>2002</v>
      </c>
      <c r="F8">
        <f>MONTH(A8)</f>
        <v>1</v>
      </c>
      <c r="G8">
        <f t="shared" ref="G8:G29" si="1">DAY(A8)</f>
        <v>5</v>
      </c>
      <c r="H8" s="66">
        <f t="shared" ref="H8:H28" si="2">_xlfn.DAYS($F$4, A8)</f>
        <v>8270</v>
      </c>
      <c r="I8">
        <f t="shared" ref="I8:I29" si="3">NETWORKDAYS(A8,$F$4)</f>
        <v>5907</v>
      </c>
    </row>
    <row r="9" spans="1:11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ref="F8:F29" si="4">MONTH(A9)</f>
        <v>1</v>
      </c>
      <c r="G9">
        <f t="shared" si="1"/>
        <v>1</v>
      </c>
      <c r="H9" s="66">
        <f t="shared" si="2"/>
        <v>6813</v>
      </c>
      <c r="I9">
        <f t="shared" si="3"/>
        <v>4867</v>
      </c>
    </row>
    <row r="10" spans="1:11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4"/>
        <v>1</v>
      </c>
      <c r="G10">
        <f t="shared" si="1"/>
        <v>13</v>
      </c>
      <c r="H10" s="66">
        <f t="shared" si="2"/>
        <v>7897</v>
      </c>
      <c r="I10">
        <f t="shared" si="3"/>
        <v>5642</v>
      </c>
    </row>
    <row r="11" spans="1:11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4"/>
        <v>1</v>
      </c>
      <c r="G11">
        <f t="shared" si="1"/>
        <v>14</v>
      </c>
      <c r="H11" s="66">
        <f t="shared" si="2"/>
        <v>7896</v>
      </c>
      <c r="I11">
        <f t="shared" si="3"/>
        <v>5641</v>
      </c>
      <c r="K11" s="63"/>
    </row>
    <row r="12" spans="1:11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4"/>
        <v>1</v>
      </c>
      <c r="G12">
        <f t="shared" si="1"/>
        <v>21</v>
      </c>
      <c r="H12" s="66">
        <f t="shared" si="2"/>
        <v>7889</v>
      </c>
      <c r="I12">
        <f t="shared" si="3"/>
        <v>5636</v>
      </c>
    </row>
    <row r="13" spans="1:11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4"/>
        <v>1</v>
      </c>
      <c r="G13">
        <f t="shared" si="1"/>
        <v>29</v>
      </c>
      <c r="H13" s="66">
        <f t="shared" si="2"/>
        <v>7881</v>
      </c>
      <c r="I13">
        <f t="shared" si="3"/>
        <v>5630</v>
      </c>
    </row>
    <row r="14" spans="1:11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4"/>
        <v>2</v>
      </c>
      <c r="G14">
        <f t="shared" si="1"/>
        <v>1</v>
      </c>
      <c r="H14" s="66">
        <f t="shared" si="2"/>
        <v>7878</v>
      </c>
      <c r="I14">
        <f t="shared" si="3"/>
        <v>5627</v>
      </c>
    </row>
    <row r="15" spans="1:11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4"/>
        <v>2</v>
      </c>
      <c r="G15">
        <f t="shared" si="1"/>
        <v>5</v>
      </c>
      <c r="H15" s="66">
        <f t="shared" si="2"/>
        <v>7874</v>
      </c>
      <c r="I15">
        <f t="shared" si="3"/>
        <v>5625</v>
      </c>
    </row>
    <row r="16" spans="1:11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4"/>
        <v>2</v>
      </c>
      <c r="G16">
        <f t="shared" si="1"/>
        <v>6</v>
      </c>
      <c r="H16" s="66">
        <f t="shared" si="2"/>
        <v>7873</v>
      </c>
      <c r="I16">
        <f t="shared" si="3"/>
        <v>5624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4"/>
        <v>2</v>
      </c>
      <c r="G17">
        <f t="shared" si="1"/>
        <v>11</v>
      </c>
      <c r="H17" s="66">
        <f t="shared" si="2"/>
        <v>7868</v>
      </c>
      <c r="I17">
        <f t="shared" si="3"/>
        <v>5621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4"/>
        <v>2</v>
      </c>
      <c r="G18">
        <f t="shared" si="1"/>
        <v>14</v>
      </c>
      <c r="H18" s="66">
        <f t="shared" si="2"/>
        <v>7865</v>
      </c>
      <c r="I18">
        <f t="shared" si="3"/>
        <v>5618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4"/>
        <v>2</v>
      </c>
      <c r="G19">
        <f t="shared" si="1"/>
        <v>19</v>
      </c>
      <c r="H19" s="66">
        <f t="shared" si="2"/>
        <v>7129</v>
      </c>
      <c r="I19">
        <f t="shared" si="3"/>
        <v>5092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4"/>
        <v>2</v>
      </c>
      <c r="G20">
        <f t="shared" si="1"/>
        <v>21</v>
      </c>
      <c r="H20" s="66">
        <f t="shared" si="2"/>
        <v>7858</v>
      </c>
      <c r="I20">
        <f t="shared" si="3"/>
        <v>5613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4"/>
        <v>2</v>
      </c>
      <c r="G21">
        <f t="shared" si="1"/>
        <v>23</v>
      </c>
      <c r="H21" s="66">
        <f t="shared" si="2"/>
        <v>7856</v>
      </c>
      <c r="I21">
        <f t="shared" si="3"/>
        <v>5612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4"/>
        <v>2</v>
      </c>
      <c r="G22">
        <f t="shared" si="1"/>
        <v>26</v>
      </c>
      <c r="H22" s="66">
        <f t="shared" si="2"/>
        <v>7853</v>
      </c>
      <c r="I22">
        <f t="shared" si="3"/>
        <v>5610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4"/>
        <v>3</v>
      </c>
      <c r="G23">
        <f t="shared" si="1"/>
        <v>2</v>
      </c>
      <c r="H23" s="66">
        <f t="shared" si="2"/>
        <v>7483</v>
      </c>
      <c r="I23">
        <f t="shared" si="3"/>
        <v>5346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4"/>
        <v>3</v>
      </c>
      <c r="G24">
        <f t="shared" si="1"/>
        <v>5</v>
      </c>
      <c r="H24" s="66">
        <f t="shared" si="2"/>
        <v>7846</v>
      </c>
      <c r="I24">
        <f t="shared" si="3"/>
        <v>5605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4"/>
        <v>3</v>
      </c>
      <c r="G25">
        <f t="shared" si="1"/>
        <v>10</v>
      </c>
      <c r="H25" s="66">
        <f t="shared" si="2"/>
        <v>7841</v>
      </c>
      <c r="I25">
        <f t="shared" si="3"/>
        <v>5602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4"/>
        <v>3</v>
      </c>
      <c r="G26">
        <f t="shared" si="1"/>
        <v>15</v>
      </c>
      <c r="H26" s="66">
        <f t="shared" si="2"/>
        <v>7836</v>
      </c>
      <c r="I26">
        <f t="shared" si="3"/>
        <v>5597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4"/>
        <v>3</v>
      </c>
      <c r="G27">
        <f t="shared" si="1"/>
        <v>19</v>
      </c>
      <c r="H27" s="66">
        <f t="shared" si="2"/>
        <v>7466</v>
      </c>
      <c r="I27">
        <f t="shared" si="3"/>
        <v>5333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4"/>
        <v>3</v>
      </c>
      <c r="G28">
        <f t="shared" si="1"/>
        <v>21</v>
      </c>
      <c r="H28" s="66">
        <f t="shared" si="2"/>
        <v>6003</v>
      </c>
      <c r="I28">
        <f t="shared" si="3"/>
        <v>4288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4"/>
        <v>3</v>
      </c>
      <c r="G29">
        <f t="shared" si="1"/>
        <v>25</v>
      </c>
      <c r="H29" s="66">
        <f>_xlfn.DAYS($F$4, A29)</f>
        <v>7826</v>
      </c>
      <c r="I29">
        <f t="shared" si="3"/>
        <v>5591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Claudio Loreto</cp:lastModifiedBy>
  <dcterms:created xsi:type="dcterms:W3CDTF">2005-04-12T12:35:30Z</dcterms:created>
  <dcterms:modified xsi:type="dcterms:W3CDTF">2024-08-27T19:20:29Z</dcterms:modified>
</cp:coreProperties>
</file>