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u.chelcea\Desktop\Chelcea Claudiu\ExcelData\"/>
    </mc:Choice>
  </mc:AlternateContent>
  <xr:revisionPtr revIDLastSave="0" documentId="13_ncr:1_{E7E527D5-F31B-4BEE-B481-E78C11B83075}" xr6:coauthVersionLast="46" xr6:coauthVersionMax="46" xr10:uidLastSave="{00000000-0000-0000-0000-000000000000}"/>
  <bookViews>
    <workbookView xWindow="-120" yWindow="-120" windowWidth="29040" windowHeight="15840" activeTab="2" xr2:uid="{00A950D6-A046-4FA7-B560-C0D38DE0AE01}"/>
  </bookViews>
  <sheets>
    <sheet name="Foaie2" sheetId="2" r:id="rId1"/>
    <sheet name="Foaie3" sheetId="3" r:id="rId2"/>
    <sheet name="Foaie1" sheetId="1" r:id="rId3"/>
  </sheets>
  <definedNames>
    <definedName name="_xlchart.v2.0" hidden="1">Foaie1!$A$24:$A$28</definedName>
    <definedName name="_xlchart.v2.1" hidden="1">Foaie1!$B$23</definedName>
    <definedName name="_xlchart.v2.2" hidden="1">Foaie1!$B$24:$B$28</definedName>
    <definedName name="_xlchart.v2.3" hidden="1">Foaie1!$C$23</definedName>
    <definedName name="_xlchart.v2.4" hidden="1">Foaie1!$C$24:$C$28</definedName>
    <definedName name="_xlchart.v2.5" hidden="1">Foaie1!$D$23</definedName>
    <definedName name="_xlchart.v2.6" hidden="1">Foaie1!$D$24:$D$28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R29" i="1"/>
  <c r="R30" i="1"/>
  <c r="R31" i="1"/>
  <c r="R32" i="1"/>
  <c r="R33" i="1" s="1"/>
  <c r="Q24" i="1"/>
  <c r="Q22" i="1"/>
  <c r="P22" i="1"/>
  <c r="P23" i="1"/>
  <c r="P24" i="1"/>
  <c r="P25" i="1"/>
  <c r="P21" i="1"/>
  <c r="Q25" i="1"/>
  <c r="Q23" i="1"/>
  <c r="Q21" i="1"/>
  <c r="P40" i="1"/>
  <c r="P37" i="1"/>
  <c r="N79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37" i="1"/>
  <c r="Q7" i="1"/>
  <c r="Q8" i="1"/>
  <c r="Q9" i="1"/>
  <c r="Q10" i="1"/>
  <c r="Q11" i="1"/>
  <c r="Q12" i="1"/>
  <c r="Q13" i="1"/>
  <c r="Q14" i="1"/>
  <c r="Q15" i="1"/>
  <c r="Q16" i="1"/>
  <c r="Q6" i="1"/>
  <c r="Q27" i="1" s="1"/>
  <c r="R27" i="1" s="1"/>
  <c r="R28" i="1" s="1"/>
  <c r="P5" i="1"/>
  <c r="P6" i="1"/>
  <c r="P7" i="1"/>
  <c r="P8" i="1"/>
  <c r="P9" i="1"/>
  <c r="P10" i="1"/>
  <c r="P11" i="1"/>
  <c r="P12" i="1"/>
  <c r="P13" i="1"/>
  <c r="P14" i="1"/>
  <c r="P15" i="1"/>
  <c r="P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Claudiu-Marian CHELCEA (117107)</author>
  </authors>
  <commentList>
    <comment ref="C14" authorId="0" shapeId="0" xr:uid="{E9A70728-1830-45D9-8AB9-37244CE84C9C}">
      <text>
        <r>
          <rPr>
            <b/>
            <sz val="9"/>
            <color indexed="81"/>
            <rFont val="Segoe UI"/>
            <family val="2"/>
          </rPr>
          <t>Claudiu-Marian CHELCEA (117107):</t>
        </r>
        <r>
          <rPr>
            <sz val="9"/>
            <color indexed="81"/>
            <rFont val="Segoe UI"/>
            <family val="2"/>
          </rPr>
          <t xml:space="preserve">
ESTIMATED</t>
        </r>
      </text>
    </comment>
    <comment ref="C15" authorId="0" shapeId="0" xr:uid="{6D08FB8E-76A5-4C29-808D-99F8698FA498}">
      <text>
        <r>
          <rPr>
            <b/>
            <sz val="9"/>
            <color indexed="81"/>
            <rFont val="Segoe UI"/>
            <family val="2"/>
          </rPr>
          <t>Claudiu-Marian CHELCEA (117107):</t>
        </r>
        <r>
          <rPr>
            <sz val="9"/>
            <color indexed="81"/>
            <rFont val="Segoe UI"/>
            <family val="2"/>
          </rPr>
          <t xml:space="preserve">
ESTIMATED
</t>
        </r>
      </text>
    </comment>
    <comment ref="C16" authorId="0" shapeId="0" xr:uid="{735CAFE4-F0F3-48F3-9374-243F1221782D}">
      <text>
        <r>
          <rPr>
            <b/>
            <sz val="9"/>
            <color indexed="81"/>
            <rFont val="Segoe UI"/>
            <family val="2"/>
          </rPr>
          <t>Claudiu-Marian CHELCEA (117107):</t>
        </r>
        <r>
          <rPr>
            <sz val="9"/>
            <color indexed="81"/>
            <rFont val="Segoe UI"/>
            <family val="2"/>
          </rPr>
          <t xml:space="preserve">
ESTIMATED
</t>
        </r>
      </text>
    </comment>
    <comment ref="Q28" authorId="0" shapeId="0" xr:uid="{6354ADB8-4EA6-4205-9077-CCA6A03A59D4}">
      <text>
        <r>
          <rPr>
            <b/>
            <sz val="9"/>
            <color indexed="81"/>
            <rFont val="Segoe UI"/>
            <family val="2"/>
          </rPr>
          <t>Claudiu-Marian CHELCEA (117107):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R32+$Q$27*R32/100 
Sunt niste date ascunse pentru a face o recurenta, o progresie cu 10% anuala, formula fiind cea de mai sus, dar datele ascunse, pentru ca nu ne intereseaza decat rezultatul</t>
        </r>
      </text>
    </comment>
  </commentList>
</comments>
</file>

<file path=xl/sharedStrings.xml><?xml version="1.0" encoding="utf-8"?>
<sst xmlns="http://schemas.openxmlformats.org/spreadsheetml/2006/main" count="188" uniqueCount="125">
  <si>
    <t>VIDEO GAMES INDUSTRY STATS</t>
  </si>
  <si>
    <t>Market value worldwide ($)</t>
  </si>
  <si>
    <t>YEAR:</t>
  </si>
  <si>
    <t>VALUE:</t>
  </si>
  <si>
    <t>GROWTH</t>
  </si>
  <si>
    <t>Game Genre</t>
  </si>
  <si>
    <t>% in total</t>
  </si>
  <si>
    <t>% in global</t>
  </si>
  <si>
    <t>Action</t>
  </si>
  <si>
    <t>Shooter</t>
  </si>
  <si>
    <t>Sports</t>
  </si>
  <si>
    <t>Role-Playing</t>
  </si>
  <si>
    <t>Fighting</t>
  </si>
  <si>
    <t>Top 5 Game Genres by Sales</t>
  </si>
  <si>
    <t>Sales %</t>
  </si>
  <si>
    <t>Year:</t>
  </si>
  <si>
    <t xml:space="preserve">YEAR GROWTH (%): </t>
  </si>
  <si>
    <t>Million-selling game consoles</t>
  </si>
  <si>
    <t>Platform</t>
  </si>
  <si>
    <t>Firm</t>
  </si>
  <si>
    <t>Units sold</t>
  </si>
  <si>
    <t>PlayStation 2</t>
  </si>
  <si>
    <t>Sony</t>
  </si>
  <si>
    <t>Nintendo DS family</t>
  </si>
  <si>
    <t>Nintendo</t>
  </si>
  <si>
    <t>154.02 million</t>
  </si>
  <si>
    <t>118.69 million</t>
  </si>
  <si>
    <t>PlayStation 4 #</t>
  </si>
  <si>
    <t>114.9 million</t>
  </si>
  <si>
    <t>PlayStation</t>
  </si>
  <si>
    <t>102.49 million</t>
  </si>
  <si>
    <t>Wii</t>
  </si>
  <si>
    <t>101.63 million</t>
  </si>
  <si>
    <t>PlayStation 3</t>
  </si>
  <si>
    <t>Xbox 360</t>
  </si>
  <si>
    <t>Microsoft</t>
  </si>
  <si>
    <t>Game Boy Advance family</t>
  </si>
  <si>
    <t>81.51 million</t>
  </si>
  <si>
    <t>PlayStation Portable</t>
  </si>
  <si>
    <t>Nintendo Switch #</t>
  </si>
  <si>
    <t>79.87 million</t>
  </si>
  <si>
    <t>Nintendo 3DS family</t>
  </si>
  <si>
    <t>75.94 million</t>
  </si>
  <si>
    <t>Nintendo Entertainment System</t>
  </si>
  <si>
    <t>61.91 million</t>
  </si>
  <si>
    <t>Super Nintendo Entertainment System</t>
  </si>
  <si>
    <t>49.1 million</t>
  </si>
  <si>
    <t>Xbox One #</t>
  </si>
  <si>
    <t>48.69 million</t>
  </si>
  <si>
    <t>Nintendo 64</t>
  </si>
  <si>
    <t>32.93 million</t>
  </si>
  <si>
    <t>Sega Genesis</t>
  </si>
  <si>
    <t>Sega</t>
  </si>
  <si>
    <t>30.75 million</t>
  </si>
  <si>
    <t>Atari 2600</t>
  </si>
  <si>
    <t>Atari</t>
  </si>
  <si>
    <t>30 million</t>
  </si>
  <si>
    <t>Xbox</t>
  </si>
  <si>
    <t>24 million</t>
  </si>
  <si>
    <t>GameCube</t>
  </si>
  <si>
    <t>21.74 million</t>
  </si>
  <si>
    <t>Wii U</t>
  </si>
  <si>
    <t>13.56 million</t>
  </si>
  <si>
    <t>Sega Game Gear</t>
  </si>
  <si>
    <t>10.62 million</t>
  </si>
  <si>
    <t>PlayStation Vita</t>
  </si>
  <si>
    <t>Master System</t>
  </si>
  <si>
    <t>TurboGrafx-16</t>
  </si>
  <si>
    <t>10 million</t>
  </si>
  <si>
    <t>Sega Saturn</t>
  </si>
  <si>
    <t>9.26 million</t>
  </si>
  <si>
    <t>Dreamcast</t>
  </si>
  <si>
    <t>9.13 million</t>
  </si>
  <si>
    <t>Super NES Classic Edition </t>
  </si>
  <si>
    <t>5.28 million</t>
  </si>
  <si>
    <t>PlayStation 5 #</t>
  </si>
  <si>
    <t>4.5 million</t>
  </si>
  <si>
    <t>Sega Pico</t>
  </si>
  <si>
    <t>WonderSwan</t>
  </si>
  <si>
    <t>Bandai</t>
  </si>
  <si>
    <t>3.5 million</t>
  </si>
  <si>
    <t>Color TV-Game </t>
  </si>
  <si>
    <t>3 million</t>
  </si>
  <si>
    <t>Intellivision</t>
  </si>
  <si>
    <t>Mattel</t>
  </si>
  <si>
    <t>N-Gage</t>
  </si>
  <si>
    <t>Nokia</t>
  </si>
  <si>
    <t>NES Classic Edition </t>
  </si>
  <si>
    <t>2.3 million</t>
  </si>
  <si>
    <t>Xbox Series X #</t>
  </si>
  <si>
    <t>2.8 million</t>
  </si>
  <si>
    <t>Dendy</t>
  </si>
  <si>
    <t>ColecoVision</t>
  </si>
  <si>
    <t>Coleco</t>
  </si>
  <si>
    <t>Magnavox Odyssey²</t>
  </si>
  <si>
    <t>2 million</t>
  </si>
  <si>
    <t>Atari Lynx</t>
  </si>
  <si>
    <t>Philips CD-i</t>
  </si>
  <si>
    <t>Philips</t>
  </si>
  <si>
    <t>Telstar </t>
  </si>
  <si>
    <t>Atari 5200</t>
  </si>
  <si>
    <t>1 million</t>
  </si>
  <si>
    <t>Released</t>
  </si>
  <si>
    <t>NEC/Hudson Soft</t>
  </si>
  <si>
    <t>Magnavox/Philips</t>
  </si>
  <si>
    <r>
      <t>Game Boy</t>
    </r>
    <r>
      <rPr>
        <sz val="11"/>
        <color rgb="FF202122"/>
        <rFont val="Calibri"/>
        <family val="2"/>
        <scheme val="minor"/>
      </rPr>
      <t> &amp; </t>
    </r>
    <r>
      <rPr>
        <sz val="11"/>
        <color theme="1"/>
        <rFont val="Calibri"/>
        <family val="2"/>
        <scheme val="minor"/>
      </rPr>
      <t>Game Boy Color</t>
    </r>
  </si>
  <si>
    <r>
      <t>NEC</t>
    </r>
    <r>
      <rPr>
        <sz val="11"/>
        <color rgb="FF202122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>Hudson Soft</t>
    </r>
  </si>
  <si>
    <r>
      <t>Magnavox</t>
    </r>
    <r>
      <rPr>
        <sz val="11"/>
        <color rgb="FF202122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>Philips</t>
    </r>
  </si>
  <si>
    <t>Steepler</t>
  </si>
  <si>
    <t>Sumă de Released</t>
  </si>
  <si>
    <t>155 million</t>
  </si>
  <si>
    <t>3.4 million</t>
  </si>
  <si>
    <t>87.4 million</t>
  </si>
  <si>
    <t>84 million</t>
  </si>
  <si>
    <t>82 million</t>
  </si>
  <si>
    <t>15 million</t>
  </si>
  <si>
    <t>13 million</t>
  </si>
  <si>
    <t>Contor de Units sold</t>
  </si>
  <si>
    <t>RELEASE DATE</t>
  </si>
  <si>
    <t>NUMBER OF PLATFORMS RELEASED AFTER 2000</t>
  </si>
  <si>
    <t>NUMBER OF PLATFORMS RELEASED BEFORE 2000</t>
  </si>
  <si>
    <t>Global out of total:</t>
  </si>
  <si>
    <t>Genre</t>
  </si>
  <si>
    <t>Medium year growth;</t>
  </si>
  <si>
    <t>Forecast for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</si>
</sst>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F274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6"/>
      <color theme="1"/>
      <name val="Arial"/>
      <family val="2"/>
    </font>
    <font>
      <b/>
      <sz val="14"/>
      <color rgb="FF006100"/>
      <name val="Calibri"/>
      <family val="2"/>
      <scheme val="minor"/>
    </font>
    <font>
      <sz val="11"/>
      <color rgb="FF202122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0000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/>
      <bottom style="medium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5" fillId="6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0" xfId="0" applyAlignment="1"/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0" fontId="10" fillId="0" borderId="9" xfId="0" applyNumberFormat="1" applyFont="1" applyBorder="1" applyAlignment="1">
      <alignment horizontal="center" vertical="center" wrapText="1"/>
    </xf>
    <xf numFmtId="10" fontId="10" fillId="0" borderId="1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0" xfId="0" pivotButton="1"/>
    <xf numFmtId="0" fontId="0" fillId="0" borderId="0" xfId="0" applyNumberFormat="1"/>
    <xf numFmtId="0" fontId="13" fillId="2" borderId="0" xfId="1" applyFont="1" applyAlignment="1">
      <alignment horizontal="center"/>
    </xf>
    <xf numFmtId="0" fontId="14" fillId="3" borderId="0" xfId="2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0" xfId="0"/>
    <xf numFmtId="0" fontId="16" fillId="6" borderId="0" xfId="4" applyFont="1"/>
    <xf numFmtId="0" fontId="16" fillId="6" borderId="0" xfId="4" applyFont="1" applyAlignment="1">
      <alignment horizontal="center" vertical="center"/>
    </xf>
    <xf numFmtId="0" fontId="5" fillId="4" borderId="1" xfId="3" applyFont="1" applyBorder="1" applyAlignment="1">
      <alignment horizontal="center"/>
    </xf>
    <xf numFmtId="0" fontId="5" fillId="4" borderId="2" xfId="3" applyFont="1" applyBorder="1" applyAlignment="1">
      <alignment horizontal="center"/>
    </xf>
    <xf numFmtId="0" fontId="5" fillId="4" borderId="3" xfId="3" applyFont="1" applyBorder="1" applyAlignment="1">
      <alignment horizontal="center"/>
    </xf>
    <xf numFmtId="0" fontId="0" fillId="0" borderId="0" xfId="0"/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5" fillId="0" borderId="0" xfId="0" applyFont="1"/>
    <xf numFmtId="0" fontId="13" fillId="2" borderId="16" xfId="1" applyFont="1" applyBorder="1" applyAlignment="1">
      <alignment horizontal="center"/>
    </xf>
    <xf numFmtId="2" fontId="14" fillId="3" borderId="16" xfId="2" applyNumberFormat="1" applyFont="1" applyBorder="1" applyAlignment="1">
      <alignment horizontal="center" vertical="center"/>
    </xf>
    <xf numFmtId="10" fontId="14" fillId="3" borderId="16" xfId="2" applyNumberFormat="1" applyFont="1" applyBorder="1" applyAlignment="1">
      <alignment horizontal="center" vertical="center"/>
    </xf>
    <xf numFmtId="0" fontId="11" fillId="2" borderId="16" xfId="1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4" fillId="3" borderId="16" xfId="2" applyFont="1" applyBorder="1" applyAlignment="1">
      <alignment horizontal="center" vertical="center"/>
    </xf>
    <xf numFmtId="0" fontId="5" fillId="4" borderId="15" xfId="3" applyFont="1" applyBorder="1" applyAlignment="1">
      <alignment horizontal="center"/>
    </xf>
    <xf numFmtId="0" fontId="5" fillId="4" borderId="17" xfId="3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</cellXfs>
  <cellStyles count="5">
    <cellStyle name="40% - Accent1" xfId="2" builtinId="31"/>
    <cellStyle name="60% - Accent3" xfId="3" builtinId="40"/>
    <cellStyle name="Accent1" xfId="4" builtinId="29"/>
    <cellStyle name="Bun" xfId="1" builtinId="26"/>
    <cellStyle name="Normal" xfId="0" builtinId="0"/>
  </cellStyles>
  <dxfs count="17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rgb="FFA2A9B1"/>
        </top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[ChelceaClaudiu.xlsx]Foaie2!PivotTable17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Sumă de Released de Firm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Foaie2!$A$4:$A$16</c:f>
              <c:strCache>
                <c:ptCount val="13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Microsoft</c:v>
                </c:pt>
                <c:pt idx="6">
                  <c:v>NEC/Hudson Soft</c:v>
                </c:pt>
                <c:pt idx="7">
                  <c:v>Nintendo</c:v>
                </c:pt>
                <c:pt idx="8">
                  <c:v>Nokia</c:v>
                </c:pt>
                <c:pt idx="9">
                  <c:v>Philips</c:v>
                </c:pt>
                <c:pt idx="10">
                  <c:v>Sega</c:v>
                </c:pt>
                <c:pt idx="11">
                  <c:v>Sony</c:v>
                </c:pt>
                <c:pt idx="12">
                  <c:v>Steepler</c:v>
                </c:pt>
              </c:strCache>
            </c:strRef>
          </c:cat>
          <c:val>
            <c:numRef>
              <c:f>Foaie2!$B$4:$B$16</c:f>
              <c:numCache>
                <c:formatCode>General</c:formatCode>
                <c:ptCount val="13"/>
                <c:pt idx="0">
                  <c:v>5948</c:v>
                </c:pt>
                <c:pt idx="1">
                  <c:v>1999</c:v>
                </c:pt>
                <c:pt idx="2">
                  <c:v>3958</c:v>
                </c:pt>
                <c:pt idx="3">
                  <c:v>1978</c:v>
                </c:pt>
                <c:pt idx="4">
                  <c:v>1980</c:v>
                </c:pt>
                <c:pt idx="5">
                  <c:v>8039</c:v>
                </c:pt>
                <c:pt idx="6">
                  <c:v>1987</c:v>
                </c:pt>
                <c:pt idx="7">
                  <c:v>28020</c:v>
                </c:pt>
                <c:pt idx="8">
                  <c:v>2003</c:v>
                </c:pt>
                <c:pt idx="9">
                  <c:v>1990</c:v>
                </c:pt>
                <c:pt idx="10">
                  <c:v>11949</c:v>
                </c:pt>
                <c:pt idx="11">
                  <c:v>14048</c:v>
                </c:pt>
                <c:pt idx="12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B-42D2-9A6D-95DCBA55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7571487"/>
        <c:axId val="1997589375"/>
      </c:barChart>
      <c:catAx>
        <c:axId val="199757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89375"/>
        <c:crosses val="autoZero"/>
        <c:auto val="1"/>
        <c:lblAlgn val="ctr"/>
        <c:lblOffset val="100"/>
        <c:noMultiLvlLbl val="0"/>
      </c:catAx>
      <c:valAx>
        <c:axId val="19975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Foaie1!$C$4</c:f>
              <c:strCache>
                <c:ptCount val="1"/>
                <c:pt idx="0">
                  <c:v>VALUE: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Foaie1!$B$5:$B$16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Foaie1!$C$5:$C$16</c:f>
              <c:numCache>
                <c:formatCode>General</c:formatCode>
                <c:ptCount val="12"/>
                <c:pt idx="0">
                  <c:v>70.599999999999994</c:v>
                </c:pt>
                <c:pt idx="1">
                  <c:v>76.5</c:v>
                </c:pt>
                <c:pt idx="2">
                  <c:v>84.8</c:v>
                </c:pt>
                <c:pt idx="3">
                  <c:v>93.1</c:v>
                </c:pt>
                <c:pt idx="4">
                  <c:v>106.5</c:v>
                </c:pt>
                <c:pt idx="5">
                  <c:v>121.7</c:v>
                </c:pt>
                <c:pt idx="6">
                  <c:v>138.5</c:v>
                </c:pt>
                <c:pt idx="7">
                  <c:v>145.69999999999999</c:v>
                </c:pt>
                <c:pt idx="8">
                  <c:v>159.30000000000001</c:v>
                </c:pt>
                <c:pt idx="9">
                  <c:v>170.2</c:v>
                </c:pt>
                <c:pt idx="10">
                  <c:v>185.6</c:v>
                </c:pt>
                <c:pt idx="11">
                  <c:v>200.8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3-4962-8769-69D1F3D43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262767"/>
        <c:axId val="2000263183"/>
      </c:barChart>
      <c:catAx>
        <c:axId val="20002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63183"/>
        <c:crosses val="autoZero"/>
        <c:auto val="1"/>
        <c:lblAlgn val="ctr"/>
        <c:lblOffset val="100"/>
        <c:noMultiLvlLbl val="0"/>
      </c:catAx>
      <c:valAx>
        <c:axId val="20002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[ChelceaClaudiu.xlsx]Foaie3!PivotTable32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COMPANIES</a:t>
            </a:r>
            <a:r>
              <a:rPr lang="en-US" baseline="0"/>
              <a:t> BY UNITS SOLD</a:t>
            </a:r>
            <a:endParaRPr lang="en-US"/>
          </a:p>
        </c:rich>
      </c:tx>
      <c:layout>
        <c:manualLayout>
          <c:xMode val="edge"/>
          <c:yMode val="edge"/>
          <c:x val="0.44031955648506743"/>
          <c:y val="6.7563063846682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Foaie3!$A$4:$A$16</c:f>
              <c:strCache>
                <c:ptCount val="13"/>
                <c:pt idx="0">
                  <c:v>Atari</c:v>
                </c:pt>
                <c:pt idx="1">
                  <c:v>Bandai</c:v>
                </c:pt>
                <c:pt idx="2">
                  <c:v>Coleco</c:v>
                </c:pt>
                <c:pt idx="3">
                  <c:v>Magnavox/Philips</c:v>
                </c:pt>
                <c:pt idx="4">
                  <c:v>Mattel</c:v>
                </c:pt>
                <c:pt idx="5">
                  <c:v>Microsoft</c:v>
                </c:pt>
                <c:pt idx="6">
                  <c:v>NEC/Hudson Soft</c:v>
                </c:pt>
                <c:pt idx="7">
                  <c:v>Nintendo</c:v>
                </c:pt>
                <c:pt idx="8">
                  <c:v>Nokia</c:v>
                </c:pt>
                <c:pt idx="9">
                  <c:v>Philips</c:v>
                </c:pt>
                <c:pt idx="10">
                  <c:v>Sega</c:v>
                </c:pt>
                <c:pt idx="11">
                  <c:v>Sony</c:v>
                </c:pt>
                <c:pt idx="12">
                  <c:v>Steepler</c:v>
                </c:pt>
              </c:strCache>
            </c:strRef>
          </c:cat>
          <c:val>
            <c:numRef>
              <c:f>Foaie3!$B$4:$B$16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B-4373-9207-FA24679A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97576479"/>
        <c:axId val="1997572319"/>
      </c:barChart>
      <c:catAx>
        <c:axId val="199757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2319"/>
        <c:crosses val="autoZero"/>
        <c:auto val="1"/>
        <c:lblAlgn val="ctr"/>
        <c:lblOffset val="100"/>
        <c:noMultiLvlLbl val="0"/>
      </c:catAx>
      <c:valAx>
        <c:axId val="1997572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757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  <cx:data id="2">
      <cx:strDim type="cat">
        <cx:f>_xlchart.v2.0</cx:f>
      </cx:strDim>
      <cx:numDim type="val">
        <cx:f>_xlchart.v2.6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POPULARITY CHART</a:t>
            </a:r>
            <a:endParaRPr lang="ro-RO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funnel" uniqueId="{27D99A1A-70FD-42BB-BA38-A56D2A4FD55E}" formatIdx="0">
          <cx:tx>
            <cx:txData>
              <cx:f>_xlchart.v2.1</cx:f>
              <cx:v>Sales %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ro-RO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E41C03E6-2EC3-4635-AD4E-1B534F1DF794}" formatIdx="1">
          <cx:tx>
            <cx:txData>
              <cx:f>_xlchart.v2.3</cx:f>
              <cx:v>% in total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9E760D35-0184-4C2C-B0BD-E5D908926DEE}" formatIdx="2">
          <cx:tx>
            <cx:txData>
              <cx:f>_xlchart.v2.5</cx:f>
              <cx:v>% in global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11</xdr:row>
      <xdr:rowOff>166687</xdr:rowOff>
    </xdr:from>
    <xdr:to>
      <xdr:col>16</xdr:col>
      <xdr:colOff>371475</xdr:colOff>
      <xdr:row>26</xdr:row>
      <xdr:rowOff>52387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CAC788BA-AD39-433A-B22E-E528B0FAB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271461</xdr:rowOff>
    </xdr:from>
    <xdr:to>
      <xdr:col>14</xdr:col>
      <xdr:colOff>9525</xdr:colOff>
      <xdr:row>16</xdr:row>
      <xdr:rowOff>38100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9BA057EC-51CC-4D9B-B01D-A2D81C41D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4761</xdr:rowOff>
    </xdr:from>
    <xdr:to>
      <xdr:col>14</xdr:col>
      <xdr:colOff>9525</xdr:colOff>
      <xdr:row>29</xdr:row>
      <xdr:rowOff>180974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Diagramă 3">
              <a:extLst>
                <a:ext uri="{FF2B5EF4-FFF2-40B4-BE49-F238E27FC236}">
                  <a16:creationId xmlns:a16="http://schemas.microsoft.com/office/drawing/2014/main" id="{2A3FECBC-EBCB-45CE-86D9-DD8A818DF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6375" y="4776786"/>
              <a:ext cx="9220200" cy="2900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diagramă nu este disponibilă în versiunea dvs. de Excel.
Editarea acestei forme sau salvarea acestui registru de lucru în alt format de fișier va deteriora definitiv diagrama.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46</xdr:row>
      <xdr:rowOff>0</xdr:rowOff>
    </xdr:from>
    <xdr:to>
      <xdr:col>8</xdr:col>
      <xdr:colOff>85725</xdr:colOff>
      <xdr:row>46</xdr:row>
      <xdr:rowOff>133350</xdr:rowOff>
    </xdr:to>
    <xdr:pic>
      <xdr:nvPicPr>
        <xdr:cNvPr id="5" name="Imagine 4" descr="hybrid video game console">
          <a:extLst>
            <a:ext uri="{FF2B5EF4-FFF2-40B4-BE49-F238E27FC236}">
              <a16:creationId xmlns:a16="http://schemas.microsoft.com/office/drawing/2014/main" id="{B5889F39-E680-40B1-B4D3-4658D0FC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33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</xdr:row>
      <xdr:rowOff>0</xdr:rowOff>
    </xdr:from>
    <xdr:to>
      <xdr:col>8</xdr:col>
      <xdr:colOff>85725</xdr:colOff>
      <xdr:row>63</xdr:row>
      <xdr:rowOff>133350</xdr:rowOff>
    </xdr:to>
    <xdr:pic>
      <xdr:nvPicPr>
        <xdr:cNvPr id="6" name="Imagine 5" descr="dedicated consoles">
          <a:extLst>
            <a:ext uri="{FF2B5EF4-FFF2-40B4-BE49-F238E27FC236}">
              <a16:creationId xmlns:a16="http://schemas.microsoft.com/office/drawing/2014/main" id="{FC168AFA-A0F0-464F-89DA-1554FE12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687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8</xdr:col>
      <xdr:colOff>85725</xdr:colOff>
      <xdr:row>67</xdr:row>
      <xdr:rowOff>133350</xdr:rowOff>
    </xdr:to>
    <xdr:pic>
      <xdr:nvPicPr>
        <xdr:cNvPr id="7" name="Imagine 6" descr="dedicated consoles">
          <a:extLst>
            <a:ext uri="{FF2B5EF4-FFF2-40B4-BE49-F238E27FC236}">
              <a16:creationId xmlns:a16="http://schemas.microsoft.com/office/drawing/2014/main" id="{825D87C9-F46E-48D9-93EE-C572E036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9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8</xdr:col>
      <xdr:colOff>85725</xdr:colOff>
      <xdr:row>70</xdr:row>
      <xdr:rowOff>133350</xdr:rowOff>
    </xdr:to>
    <xdr:pic>
      <xdr:nvPicPr>
        <xdr:cNvPr id="8" name="Imagine 7" descr="dedicated consoles">
          <a:extLst>
            <a:ext uri="{FF2B5EF4-FFF2-40B4-BE49-F238E27FC236}">
              <a16:creationId xmlns:a16="http://schemas.microsoft.com/office/drawing/2014/main" id="{EE1AD0D2-A7C7-4D28-A81A-A4C0C4648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594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77</xdr:row>
      <xdr:rowOff>0</xdr:rowOff>
    </xdr:from>
    <xdr:to>
      <xdr:col>8</xdr:col>
      <xdr:colOff>85725</xdr:colOff>
      <xdr:row>77</xdr:row>
      <xdr:rowOff>133350</xdr:rowOff>
    </xdr:to>
    <xdr:pic>
      <xdr:nvPicPr>
        <xdr:cNvPr id="9" name="Imagine 8" descr="dedicated consoles">
          <a:extLst>
            <a:ext uri="{FF2B5EF4-FFF2-40B4-BE49-F238E27FC236}">
              <a16:creationId xmlns:a16="http://schemas.microsoft.com/office/drawing/2014/main" id="{70376D01-94A7-4DE0-BED1-BB83E9367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02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416718</xdr:colOff>
      <xdr:row>33</xdr:row>
      <xdr:rowOff>178593</xdr:rowOff>
    </xdr:from>
    <xdr:to>
      <xdr:col>7</xdr:col>
      <xdr:colOff>261936</xdr:colOff>
      <xdr:row>59</xdr:row>
      <xdr:rowOff>11905</xdr:rowOff>
    </xdr:to>
    <xdr:graphicFrame macro="">
      <xdr:nvGraphicFramePr>
        <xdr:cNvPr id="11" name="Diagramă 10">
          <a:extLst>
            <a:ext uri="{FF2B5EF4-FFF2-40B4-BE49-F238E27FC236}">
              <a16:creationId xmlns:a16="http://schemas.microsoft.com/office/drawing/2014/main" id="{0B0C767A-8571-467D-92BE-0A39A4F1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u-Marian CHELCEA (117107)" refreshedDate="44309.711856944443" createdVersion="7" refreshedVersion="7" minRefreshableVersion="3" recordCount="43" xr:uid="{1FC8340A-6326-43FD-9ECA-44526D72EA95}">
  <cacheSource type="worksheet">
    <worksheetSource name="Tabel6"/>
  </cacheSource>
  <cacheFields count="4">
    <cacheField name="Platform" numFmtId="0">
      <sharedItems/>
    </cacheField>
    <cacheField name="Firm" numFmtId="0">
      <sharedItems count="13">
        <s v="Sony"/>
        <s v="Nintendo"/>
        <s v="Microsoft"/>
        <s v="Sega"/>
        <s v="Atari"/>
        <s v="NEC/Hudson Soft"/>
        <s v="Bandai"/>
        <s v="Mattel"/>
        <s v="Nokia"/>
        <s v="Steepler"/>
        <s v="Coleco"/>
        <s v="Magnavox/Philips"/>
        <s v="Philips"/>
      </sharedItems>
    </cacheField>
    <cacheField name="Released" numFmtId="0">
      <sharedItems containsSemiMixedTypes="0" containsString="0" containsNumber="1" containsInteger="1" minValue="1976" maxValue="2020"/>
    </cacheField>
    <cacheField name="Units so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u-Marian CHELCEA (117107)" refreshedDate="44309.714156365742" createdVersion="7" refreshedVersion="7" minRefreshableVersion="3" recordCount="43" xr:uid="{7C24B83A-73B6-41DB-AAA6-C044EE2893AD}">
  <cacheSource type="worksheet">
    <worksheetSource name="Tabel6"/>
  </cacheSource>
  <cacheFields count="4">
    <cacheField name="Platform" numFmtId="0">
      <sharedItems/>
    </cacheField>
    <cacheField name="Firm" numFmtId="0">
      <sharedItems count="13">
        <s v="Sony"/>
        <s v="Nintendo"/>
        <s v="Microsoft"/>
        <s v="Sega"/>
        <s v="Atari"/>
        <s v="NEC/Hudson Soft"/>
        <s v="Bandai"/>
        <s v="Mattel"/>
        <s v="Nokia"/>
        <s v="Steepler"/>
        <s v="Coleco"/>
        <s v="Magnavox/Philips"/>
        <s v="Philips"/>
      </sharedItems>
    </cacheField>
    <cacheField name="Released" numFmtId="0">
      <sharedItems containsSemiMixedTypes="0" containsString="0" containsNumber="1" containsInteger="1" minValue="1976" maxValue="2020"/>
    </cacheField>
    <cacheField name="Units sol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PlayStation 2"/>
    <x v="0"/>
    <n v="2000"/>
    <s v="&gt;155 million"/>
  </r>
  <r>
    <s v="Nintendo DS family"/>
    <x v="1"/>
    <n v="2004"/>
    <s v="154.02 million"/>
  </r>
  <r>
    <s v="Game Boy &amp; Game Boy Color"/>
    <x v="1"/>
    <n v="1989"/>
    <s v="118.69 million"/>
  </r>
  <r>
    <s v="PlayStation 4 #"/>
    <x v="0"/>
    <n v="2013"/>
    <s v="114.9 million"/>
  </r>
  <r>
    <s v="PlayStation"/>
    <x v="0"/>
    <n v="1994"/>
    <s v="102.49 million"/>
  </r>
  <r>
    <s v="Wii"/>
    <x v="1"/>
    <n v="2006"/>
    <s v="101.63 million"/>
  </r>
  <r>
    <s v="PlayStation 3"/>
    <x v="0"/>
    <n v="2006"/>
    <s v="&gt;87.4 million"/>
  </r>
  <r>
    <s v="Xbox 360"/>
    <x v="2"/>
    <n v="2005"/>
    <s v="&gt;84 million"/>
  </r>
  <r>
    <s v="Game Boy Advance family"/>
    <x v="1"/>
    <n v="2001"/>
    <s v="81.51 million"/>
  </r>
  <r>
    <s v="PlayStation Portable"/>
    <x v="0"/>
    <n v="2004"/>
    <s v="80–82 million"/>
  </r>
  <r>
    <s v="Nintendo Switch #"/>
    <x v="1"/>
    <n v="2017"/>
    <s v="79.87 million"/>
  </r>
  <r>
    <s v="Nintendo 3DS family"/>
    <x v="1"/>
    <n v="2011"/>
    <s v="75.94 million"/>
  </r>
  <r>
    <s v="Nintendo Entertainment System"/>
    <x v="1"/>
    <n v="1983"/>
    <s v="61.91 million"/>
  </r>
  <r>
    <s v="Super Nintendo Entertainment System"/>
    <x v="1"/>
    <n v="1990"/>
    <s v="49.1 million"/>
  </r>
  <r>
    <s v="Xbox One #"/>
    <x v="2"/>
    <n v="2013"/>
    <s v="48.69 million"/>
  </r>
  <r>
    <s v="Nintendo 64"/>
    <x v="1"/>
    <n v="1996"/>
    <s v="32.93 million"/>
  </r>
  <r>
    <s v="Sega Genesis"/>
    <x v="3"/>
    <n v="1988"/>
    <s v="30.75 million"/>
  </r>
  <r>
    <s v="Atari 2600"/>
    <x v="4"/>
    <n v="1977"/>
    <s v="30 million"/>
  </r>
  <r>
    <s v="Xbox"/>
    <x v="2"/>
    <n v="2001"/>
    <s v="24 million"/>
  </r>
  <r>
    <s v="GameCube"/>
    <x v="1"/>
    <n v="2001"/>
    <s v="21.74 million"/>
  </r>
  <r>
    <s v="Wii U"/>
    <x v="1"/>
    <n v="2012"/>
    <s v="13.56 million"/>
  </r>
  <r>
    <s v="Sega Game Gear"/>
    <x v="3"/>
    <n v="1990"/>
    <s v="10.62 million"/>
  </r>
  <r>
    <s v="PlayStation Vita"/>
    <x v="0"/>
    <n v="2011"/>
    <s v="10–15 million"/>
  </r>
  <r>
    <s v="Master System"/>
    <x v="3"/>
    <n v="1986"/>
    <s v="10–13 million"/>
  </r>
  <r>
    <s v="TurboGrafx-16"/>
    <x v="5"/>
    <n v="1987"/>
    <s v="10 million"/>
  </r>
  <r>
    <s v="Sega Saturn"/>
    <x v="3"/>
    <n v="1994"/>
    <s v="9.26 million"/>
  </r>
  <r>
    <s v="Dreamcast"/>
    <x v="3"/>
    <n v="1998"/>
    <s v="9.13 million"/>
  </r>
  <r>
    <s v="Super NES Classic Edition "/>
    <x v="1"/>
    <n v="2017"/>
    <s v="5.28 million"/>
  </r>
  <r>
    <s v="PlayStation 5 #"/>
    <x v="0"/>
    <n v="2020"/>
    <s v="4.5 million"/>
  </r>
  <r>
    <s v="Sega Pico"/>
    <x v="3"/>
    <n v="1993"/>
    <s v="&gt;3.4 million"/>
  </r>
  <r>
    <s v="WonderSwan"/>
    <x v="6"/>
    <n v="1999"/>
    <s v="3.5 million"/>
  </r>
  <r>
    <s v="Color TV-Game "/>
    <x v="1"/>
    <n v="1977"/>
    <s v="3 million"/>
  </r>
  <r>
    <s v="Intellivision"/>
    <x v="7"/>
    <n v="1980"/>
    <s v="3 million"/>
  </r>
  <r>
    <s v="N-Gage"/>
    <x v="8"/>
    <n v="2003"/>
    <s v="3 million"/>
  </r>
  <r>
    <s v="NES Classic Edition "/>
    <x v="1"/>
    <n v="2016"/>
    <s v="2.3 million"/>
  </r>
  <r>
    <s v="Xbox Series X #"/>
    <x v="2"/>
    <n v="2020"/>
    <s v="2.8 million"/>
  </r>
  <r>
    <s v="Dendy"/>
    <x v="9"/>
    <n v="1992"/>
    <s v="&gt;2 million"/>
  </r>
  <r>
    <s v="ColecoVision"/>
    <x v="10"/>
    <n v="1982"/>
    <s v="&gt;2 million"/>
  </r>
  <r>
    <s v="Magnavox Odyssey²"/>
    <x v="11"/>
    <n v="1978"/>
    <s v="2 million"/>
  </r>
  <r>
    <s v="Atari Lynx"/>
    <x v="4"/>
    <n v="1989"/>
    <s v="&gt;1 million"/>
  </r>
  <r>
    <s v="Philips CD-i"/>
    <x v="12"/>
    <n v="1990"/>
    <s v="&gt;1 million"/>
  </r>
  <r>
    <s v="Telstar "/>
    <x v="10"/>
    <n v="1976"/>
    <s v="&gt;1 million"/>
  </r>
  <r>
    <s v="Atari 5200"/>
    <x v="4"/>
    <n v="1982"/>
    <s v="1 millio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PlayStation 2"/>
    <x v="0"/>
    <n v="2000"/>
    <s v="155 million"/>
  </r>
  <r>
    <s v="Nintendo DS family"/>
    <x v="1"/>
    <n v="2004"/>
    <s v="154.02 million"/>
  </r>
  <r>
    <s v="Game Boy &amp; Game Boy Color"/>
    <x v="1"/>
    <n v="1989"/>
    <s v="118.69 million"/>
  </r>
  <r>
    <s v="PlayStation 4 #"/>
    <x v="0"/>
    <n v="2013"/>
    <s v="114.9 million"/>
  </r>
  <r>
    <s v="PlayStation"/>
    <x v="0"/>
    <n v="1994"/>
    <s v="102.49 million"/>
  </r>
  <r>
    <s v="Wii"/>
    <x v="1"/>
    <n v="2006"/>
    <s v="101.63 million"/>
  </r>
  <r>
    <s v="PlayStation 3"/>
    <x v="0"/>
    <n v="2006"/>
    <s v="87.4 million"/>
  </r>
  <r>
    <s v="Xbox 360"/>
    <x v="2"/>
    <n v="2005"/>
    <s v="84 million"/>
  </r>
  <r>
    <s v="Game Boy Advance family"/>
    <x v="1"/>
    <n v="2001"/>
    <s v="81.51 million"/>
  </r>
  <r>
    <s v="PlayStation Portable"/>
    <x v="0"/>
    <n v="2004"/>
    <s v="82 million"/>
  </r>
  <r>
    <s v="Nintendo Switch #"/>
    <x v="1"/>
    <n v="2017"/>
    <s v="79.87 million"/>
  </r>
  <r>
    <s v="Nintendo 3DS family"/>
    <x v="1"/>
    <n v="2011"/>
    <s v="75.94 million"/>
  </r>
  <r>
    <s v="Nintendo Entertainment System"/>
    <x v="1"/>
    <n v="1983"/>
    <s v="61.91 million"/>
  </r>
  <r>
    <s v="Super Nintendo Entertainment System"/>
    <x v="1"/>
    <n v="1990"/>
    <s v="49.1 million"/>
  </r>
  <r>
    <s v="Xbox One #"/>
    <x v="2"/>
    <n v="2013"/>
    <s v="48.69 million"/>
  </r>
  <r>
    <s v="Nintendo 64"/>
    <x v="1"/>
    <n v="1996"/>
    <s v="32.93 million"/>
  </r>
  <r>
    <s v="Sega Genesis"/>
    <x v="3"/>
    <n v="1988"/>
    <s v="30.75 million"/>
  </r>
  <r>
    <s v="Atari 2600"/>
    <x v="4"/>
    <n v="1977"/>
    <s v="30 million"/>
  </r>
  <r>
    <s v="Xbox"/>
    <x v="2"/>
    <n v="2001"/>
    <s v="24 million"/>
  </r>
  <r>
    <s v="GameCube"/>
    <x v="1"/>
    <n v="2001"/>
    <s v="21.74 million"/>
  </r>
  <r>
    <s v="Wii U"/>
    <x v="1"/>
    <n v="2012"/>
    <s v="13.56 million"/>
  </r>
  <r>
    <s v="Sega Game Gear"/>
    <x v="3"/>
    <n v="1990"/>
    <s v="10.62 million"/>
  </r>
  <r>
    <s v="PlayStation Vita"/>
    <x v="0"/>
    <n v="2011"/>
    <s v="15 million"/>
  </r>
  <r>
    <s v="Master System"/>
    <x v="3"/>
    <n v="1986"/>
    <s v="13 million"/>
  </r>
  <r>
    <s v="TurboGrafx-16"/>
    <x v="5"/>
    <n v="1987"/>
    <s v="10 million"/>
  </r>
  <r>
    <s v="Sega Saturn"/>
    <x v="3"/>
    <n v="1994"/>
    <s v="9.26 million"/>
  </r>
  <r>
    <s v="Dreamcast"/>
    <x v="3"/>
    <n v="1998"/>
    <s v="9.13 million"/>
  </r>
  <r>
    <s v="Super NES Classic Edition "/>
    <x v="1"/>
    <n v="2017"/>
    <s v="5.28 million"/>
  </r>
  <r>
    <s v="PlayStation 5 #"/>
    <x v="0"/>
    <n v="2020"/>
    <s v="4.5 million"/>
  </r>
  <r>
    <s v="Sega Pico"/>
    <x v="3"/>
    <n v="1993"/>
    <s v="3.4 million"/>
  </r>
  <r>
    <s v="WonderSwan"/>
    <x v="6"/>
    <n v="1999"/>
    <s v="3.5 million"/>
  </r>
  <r>
    <s v="Color TV-Game "/>
    <x v="1"/>
    <n v="1977"/>
    <s v="3 million"/>
  </r>
  <r>
    <s v="Intellivision"/>
    <x v="7"/>
    <n v="1980"/>
    <s v="3 million"/>
  </r>
  <r>
    <s v="N-Gage"/>
    <x v="8"/>
    <n v="2003"/>
    <s v="3 million"/>
  </r>
  <r>
    <s v="NES Classic Edition "/>
    <x v="1"/>
    <n v="2016"/>
    <s v="2.3 million"/>
  </r>
  <r>
    <s v="Xbox Series X #"/>
    <x v="2"/>
    <n v="2020"/>
    <s v="2.8 million"/>
  </r>
  <r>
    <s v="Dendy"/>
    <x v="9"/>
    <n v="1992"/>
    <s v="2 million"/>
  </r>
  <r>
    <s v="ColecoVision"/>
    <x v="10"/>
    <n v="1982"/>
    <s v="2 million"/>
  </r>
  <r>
    <s v="Magnavox Odyssey²"/>
    <x v="11"/>
    <n v="1978"/>
    <s v="2 million"/>
  </r>
  <r>
    <s v="Atari Lynx"/>
    <x v="4"/>
    <n v="1989"/>
    <s v="1 million"/>
  </r>
  <r>
    <s v="Philips CD-i"/>
    <x v="12"/>
    <n v="1990"/>
    <s v="1 million"/>
  </r>
  <r>
    <s v="Telstar "/>
    <x v="10"/>
    <n v="1976"/>
    <s v="1 million"/>
  </r>
  <r>
    <s v="Atari 5200"/>
    <x v="4"/>
    <n v="1982"/>
    <s v="1 mill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9EE50-D0D3-4EC3-868B-423EADA46987}" name="PivotTable17" cacheId="0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1">
  <location ref="A3:B1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4"/>
        <item x="6"/>
        <item x="10"/>
        <item x="11"/>
        <item x="7"/>
        <item x="2"/>
        <item x="5"/>
        <item x="1"/>
        <item x="8"/>
        <item x="12"/>
        <item x="3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ă de Releas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C9126-46EB-40DB-9CD5-56B5B8AC1A59}" name="PivotTable32" cacheId="1" applyNumberFormats="0" applyBorderFormats="0" applyFontFormats="0" applyPatternFormats="0" applyAlignmentFormats="0" applyWidthHeightFormats="1" dataCaption="Valori" updatedVersion="7" minRefreshableVersion="3" useAutoFormatting="1" rowGrandTotals="0" colGrandTotals="0" itemPrintTitles="1" createdVersion="7" indent="0" compact="0" compactData="0" multipleFieldFilters="0" chartFormat="3">
  <location ref="A3:B16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4"/>
        <item x="6"/>
        <item x="10"/>
        <item x="11"/>
        <item x="7"/>
        <item x="2"/>
        <item x="5"/>
        <item x="1"/>
        <item x="8"/>
        <item x="12"/>
        <item x="3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ntor de Units sold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2DA6F-6B5F-434A-88DF-29BB797101E3}" name="Tabel2" displayName="Tabel2" ref="B4:C16" totalsRowShown="0" headerRowDxfId="2" dataDxfId="16" headerRowBorderDxfId="3">
  <tableColumns count="2">
    <tableColumn id="1" xr3:uid="{CB619ABA-96A0-4713-8E70-DF11A096AF6B}" name="YEAR:" dataDxfId="1"/>
    <tableColumn id="2" xr3:uid="{05DE1191-B4CA-4C4E-95F7-ADF66D7B1157}" name="VALUE:" dataDxfId="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850D0B-A49B-41D2-B181-A11800C824E7}" name="Tabel4" displayName="Tabel4" ref="P4:Q16" totalsRowShown="0" headerRowDxfId="15" dataDxfId="14" tableBorderDxfId="13">
  <tableColumns count="2">
    <tableColumn id="1" xr3:uid="{876BA5A2-09E9-4CA9-B612-1A44A52D5639}" name="Year:" dataDxfId="12">
      <calculatedColumnFormula>B5</calculatedColumnFormula>
    </tableColumn>
    <tableColumn id="2" xr3:uid="{496C1AFF-0624-4676-BF02-D57497AAF330}" name="YEAR GROWTH (%): " dataDxfId="11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3B7F5E-5AB4-484A-9AA6-35D430632708}" name="Tabel6" displayName="Tabel6" ref="I36:L79" totalsRowShown="0" headerRowDxfId="4" dataDxfId="10" tableBorderDxfId="9">
  <tableColumns count="4">
    <tableColumn id="1" xr3:uid="{60C1B309-7F84-4A14-AEBA-01967F49D070}" name="Platform" dataDxfId="8"/>
    <tableColumn id="2" xr3:uid="{CF98CDDF-FA5F-4AC2-8064-6F3A6C6D038E}" name="Firm" dataDxfId="7"/>
    <tableColumn id="3" xr3:uid="{C0E96F66-8765-42D0-BB63-EFA84B79AB78}" name="Released" dataDxfId="6"/>
    <tableColumn id="4" xr3:uid="{33D64590-E70C-4B6B-8093-46AB6C69C673}" name="Units sold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ist_of_best-selling_game_consoles" TargetMode="External"/><Relationship Id="rId21" Type="http://schemas.openxmlformats.org/officeDocument/2006/relationships/hyperlink" Target="https://en.wikipedia.org/wiki/2006_in_video_games" TargetMode="External"/><Relationship Id="rId42" Type="http://schemas.openxmlformats.org/officeDocument/2006/relationships/hyperlink" Target="https://en.wikipedia.org/wiki/Super_Nintendo_Entertainment_System" TargetMode="External"/><Relationship Id="rId63" Type="http://schemas.openxmlformats.org/officeDocument/2006/relationships/hyperlink" Target="https://en.wikipedia.org/wiki/Wii_U" TargetMode="External"/><Relationship Id="rId84" Type="http://schemas.openxmlformats.org/officeDocument/2006/relationships/hyperlink" Target="https://en.wikipedia.org/wiki/Nintendo" TargetMode="External"/><Relationship Id="rId138" Type="http://schemas.openxmlformats.org/officeDocument/2006/relationships/table" Target="../tables/table1.xml"/><Relationship Id="rId107" Type="http://schemas.openxmlformats.org/officeDocument/2006/relationships/hyperlink" Target="https://en.wikipedia.org/wiki/2016_in_video_games" TargetMode="External"/><Relationship Id="rId11" Type="http://schemas.openxmlformats.org/officeDocument/2006/relationships/hyperlink" Target="https://en.wikipedia.org/wiki/Sony" TargetMode="External"/><Relationship Id="rId32" Type="http://schemas.openxmlformats.org/officeDocument/2006/relationships/hyperlink" Target="https://en.wikipedia.org/wiki/2004_in_video_games" TargetMode="External"/><Relationship Id="rId37" Type="http://schemas.openxmlformats.org/officeDocument/2006/relationships/hyperlink" Target="https://en.wikipedia.org/wiki/Nintendo" TargetMode="External"/><Relationship Id="rId53" Type="http://schemas.openxmlformats.org/officeDocument/2006/relationships/hyperlink" Target="https://en.wikipedia.org/wiki/1988_in_video_games" TargetMode="External"/><Relationship Id="rId58" Type="http://schemas.openxmlformats.org/officeDocument/2006/relationships/hyperlink" Target="https://en.wikipedia.org/wiki/Microsoft" TargetMode="External"/><Relationship Id="rId74" Type="http://schemas.openxmlformats.org/officeDocument/2006/relationships/hyperlink" Target="https://en.wikipedia.org/wiki/1986_in_video_games" TargetMode="External"/><Relationship Id="rId79" Type="http://schemas.openxmlformats.org/officeDocument/2006/relationships/hyperlink" Target="https://en.wikipedia.org/wiki/1994_in_video_games" TargetMode="External"/><Relationship Id="rId102" Type="http://schemas.openxmlformats.org/officeDocument/2006/relationships/hyperlink" Target="https://en.wikipedia.org/wiki/N-Gage_(device)" TargetMode="External"/><Relationship Id="rId123" Type="http://schemas.openxmlformats.org/officeDocument/2006/relationships/hyperlink" Target="https://en.wikipedia.org/wiki/List_of_best-selling_game_consoles" TargetMode="External"/><Relationship Id="rId128" Type="http://schemas.openxmlformats.org/officeDocument/2006/relationships/hyperlink" Target="https://en.wikipedia.org/wiki/Telstar_(game_console)" TargetMode="External"/><Relationship Id="rId5" Type="http://schemas.openxmlformats.org/officeDocument/2006/relationships/hyperlink" Target="https://en.wikipedia.org/wiki/List_of_best-selling_game_consoles" TargetMode="External"/><Relationship Id="rId90" Type="http://schemas.openxmlformats.org/officeDocument/2006/relationships/hyperlink" Target="https://en.wikipedia.org/wiki/Sega" TargetMode="External"/><Relationship Id="rId95" Type="http://schemas.openxmlformats.org/officeDocument/2006/relationships/hyperlink" Target="https://en.wikipedia.org/wiki/1999_in_video_games" TargetMode="External"/><Relationship Id="rId22" Type="http://schemas.openxmlformats.org/officeDocument/2006/relationships/hyperlink" Target="https://en.wikipedia.org/wiki/List_of_best-selling_game_consoles" TargetMode="External"/><Relationship Id="rId27" Type="http://schemas.openxmlformats.org/officeDocument/2006/relationships/hyperlink" Target="https://en.wikipedia.org/wiki/Game_Boy_Advance_family" TargetMode="External"/><Relationship Id="rId43" Type="http://schemas.openxmlformats.org/officeDocument/2006/relationships/hyperlink" Target="https://en.wikipedia.org/wiki/Nintendo" TargetMode="External"/><Relationship Id="rId48" Type="http://schemas.openxmlformats.org/officeDocument/2006/relationships/hyperlink" Target="https://en.wikipedia.org/wiki/Nintendo_64" TargetMode="External"/><Relationship Id="rId64" Type="http://schemas.openxmlformats.org/officeDocument/2006/relationships/hyperlink" Target="https://en.wikipedia.org/wiki/Nintendo" TargetMode="External"/><Relationship Id="rId69" Type="http://schemas.openxmlformats.org/officeDocument/2006/relationships/hyperlink" Target="https://en.wikipedia.org/wiki/PlayStation_Vita" TargetMode="External"/><Relationship Id="rId113" Type="http://schemas.openxmlformats.org/officeDocument/2006/relationships/hyperlink" Target="https://en.wikipedia.org/wiki/List_of_best-selling_game_consoles" TargetMode="External"/><Relationship Id="rId118" Type="http://schemas.openxmlformats.org/officeDocument/2006/relationships/hyperlink" Target="https://en.wikipedia.org/wiki/Magnavox_Odyssey%C2%B2" TargetMode="External"/><Relationship Id="rId134" Type="http://schemas.openxmlformats.org/officeDocument/2006/relationships/hyperlink" Target="https://en.wikipedia.org/wiki/1982_in_video_games" TargetMode="External"/><Relationship Id="rId139" Type="http://schemas.openxmlformats.org/officeDocument/2006/relationships/table" Target="../tables/table2.xml"/><Relationship Id="rId80" Type="http://schemas.openxmlformats.org/officeDocument/2006/relationships/hyperlink" Target="https://en.wikipedia.org/wiki/Dreamcast" TargetMode="External"/><Relationship Id="rId85" Type="http://schemas.openxmlformats.org/officeDocument/2006/relationships/hyperlink" Target="https://en.wikipedia.org/wiki/2017_in_video_games" TargetMode="External"/><Relationship Id="rId12" Type="http://schemas.openxmlformats.org/officeDocument/2006/relationships/hyperlink" Target="https://en.wikipedia.org/wiki/2013_in_video_games" TargetMode="External"/><Relationship Id="rId17" Type="http://schemas.openxmlformats.org/officeDocument/2006/relationships/hyperlink" Target="https://en.wikipedia.org/wiki/Nintendo" TargetMode="External"/><Relationship Id="rId33" Type="http://schemas.openxmlformats.org/officeDocument/2006/relationships/hyperlink" Target="https://en.wikipedia.org/wiki/Nintendo_Switch" TargetMode="External"/><Relationship Id="rId38" Type="http://schemas.openxmlformats.org/officeDocument/2006/relationships/hyperlink" Target="https://en.wikipedia.org/wiki/2011_in_video_games" TargetMode="External"/><Relationship Id="rId59" Type="http://schemas.openxmlformats.org/officeDocument/2006/relationships/hyperlink" Target="https://en.wikipedia.org/wiki/2001_in_video_games" TargetMode="External"/><Relationship Id="rId103" Type="http://schemas.openxmlformats.org/officeDocument/2006/relationships/hyperlink" Target="https://en.wikipedia.org/wiki/Nokia" TargetMode="External"/><Relationship Id="rId108" Type="http://schemas.openxmlformats.org/officeDocument/2006/relationships/hyperlink" Target="https://en.wikipedia.org/wiki/Xbox_Series_X" TargetMode="External"/><Relationship Id="rId124" Type="http://schemas.openxmlformats.org/officeDocument/2006/relationships/hyperlink" Target="https://en.wikipedia.org/wiki/Philips_CD-i" TargetMode="External"/><Relationship Id="rId129" Type="http://schemas.openxmlformats.org/officeDocument/2006/relationships/hyperlink" Target="https://en.wikipedia.org/wiki/Coleco" TargetMode="External"/><Relationship Id="rId54" Type="http://schemas.openxmlformats.org/officeDocument/2006/relationships/hyperlink" Target="https://en.wikipedia.org/wiki/Atari_2600" TargetMode="External"/><Relationship Id="rId70" Type="http://schemas.openxmlformats.org/officeDocument/2006/relationships/hyperlink" Target="https://en.wikipedia.org/wiki/Sony" TargetMode="External"/><Relationship Id="rId75" Type="http://schemas.openxmlformats.org/officeDocument/2006/relationships/hyperlink" Target="https://en.wikipedia.org/wiki/TurboGrafx-16" TargetMode="External"/><Relationship Id="rId91" Type="http://schemas.openxmlformats.org/officeDocument/2006/relationships/hyperlink" Target="https://en.wikipedia.org/wiki/1993_in_video_games" TargetMode="External"/><Relationship Id="rId96" Type="http://schemas.openxmlformats.org/officeDocument/2006/relationships/hyperlink" Target="https://en.wikipedia.org/wiki/Color_TV-Game" TargetMode="External"/><Relationship Id="rId140" Type="http://schemas.openxmlformats.org/officeDocument/2006/relationships/table" Target="../tables/table3.xml"/><Relationship Id="rId1" Type="http://schemas.openxmlformats.org/officeDocument/2006/relationships/hyperlink" Target="https://en.wikipedia.org/wiki/List_of_best-selling_game_consoles" TargetMode="External"/><Relationship Id="rId6" Type="http://schemas.openxmlformats.org/officeDocument/2006/relationships/hyperlink" Target="https://en.wikipedia.org/wiki/Nintendo_DS_family" TargetMode="External"/><Relationship Id="rId23" Type="http://schemas.openxmlformats.org/officeDocument/2006/relationships/hyperlink" Target="https://en.wikipedia.org/wiki/Xbox_360" TargetMode="External"/><Relationship Id="rId28" Type="http://schemas.openxmlformats.org/officeDocument/2006/relationships/hyperlink" Target="https://en.wikipedia.org/wiki/Nintendo" TargetMode="External"/><Relationship Id="rId49" Type="http://schemas.openxmlformats.org/officeDocument/2006/relationships/hyperlink" Target="https://en.wikipedia.org/wiki/Nintendo" TargetMode="External"/><Relationship Id="rId114" Type="http://schemas.openxmlformats.org/officeDocument/2006/relationships/hyperlink" Target="https://en.wikipedia.org/wiki/ColecoVision" TargetMode="External"/><Relationship Id="rId119" Type="http://schemas.openxmlformats.org/officeDocument/2006/relationships/hyperlink" Target="https://en.wikipedia.org/wiki/1978_in_video_games" TargetMode="External"/><Relationship Id="rId44" Type="http://schemas.openxmlformats.org/officeDocument/2006/relationships/hyperlink" Target="https://en.wikipedia.org/wiki/1990_in_video_games" TargetMode="External"/><Relationship Id="rId60" Type="http://schemas.openxmlformats.org/officeDocument/2006/relationships/hyperlink" Target="https://en.wikipedia.org/wiki/GameCube" TargetMode="External"/><Relationship Id="rId65" Type="http://schemas.openxmlformats.org/officeDocument/2006/relationships/hyperlink" Target="https://en.wikipedia.org/wiki/2012_in_video_games" TargetMode="External"/><Relationship Id="rId81" Type="http://schemas.openxmlformats.org/officeDocument/2006/relationships/hyperlink" Target="https://en.wikipedia.org/wiki/Sega" TargetMode="External"/><Relationship Id="rId86" Type="http://schemas.openxmlformats.org/officeDocument/2006/relationships/hyperlink" Target="https://en.wikipedia.org/wiki/PlayStation_5" TargetMode="External"/><Relationship Id="rId130" Type="http://schemas.openxmlformats.org/officeDocument/2006/relationships/hyperlink" Target="https://en.wikipedia.org/wiki/1976_in_video_games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PlayStation_(console)" TargetMode="External"/><Relationship Id="rId18" Type="http://schemas.openxmlformats.org/officeDocument/2006/relationships/hyperlink" Target="https://en.wikipedia.org/wiki/2006_in_video_games" TargetMode="External"/><Relationship Id="rId39" Type="http://schemas.openxmlformats.org/officeDocument/2006/relationships/hyperlink" Target="https://en.wikipedia.org/wiki/Nintendo_Entertainment_System" TargetMode="External"/><Relationship Id="rId109" Type="http://schemas.openxmlformats.org/officeDocument/2006/relationships/hyperlink" Target="https://en.wikipedia.org/wiki/Microsoft" TargetMode="External"/><Relationship Id="rId34" Type="http://schemas.openxmlformats.org/officeDocument/2006/relationships/hyperlink" Target="https://en.wikipedia.org/wiki/Nintendo" TargetMode="External"/><Relationship Id="rId50" Type="http://schemas.openxmlformats.org/officeDocument/2006/relationships/hyperlink" Target="https://en.wikipedia.org/wiki/1996_in_video_games" TargetMode="External"/><Relationship Id="rId55" Type="http://schemas.openxmlformats.org/officeDocument/2006/relationships/hyperlink" Target="https://en.wikipedia.org/wiki/Atari" TargetMode="External"/><Relationship Id="rId76" Type="http://schemas.openxmlformats.org/officeDocument/2006/relationships/hyperlink" Target="https://en.wikipedia.org/wiki/1987_in_video_games" TargetMode="External"/><Relationship Id="rId97" Type="http://schemas.openxmlformats.org/officeDocument/2006/relationships/hyperlink" Target="https://en.wikipedia.org/wiki/Nintendo" TargetMode="External"/><Relationship Id="rId104" Type="http://schemas.openxmlformats.org/officeDocument/2006/relationships/hyperlink" Target="https://en.wikipedia.org/wiki/2003_in_video_games" TargetMode="External"/><Relationship Id="rId120" Type="http://schemas.openxmlformats.org/officeDocument/2006/relationships/hyperlink" Target="https://en.wikipedia.org/wiki/Atari_Lynx" TargetMode="External"/><Relationship Id="rId125" Type="http://schemas.openxmlformats.org/officeDocument/2006/relationships/hyperlink" Target="https://en.wikipedia.org/wiki/Philips" TargetMode="External"/><Relationship Id="rId141" Type="http://schemas.openxmlformats.org/officeDocument/2006/relationships/comments" Target="../comments1.xml"/><Relationship Id="rId7" Type="http://schemas.openxmlformats.org/officeDocument/2006/relationships/hyperlink" Target="https://en.wikipedia.org/wiki/Nintendo" TargetMode="External"/><Relationship Id="rId71" Type="http://schemas.openxmlformats.org/officeDocument/2006/relationships/hyperlink" Target="https://en.wikipedia.org/wiki/2011_in_video_games" TargetMode="External"/><Relationship Id="rId92" Type="http://schemas.openxmlformats.org/officeDocument/2006/relationships/hyperlink" Target="https://en.wikipedia.org/wiki/List_of_best-selling_game_consoles" TargetMode="External"/><Relationship Id="rId2" Type="http://schemas.openxmlformats.org/officeDocument/2006/relationships/hyperlink" Target="https://en.wikipedia.org/wiki/PlayStation_2" TargetMode="External"/><Relationship Id="rId29" Type="http://schemas.openxmlformats.org/officeDocument/2006/relationships/hyperlink" Target="https://en.wikipedia.org/wiki/2001_in_video_games" TargetMode="External"/><Relationship Id="rId24" Type="http://schemas.openxmlformats.org/officeDocument/2006/relationships/hyperlink" Target="https://en.wikipedia.org/wiki/Microsoft" TargetMode="External"/><Relationship Id="rId40" Type="http://schemas.openxmlformats.org/officeDocument/2006/relationships/hyperlink" Target="https://en.wikipedia.org/wiki/Nintendo" TargetMode="External"/><Relationship Id="rId45" Type="http://schemas.openxmlformats.org/officeDocument/2006/relationships/hyperlink" Target="https://en.wikipedia.org/wiki/Xbox_One" TargetMode="External"/><Relationship Id="rId66" Type="http://schemas.openxmlformats.org/officeDocument/2006/relationships/hyperlink" Target="https://en.wikipedia.org/wiki/Sega_Game_Gear" TargetMode="External"/><Relationship Id="rId87" Type="http://schemas.openxmlformats.org/officeDocument/2006/relationships/hyperlink" Target="https://en.wikipedia.org/wiki/Sony" TargetMode="External"/><Relationship Id="rId110" Type="http://schemas.openxmlformats.org/officeDocument/2006/relationships/hyperlink" Target="https://en.wikipedia.org/wiki/2020_in_video_games" TargetMode="External"/><Relationship Id="rId115" Type="http://schemas.openxmlformats.org/officeDocument/2006/relationships/hyperlink" Target="https://en.wikipedia.org/wiki/Coleco" TargetMode="External"/><Relationship Id="rId131" Type="http://schemas.openxmlformats.org/officeDocument/2006/relationships/hyperlink" Target="https://en.wikipedia.org/wiki/List_of_best-selling_game_consoles" TargetMode="External"/><Relationship Id="rId136" Type="http://schemas.openxmlformats.org/officeDocument/2006/relationships/drawing" Target="../drawings/drawing2.xml"/><Relationship Id="rId61" Type="http://schemas.openxmlformats.org/officeDocument/2006/relationships/hyperlink" Target="https://en.wikipedia.org/wiki/Nintendo" TargetMode="External"/><Relationship Id="rId82" Type="http://schemas.openxmlformats.org/officeDocument/2006/relationships/hyperlink" Target="https://en.wikipedia.org/wiki/1998_in_video_games" TargetMode="External"/><Relationship Id="rId19" Type="http://schemas.openxmlformats.org/officeDocument/2006/relationships/hyperlink" Target="https://en.wikipedia.org/wiki/PlayStation_3" TargetMode="External"/><Relationship Id="rId14" Type="http://schemas.openxmlformats.org/officeDocument/2006/relationships/hyperlink" Target="https://en.wikipedia.org/wiki/Sony" TargetMode="External"/><Relationship Id="rId30" Type="http://schemas.openxmlformats.org/officeDocument/2006/relationships/hyperlink" Target="https://en.wikipedia.org/wiki/PlayStation_Portable" TargetMode="External"/><Relationship Id="rId35" Type="http://schemas.openxmlformats.org/officeDocument/2006/relationships/hyperlink" Target="https://en.wikipedia.org/wiki/2017_in_video_games" TargetMode="External"/><Relationship Id="rId56" Type="http://schemas.openxmlformats.org/officeDocument/2006/relationships/hyperlink" Target="https://en.wikipedia.org/wiki/1977_in_video_games" TargetMode="External"/><Relationship Id="rId77" Type="http://schemas.openxmlformats.org/officeDocument/2006/relationships/hyperlink" Target="https://en.wikipedia.org/wiki/Sega_Saturn" TargetMode="External"/><Relationship Id="rId100" Type="http://schemas.openxmlformats.org/officeDocument/2006/relationships/hyperlink" Target="https://en.wikipedia.org/wiki/Mattel" TargetMode="External"/><Relationship Id="rId105" Type="http://schemas.openxmlformats.org/officeDocument/2006/relationships/hyperlink" Target="https://en.wikipedia.org/wiki/NES_Classic_Edition" TargetMode="External"/><Relationship Id="rId126" Type="http://schemas.openxmlformats.org/officeDocument/2006/relationships/hyperlink" Target="https://en.wikipedia.org/wiki/1990_in_video_games" TargetMode="External"/><Relationship Id="rId8" Type="http://schemas.openxmlformats.org/officeDocument/2006/relationships/hyperlink" Target="https://en.wikipedia.org/wiki/2004_in_video_games" TargetMode="External"/><Relationship Id="rId51" Type="http://schemas.openxmlformats.org/officeDocument/2006/relationships/hyperlink" Target="https://en.wikipedia.org/wiki/Sega_Genesis" TargetMode="External"/><Relationship Id="rId72" Type="http://schemas.openxmlformats.org/officeDocument/2006/relationships/hyperlink" Target="https://en.wikipedia.org/wiki/Master_System" TargetMode="External"/><Relationship Id="rId93" Type="http://schemas.openxmlformats.org/officeDocument/2006/relationships/hyperlink" Target="https://en.wikipedia.org/wiki/WonderSwan" TargetMode="External"/><Relationship Id="rId98" Type="http://schemas.openxmlformats.org/officeDocument/2006/relationships/hyperlink" Target="https://en.wikipedia.org/wiki/1977_in_video_games" TargetMode="External"/><Relationship Id="rId121" Type="http://schemas.openxmlformats.org/officeDocument/2006/relationships/hyperlink" Target="https://en.wikipedia.org/wiki/Atari" TargetMode="External"/><Relationship Id="rId3" Type="http://schemas.openxmlformats.org/officeDocument/2006/relationships/hyperlink" Target="https://en.wikipedia.org/wiki/Sony" TargetMode="External"/><Relationship Id="rId25" Type="http://schemas.openxmlformats.org/officeDocument/2006/relationships/hyperlink" Target="https://en.wikipedia.org/wiki/2005_in_video_games" TargetMode="External"/><Relationship Id="rId46" Type="http://schemas.openxmlformats.org/officeDocument/2006/relationships/hyperlink" Target="https://en.wikipedia.org/wiki/Microsoft" TargetMode="External"/><Relationship Id="rId67" Type="http://schemas.openxmlformats.org/officeDocument/2006/relationships/hyperlink" Target="https://en.wikipedia.org/wiki/Sega" TargetMode="External"/><Relationship Id="rId116" Type="http://schemas.openxmlformats.org/officeDocument/2006/relationships/hyperlink" Target="https://en.wikipedia.org/wiki/1982_in_video_games" TargetMode="External"/><Relationship Id="rId137" Type="http://schemas.openxmlformats.org/officeDocument/2006/relationships/vmlDrawing" Target="../drawings/vmlDrawing1.vml"/><Relationship Id="rId20" Type="http://schemas.openxmlformats.org/officeDocument/2006/relationships/hyperlink" Target="https://en.wikipedia.org/wiki/Sony" TargetMode="External"/><Relationship Id="rId41" Type="http://schemas.openxmlformats.org/officeDocument/2006/relationships/hyperlink" Target="https://en.wikipedia.org/wiki/1983_in_video_games" TargetMode="External"/><Relationship Id="rId62" Type="http://schemas.openxmlformats.org/officeDocument/2006/relationships/hyperlink" Target="https://en.wikipedia.org/wiki/2001_in_video_games" TargetMode="External"/><Relationship Id="rId83" Type="http://schemas.openxmlformats.org/officeDocument/2006/relationships/hyperlink" Target="https://en.wikipedia.org/wiki/Super_NES_Classic_Edition" TargetMode="External"/><Relationship Id="rId88" Type="http://schemas.openxmlformats.org/officeDocument/2006/relationships/hyperlink" Target="https://en.wikipedia.org/wiki/2020_in_video_games" TargetMode="External"/><Relationship Id="rId111" Type="http://schemas.openxmlformats.org/officeDocument/2006/relationships/hyperlink" Target="https://en.wikipedia.org/wiki/Dendy_(console)" TargetMode="External"/><Relationship Id="rId132" Type="http://schemas.openxmlformats.org/officeDocument/2006/relationships/hyperlink" Target="https://en.wikipedia.org/wiki/Atari_5200" TargetMode="External"/><Relationship Id="rId15" Type="http://schemas.openxmlformats.org/officeDocument/2006/relationships/hyperlink" Target="https://en.wikipedia.org/wiki/1994_in_video_games" TargetMode="External"/><Relationship Id="rId36" Type="http://schemas.openxmlformats.org/officeDocument/2006/relationships/hyperlink" Target="https://en.wikipedia.org/wiki/Nintendo_3DS_family" TargetMode="External"/><Relationship Id="rId57" Type="http://schemas.openxmlformats.org/officeDocument/2006/relationships/hyperlink" Target="https://en.wikipedia.org/wiki/Xbox_(console)" TargetMode="External"/><Relationship Id="rId106" Type="http://schemas.openxmlformats.org/officeDocument/2006/relationships/hyperlink" Target="https://en.wikipedia.org/wiki/Nintendo" TargetMode="External"/><Relationship Id="rId127" Type="http://schemas.openxmlformats.org/officeDocument/2006/relationships/hyperlink" Target="https://en.wikipedia.org/wiki/List_of_best-selling_game_consoles" TargetMode="External"/><Relationship Id="rId10" Type="http://schemas.openxmlformats.org/officeDocument/2006/relationships/hyperlink" Target="https://en.wikipedia.org/wiki/PlayStation_4" TargetMode="External"/><Relationship Id="rId31" Type="http://schemas.openxmlformats.org/officeDocument/2006/relationships/hyperlink" Target="https://en.wikipedia.org/wiki/Sony" TargetMode="External"/><Relationship Id="rId52" Type="http://schemas.openxmlformats.org/officeDocument/2006/relationships/hyperlink" Target="https://en.wikipedia.org/wiki/Sega" TargetMode="External"/><Relationship Id="rId73" Type="http://schemas.openxmlformats.org/officeDocument/2006/relationships/hyperlink" Target="https://en.wikipedia.org/wiki/Sega" TargetMode="External"/><Relationship Id="rId78" Type="http://schemas.openxmlformats.org/officeDocument/2006/relationships/hyperlink" Target="https://en.wikipedia.org/wiki/Sega" TargetMode="External"/><Relationship Id="rId94" Type="http://schemas.openxmlformats.org/officeDocument/2006/relationships/hyperlink" Target="https://en.wikipedia.org/wiki/Bandai" TargetMode="External"/><Relationship Id="rId99" Type="http://schemas.openxmlformats.org/officeDocument/2006/relationships/hyperlink" Target="https://en.wikipedia.org/wiki/Intellivision" TargetMode="External"/><Relationship Id="rId101" Type="http://schemas.openxmlformats.org/officeDocument/2006/relationships/hyperlink" Target="https://en.wikipedia.org/wiki/1980_in_video_games" TargetMode="External"/><Relationship Id="rId122" Type="http://schemas.openxmlformats.org/officeDocument/2006/relationships/hyperlink" Target="https://en.wikipedia.org/wiki/1989_in_video_games" TargetMode="External"/><Relationship Id="rId4" Type="http://schemas.openxmlformats.org/officeDocument/2006/relationships/hyperlink" Target="https://en.wikipedia.org/wiki/2000_in_video_games" TargetMode="External"/><Relationship Id="rId9" Type="http://schemas.openxmlformats.org/officeDocument/2006/relationships/hyperlink" Target="https://en.wikipedia.org/wiki/Nintendo" TargetMode="External"/><Relationship Id="rId26" Type="http://schemas.openxmlformats.org/officeDocument/2006/relationships/hyperlink" Target="https://en.wikipedia.org/wiki/List_of_best-selling_game_consoles" TargetMode="External"/><Relationship Id="rId47" Type="http://schemas.openxmlformats.org/officeDocument/2006/relationships/hyperlink" Target="https://en.wikipedia.org/wiki/2013_in_video_games" TargetMode="External"/><Relationship Id="rId68" Type="http://schemas.openxmlformats.org/officeDocument/2006/relationships/hyperlink" Target="https://en.wikipedia.org/wiki/1990_in_video_games" TargetMode="External"/><Relationship Id="rId89" Type="http://schemas.openxmlformats.org/officeDocument/2006/relationships/hyperlink" Target="https://en.wikipedia.org/wiki/Sega_Pico" TargetMode="External"/><Relationship Id="rId112" Type="http://schemas.openxmlformats.org/officeDocument/2006/relationships/hyperlink" Target="https://en.wikipedia.org/wiki/1992_in_video_games" TargetMode="External"/><Relationship Id="rId133" Type="http://schemas.openxmlformats.org/officeDocument/2006/relationships/hyperlink" Target="https://en.wikipedia.org/wiki/Atari" TargetMode="External"/><Relationship Id="rId16" Type="http://schemas.openxmlformats.org/officeDocument/2006/relationships/hyperlink" Target="https://en.wikipedia.org/wiki/W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877A-728D-43E1-A7E4-C344EF1F7FFB}">
  <dimension ref="A3:B16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17.42578125" bestFit="1" customWidth="1"/>
  </cols>
  <sheetData>
    <row r="3" spans="1:2" x14ac:dyDescent="0.25">
      <c r="A3" s="12" t="s">
        <v>19</v>
      </c>
      <c r="B3" t="s">
        <v>109</v>
      </c>
    </row>
    <row r="4" spans="1:2" x14ac:dyDescent="0.25">
      <c r="A4" t="s">
        <v>55</v>
      </c>
      <c r="B4" s="13">
        <v>5948</v>
      </c>
    </row>
    <row r="5" spans="1:2" x14ac:dyDescent="0.25">
      <c r="A5" t="s">
        <v>79</v>
      </c>
      <c r="B5" s="13">
        <v>1999</v>
      </c>
    </row>
    <row r="6" spans="1:2" x14ac:dyDescent="0.25">
      <c r="A6" t="s">
        <v>93</v>
      </c>
      <c r="B6" s="13">
        <v>3958</v>
      </c>
    </row>
    <row r="7" spans="1:2" x14ac:dyDescent="0.25">
      <c r="A7" t="s">
        <v>104</v>
      </c>
      <c r="B7" s="13">
        <v>1978</v>
      </c>
    </row>
    <row r="8" spans="1:2" x14ac:dyDescent="0.25">
      <c r="A8" t="s">
        <v>84</v>
      </c>
      <c r="B8" s="13">
        <v>1980</v>
      </c>
    </row>
    <row r="9" spans="1:2" x14ac:dyDescent="0.25">
      <c r="A9" t="s">
        <v>35</v>
      </c>
      <c r="B9" s="13">
        <v>8039</v>
      </c>
    </row>
    <row r="10" spans="1:2" x14ac:dyDescent="0.25">
      <c r="A10" t="s">
        <v>103</v>
      </c>
      <c r="B10" s="13">
        <v>1987</v>
      </c>
    </row>
    <row r="11" spans="1:2" x14ac:dyDescent="0.25">
      <c r="A11" t="s">
        <v>24</v>
      </c>
      <c r="B11" s="13">
        <v>28020</v>
      </c>
    </row>
    <row r="12" spans="1:2" x14ac:dyDescent="0.25">
      <c r="A12" t="s">
        <v>86</v>
      </c>
      <c r="B12" s="13">
        <v>2003</v>
      </c>
    </row>
    <row r="13" spans="1:2" x14ac:dyDescent="0.25">
      <c r="A13" t="s">
        <v>98</v>
      </c>
      <c r="B13" s="13">
        <v>1990</v>
      </c>
    </row>
    <row r="14" spans="1:2" x14ac:dyDescent="0.25">
      <c r="A14" t="s">
        <v>52</v>
      </c>
      <c r="B14" s="13">
        <v>11949</v>
      </c>
    </row>
    <row r="15" spans="1:2" x14ac:dyDescent="0.25">
      <c r="A15" t="s">
        <v>22</v>
      </c>
      <c r="B15" s="13">
        <v>14048</v>
      </c>
    </row>
    <row r="16" spans="1:2" x14ac:dyDescent="0.25">
      <c r="A16" t="s">
        <v>108</v>
      </c>
      <c r="B16" s="13">
        <v>1992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6A34-5A7C-41FB-A28D-05F5FB074FCB}">
  <dimension ref="A3:B16"/>
  <sheetViews>
    <sheetView workbookViewId="0">
      <selection activeCell="A3" sqref="A3"/>
    </sheetView>
  </sheetViews>
  <sheetFormatPr defaultRowHeight="15" x14ac:dyDescent="0.25"/>
  <cols>
    <col min="1" max="1" width="17" bestFit="1" customWidth="1"/>
    <col min="2" max="2" width="19.28515625" bestFit="1" customWidth="1"/>
  </cols>
  <sheetData>
    <row r="3" spans="1:2" x14ac:dyDescent="0.25">
      <c r="A3" s="12" t="s">
        <v>19</v>
      </c>
      <c r="B3" t="s">
        <v>117</v>
      </c>
    </row>
    <row r="4" spans="1:2" x14ac:dyDescent="0.25">
      <c r="A4" t="s">
        <v>55</v>
      </c>
      <c r="B4" s="13">
        <v>3</v>
      </c>
    </row>
    <row r="5" spans="1:2" x14ac:dyDescent="0.25">
      <c r="A5" t="s">
        <v>79</v>
      </c>
      <c r="B5" s="13">
        <v>1</v>
      </c>
    </row>
    <row r="6" spans="1:2" x14ac:dyDescent="0.25">
      <c r="A6" t="s">
        <v>93</v>
      </c>
      <c r="B6" s="13">
        <v>2</v>
      </c>
    </row>
    <row r="7" spans="1:2" x14ac:dyDescent="0.25">
      <c r="A7" t="s">
        <v>104</v>
      </c>
      <c r="B7" s="13">
        <v>1</v>
      </c>
    </row>
    <row r="8" spans="1:2" x14ac:dyDescent="0.25">
      <c r="A8" t="s">
        <v>84</v>
      </c>
      <c r="B8" s="13">
        <v>1</v>
      </c>
    </row>
    <row r="9" spans="1:2" x14ac:dyDescent="0.25">
      <c r="A9" t="s">
        <v>35</v>
      </c>
      <c r="B9" s="13">
        <v>4</v>
      </c>
    </row>
    <row r="10" spans="1:2" x14ac:dyDescent="0.25">
      <c r="A10" t="s">
        <v>103</v>
      </c>
      <c r="B10" s="13">
        <v>1</v>
      </c>
    </row>
    <row r="11" spans="1:2" x14ac:dyDescent="0.25">
      <c r="A11" t="s">
        <v>24</v>
      </c>
      <c r="B11" s="13">
        <v>14</v>
      </c>
    </row>
    <row r="12" spans="1:2" x14ac:dyDescent="0.25">
      <c r="A12" t="s">
        <v>86</v>
      </c>
      <c r="B12" s="13">
        <v>1</v>
      </c>
    </row>
    <row r="13" spans="1:2" x14ac:dyDescent="0.25">
      <c r="A13" t="s">
        <v>98</v>
      </c>
      <c r="B13" s="13">
        <v>1</v>
      </c>
    </row>
    <row r="14" spans="1:2" x14ac:dyDescent="0.25">
      <c r="A14" t="s">
        <v>52</v>
      </c>
      <c r="B14" s="13">
        <v>6</v>
      </c>
    </row>
    <row r="15" spans="1:2" x14ac:dyDescent="0.25">
      <c r="A15" t="s">
        <v>22</v>
      </c>
      <c r="B15" s="13">
        <v>7</v>
      </c>
    </row>
    <row r="16" spans="1:2" x14ac:dyDescent="0.25">
      <c r="A16" t="s">
        <v>108</v>
      </c>
      <c r="B16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1937-7205-4626-AA0D-D0D02BC5BF26}">
  <dimension ref="A1:R79"/>
  <sheetViews>
    <sheetView tabSelected="1" topLeftCell="A4" zoomScale="80" zoomScaleNormal="80" workbookViewId="0">
      <selection activeCell="S21" sqref="S21"/>
    </sheetView>
  </sheetViews>
  <sheetFormatPr defaultRowHeight="15" x14ac:dyDescent="0.25"/>
  <cols>
    <col min="1" max="1" width="19.140625" customWidth="1"/>
    <col min="2" max="2" width="20.140625" customWidth="1"/>
    <col min="3" max="3" width="29.42578125" customWidth="1"/>
    <col min="4" max="4" width="19.42578125" customWidth="1"/>
    <col min="8" max="8" width="11.140625" customWidth="1"/>
    <col min="9" max="9" width="22.85546875" customWidth="1"/>
    <col min="10" max="10" width="17.7109375" customWidth="1"/>
    <col min="11" max="11" width="13.42578125" customWidth="1"/>
    <col min="12" max="12" width="16.140625" customWidth="1"/>
    <col min="14" max="14" width="29.28515625" customWidth="1"/>
    <col min="16" max="16" width="57.5703125" bestFit="1" customWidth="1"/>
    <col min="17" max="17" width="23.140625" customWidth="1"/>
  </cols>
  <sheetData>
    <row r="1" spans="2:17" ht="41.25" customHeight="1" x14ac:dyDescent="0.4">
      <c r="G1" s="20"/>
      <c r="H1" s="21" t="s">
        <v>0</v>
      </c>
      <c r="I1" s="21"/>
      <c r="J1" s="21"/>
      <c r="K1" s="21"/>
      <c r="L1" s="21"/>
      <c r="M1" s="21"/>
    </row>
    <row r="2" spans="2:17" ht="15.75" thickBot="1" x14ac:dyDescent="0.3">
      <c r="F2" s="2"/>
      <c r="G2" s="2"/>
      <c r="H2" s="2"/>
    </row>
    <row r="3" spans="2:17" ht="21.75" thickBot="1" x14ac:dyDescent="0.4">
      <c r="B3" s="36" t="s">
        <v>1</v>
      </c>
      <c r="C3" s="37"/>
      <c r="D3" s="19"/>
      <c r="E3" s="2"/>
      <c r="F3" s="22" t="s">
        <v>4</v>
      </c>
      <c r="G3" s="23"/>
      <c r="H3" s="23"/>
      <c r="I3" s="23"/>
      <c r="J3" s="23"/>
      <c r="K3" s="23"/>
      <c r="L3" s="23"/>
      <c r="M3" s="23"/>
      <c r="N3" s="24"/>
    </row>
    <row r="4" spans="2:17" ht="18.75" x14ac:dyDescent="0.25">
      <c r="B4" s="38" t="s">
        <v>2</v>
      </c>
      <c r="C4" s="38" t="s">
        <v>3</v>
      </c>
      <c r="P4" s="16" t="s">
        <v>15</v>
      </c>
      <c r="Q4" s="10" t="s">
        <v>16</v>
      </c>
    </row>
    <row r="5" spans="2:17" ht="18.75" x14ac:dyDescent="0.25">
      <c r="B5" s="38">
        <v>2012</v>
      </c>
      <c r="C5" s="38">
        <v>70.599999999999994</v>
      </c>
      <c r="P5" s="17">
        <f t="shared" ref="P5:P16" si="0">B5</f>
        <v>2012</v>
      </c>
      <c r="Q5" s="10">
        <v>0</v>
      </c>
    </row>
    <row r="6" spans="2:17" ht="25.5" x14ac:dyDescent="0.35">
      <c r="B6" s="38">
        <v>2013</v>
      </c>
      <c r="C6" s="38">
        <v>76.5</v>
      </c>
      <c r="D6" s="1"/>
      <c r="P6" s="17">
        <f t="shared" si="0"/>
        <v>2013</v>
      </c>
      <c r="Q6" s="10">
        <f t="shared" ref="Q6:Q16" si="1">ROUND((C6-C5)/C5 * 100,2)</f>
        <v>8.36</v>
      </c>
    </row>
    <row r="7" spans="2:17" ht="18.75" x14ac:dyDescent="0.25">
      <c r="B7" s="38">
        <v>2014</v>
      </c>
      <c r="C7" s="38">
        <v>84.8</v>
      </c>
      <c r="P7" s="17">
        <f t="shared" si="0"/>
        <v>2014</v>
      </c>
      <c r="Q7" s="10">
        <f t="shared" si="1"/>
        <v>10.85</v>
      </c>
    </row>
    <row r="8" spans="2:17" ht="18.75" x14ac:dyDescent="0.25">
      <c r="B8" s="38">
        <v>2015</v>
      </c>
      <c r="C8" s="38">
        <v>93.1</v>
      </c>
      <c r="P8" s="17">
        <f t="shared" si="0"/>
        <v>2015</v>
      </c>
      <c r="Q8" s="10">
        <f t="shared" si="1"/>
        <v>9.7899999999999991</v>
      </c>
    </row>
    <row r="9" spans="2:17" ht="18.75" x14ac:dyDescent="0.25">
      <c r="B9" s="38">
        <v>2016</v>
      </c>
      <c r="C9" s="38">
        <v>106.5</v>
      </c>
      <c r="P9" s="17">
        <f t="shared" si="0"/>
        <v>2016</v>
      </c>
      <c r="Q9" s="10">
        <f t="shared" si="1"/>
        <v>14.39</v>
      </c>
    </row>
    <row r="10" spans="2:17" ht="18.75" x14ac:dyDescent="0.25">
      <c r="B10" s="38">
        <v>2017</v>
      </c>
      <c r="C10" s="38">
        <v>121.7</v>
      </c>
      <c r="P10" s="17">
        <f t="shared" si="0"/>
        <v>2017</v>
      </c>
      <c r="Q10" s="10">
        <f t="shared" si="1"/>
        <v>14.27</v>
      </c>
    </row>
    <row r="11" spans="2:17" ht="18.75" x14ac:dyDescent="0.25">
      <c r="B11" s="38">
        <v>2018</v>
      </c>
      <c r="C11" s="38">
        <v>138.5</v>
      </c>
      <c r="P11" s="17">
        <f t="shared" si="0"/>
        <v>2018</v>
      </c>
      <c r="Q11" s="10">
        <f t="shared" si="1"/>
        <v>13.8</v>
      </c>
    </row>
    <row r="12" spans="2:17" ht="18.75" x14ac:dyDescent="0.25">
      <c r="B12" s="38">
        <v>2019</v>
      </c>
      <c r="C12" s="38">
        <v>145.69999999999999</v>
      </c>
      <c r="P12" s="17">
        <f t="shared" si="0"/>
        <v>2019</v>
      </c>
      <c r="Q12" s="10">
        <f t="shared" si="1"/>
        <v>5.2</v>
      </c>
    </row>
    <row r="13" spans="2:17" ht="18.75" x14ac:dyDescent="0.25">
      <c r="B13" s="38">
        <v>2020</v>
      </c>
      <c r="C13" s="38">
        <v>159.30000000000001</v>
      </c>
      <c r="P13" s="17">
        <f t="shared" si="0"/>
        <v>2020</v>
      </c>
      <c r="Q13" s="10">
        <f t="shared" si="1"/>
        <v>9.33</v>
      </c>
    </row>
    <row r="14" spans="2:17" ht="18.75" x14ac:dyDescent="0.25">
      <c r="B14" s="38">
        <v>2021</v>
      </c>
      <c r="C14" s="38">
        <v>170.2</v>
      </c>
      <c r="P14" s="17">
        <f t="shared" si="0"/>
        <v>2021</v>
      </c>
      <c r="Q14" s="10">
        <f t="shared" si="1"/>
        <v>6.84</v>
      </c>
    </row>
    <row r="15" spans="2:17" ht="18.75" x14ac:dyDescent="0.25">
      <c r="B15" s="38">
        <v>2022</v>
      </c>
      <c r="C15" s="38">
        <v>185.6</v>
      </c>
      <c r="P15" s="17">
        <f t="shared" si="0"/>
        <v>2022</v>
      </c>
      <c r="Q15" s="10">
        <f t="shared" si="1"/>
        <v>9.0500000000000007</v>
      </c>
    </row>
    <row r="16" spans="2:17" ht="19.5" thickBot="1" x14ac:dyDescent="0.3">
      <c r="B16" s="38">
        <v>2023</v>
      </c>
      <c r="C16" s="38">
        <v>200.8</v>
      </c>
      <c r="P16" s="18">
        <f t="shared" si="0"/>
        <v>2023</v>
      </c>
      <c r="Q16" s="10">
        <f t="shared" si="1"/>
        <v>8.19</v>
      </c>
    </row>
    <row r="20" spans="1:18" ht="18.75" x14ac:dyDescent="0.3">
      <c r="P20" s="30" t="s">
        <v>122</v>
      </c>
      <c r="Q20" s="30" t="s">
        <v>121</v>
      </c>
    </row>
    <row r="21" spans="1:18" ht="21.75" thickBot="1" x14ac:dyDescent="0.3">
      <c r="P21" s="32" t="str">
        <f>A24</f>
        <v>Action</v>
      </c>
      <c r="Q21" s="32">
        <f>D24/C24</f>
        <v>0.52873973580863975</v>
      </c>
    </row>
    <row r="22" spans="1:18" ht="30" customHeight="1" thickBot="1" x14ac:dyDescent="0.3">
      <c r="A22" s="26" t="s">
        <v>13</v>
      </c>
      <c r="B22" s="27"/>
      <c r="C22" s="27"/>
      <c r="D22" s="28"/>
      <c r="P22" s="32" t="str">
        <f t="shared" ref="P22:P25" si="2">A25</f>
        <v>Shooter</v>
      </c>
      <c r="Q22" s="32">
        <f>D25/C25</f>
        <v>0.5290448343079921</v>
      </c>
    </row>
    <row r="23" spans="1:18" ht="21.75" thickBot="1" x14ac:dyDescent="0.3">
      <c r="A23" s="3" t="s">
        <v>5</v>
      </c>
      <c r="B23" s="3" t="s">
        <v>14</v>
      </c>
      <c r="C23" s="3" t="s">
        <v>6</v>
      </c>
      <c r="D23" s="4" t="s">
        <v>7</v>
      </c>
      <c r="P23" s="32" t="str">
        <f t="shared" si="2"/>
        <v>Sports</v>
      </c>
      <c r="Q23" s="32">
        <f>D26/C26</f>
        <v>0.528813559322034</v>
      </c>
    </row>
    <row r="24" spans="1:18" ht="21.75" thickBot="1" x14ac:dyDescent="0.3">
      <c r="A24" s="3" t="s">
        <v>8</v>
      </c>
      <c r="B24" s="3">
        <v>19.84</v>
      </c>
      <c r="C24" s="6">
        <v>0.28010000000000002</v>
      </c>
      <c r="D24" s="5">
        <v>0.14810000000000001</v>
      </c>
      <c r="P24" s="32" t="str">
        <f t="shared" si="2"/>
        <v>Role-Playing</v>
      </c>
      <c r="Q24" s="32">
        <f>D27/C27</f>
        <v>0.52885624344176285</v>
      </c>
    </row>
    <row r="25" spans="1:18" ht="21.75" thickBot="1" x14ac:dyDescent="0.3">
      <c r="A25" s="3" t="s">
        <v>9</v>
      </c>
      <c r="B25" s="3">
        <v>18.170000000000002</v>
      </c>
      <c r="C25" s="6">
        <v>0.25650000000000001</v>
      </c>
      <c r="D25" s="5">
        <v>0.13569999999999999</v>
      </c>
      <c r="P25" s="32" t="str">
        <f t="shared" si="2"/>
        <v>Fighting</v>
      </c>
      <c r="Q25" s="32">
        <f>D28/C28</f>
        <v>0.52854511970534068</v>
      </c>
    </row>
    <row r="26" spans="1:18" ht="21" thickBot="1" x14ac:dyDescent="0.3">
      <c r="A26" s="3" t="s">
        <v>10</v>
      </c>
      <c r="B26" s="3">
        <v>14.63</v>
      </c>
      <c r="C26" s="6">
        <v>0.20649999999999999</v>
      </c>
      <c r="D26" s="5">
        <v>0.10920000000000001</v>
      </c>
    </row>
    <row r="27" spans="1:18" ht="21.75" thickBot="1" x14ac:dyDescent="0.35">
      <c r="A27" s="3" t="s">
        <v>11</v>
      </c>
      <c r="B27" s="3">
        <v>6.75</v>
      </c>
      <c r="C27" s="6">
        <v>9.5299999999999996E-2</v>
      </c>
      <c r="D27" s="5">
        <v>5.04E-2</v>
      </c>
      <c r="P27" s="30" t="s">
        <v>123</v>
      </c>
      <c r="Q27" s="31">
        <f>(Q5+Q6+Q7+Q8+Q9+Q10+Q12+Q11+Q13+Q14+Q15+Q16)/COUNTIF(Tabel4[YEAR GROWTH (%): ],"&gt;0")</f>
        <v>10.006363636363636</v>
      </c>
      <c r="R27" s="29">
        <f>$C$16 + $Q$27*$C$16 / 100</f>
        <v>220.89277818181819</v>
      </c>
    </row>
    <row r="28" spans="1:18" ht="21.75" thickBot="1" x14ac:dyDescent="0.35">
      <c r="A28" s="7" t="s">
        <v>12</v>
      </c>
      <c r="B28" s="7">
        <v>3.85</v>
      </c>
      <c r="C28" s="8">
        <v>5.4300000000000001E-2</v>
      </c>
      <c r="D28" s="9">
        <v>2.87E-2</v>
      </c>
      <c r="P28" s="30" t="s">
        <v>124</v>
      </c>
      <c r="Q28" s="31">
        <f>R33</f>
        <v>391.46088248411979</v>
      </c>
      <c r="R28" s="29">
        <f>R27+$Q$27*R27/100</f>
        <v>242.99611281315703</v>
      </c>
    </row>
    <row r="29" spans="1:18" ht="15.75" thickTop="1" x14ac:dyDescent="0.25">
      <c r="P29" s="19"/>
      <c r="R29" s="29">
        <f t="shared" ref="R29:R33" si="3">R28+$Q$27*R28/100</f>
        <v>267.31118748346995</v>
      </c>
    </row>
    <row r="30" spans="1:18" x14ac:dyDescent="0.25">
      <c r="R30" s="29">
        <f t="shared" si="3"/>
        <v>294.05931694374772</v>
      </c>
    </row>
    <row r="31" spans="1:18" x14ac:dyDescent="0.25">
      <c r="R31" s="29">
        <f t="shared" si="3"/>
        <v>323.48396150374617</v>
      </c>
    </row>
    <row r="32" spans="1:18" x14ac:dyDescent="0.25">
      <c r="R32" s="29">
        <f t="shared" si="3"/>
        <v>355.85294299712558</v>
      </c>
    </row>
    <row r="33" spans="5:18" x14ac:dyDescent="0.25">
      <c r="R33" s="29">
        <f t="shared" si="3"/>
        <v>391.46088248411979</v>
      </c>
    </row>
    <row r="34" spans="5:18" x14ac:dyDescent="0.25">
      <c r="R34" s="29"/>
    </row>
    <row r="35" spans="5:18" ht="18.75" x14ac:dyDescent="0.3">
      <c r="I35" s="33" t="s">
        <v>17</v>
      </c>
      <c r="J35" s="33"/>
      <c r="K35" s="33"/>
      <c r="L35" s="33"/>
    </row>
    <row r="36" spans="5:18" ht="18.75" x14ac:dyDescent="0.3">
      <c r="I36" s="34" t="s">
        <v>18</v>
      </c>
      <c r="J36" s="34" t="s">
        <v>19</v>
      </c>
      <c r="K36" s="34" t="s">
        <v>102</v>
      </c>
      <c r="L36" s="34" t="s">
        <v>20</v>
      </c>
      <c r="N36" s="30" t="s">
        <v>118</v>
      </c>
      <c r="P36" s="14" t="s">
        <v>119</v>
      </c>
    </row>
    <row r="37" spans="5:18" ht="21.75" thickBot="1" x14ac:dyDescent="0.3">
      <c r="E37" s="11"/>
      <c r="I37" s="34" t="s">
        <v>21</v>
      </c>
      <c r="J37" s="34" t="s">
        <v>22</v>
      </c>
      <c r="K37" s="34">
        <v>2000</v>
      </c>
      <c r="L37" s="34" t="s">
        <v>110</v>
      </c>
      <c r="N37" s="35" t="str">
        <f>IF(Tabel6[[#This Row],[Released]]&gt;1999,"Released after 2000","Released before 2000")</f>
        <v>Released after 2000</v>
      </c>
      <c r="P37" s="15">
        <f>COUNTIF(Tabel6[Released],"&gt;1999")</f>
        <v>20</v>
      </c>
    </row>
    <row r="38" spans="5:18" ht="18.75" x14ac:dyDescent="0.25">
      <c r="I38" s="34" t="s">
        <v>23</v>
      </c>
      <c r="J38" s="34" t="s">
        <v>24</v>
      </c>
      <c r="K38" s="34">
        <v>2004</v>
      </c>
      <c r="L38" s="34" t="s">
        <v>25</v>
      </c>
      <c r="N38" s="35" t="str">
        <f>IF(Tabel6[[#This Row],[Released]]&gt;1999,"Released after 2000","Released before 2000")</f>
        <v>Released after 2000</v>
      </c>
    </row>
    <row r="39" spans="5:18" ht="18.75" x14ac:dyDescent="0.3">
      <c r="I39" s="34" t="s">
        <v>105</v>
      </c>
      <c r="J39" s="34" t="s">
        <v>24</v>
      </c>
      <c r="K39" s="34">
        <v>1989</v>
      </c>
      <c r="L39" s="34" t="s">
        <v>26</v>
      </c>
      <c r="N39" s="35" t="str">
        <f>IF(Tabel6[[#This Row],[Released]]&gt;1999,"Released after 2000","Released before 2000")</f>
        <v>Released before 2000</v>
      </c>
      <c r="P39" s="14" t="s">
        <v>120</v>
      </c>
    </row>
    <row r="40" spans="5:18" ht="21" x14ac:dyDescent="0.25">
      <c r="I40" s="34" t="s">
        <v>27</v>
      </c>
      <c r="J40" s="34" t="s">
        <v>22</v>
      </c>
      <c r="K40" s="34">
        <v>2013</v>
      </c>
      <c r="L40" s="34" t="s">
        <v>28</v>
      </c>
      <c r="N40" s="35" t="str">
        <f>IF(Tabel6[[#This Row],[Released]]&gt;1999,"Released after 2000","Released before 2000")</f>
        <v>Released after 2000</v>
      </c>
      <c r="P40" s="15">
        <f>COUNTIF(Tabel6[Released],"&lt;2000")</f>
        <v>23</v>
      </c>
    </row>
    <row r="41" spans="5:18" ht="18.75" x14ac:dyDescent="0.25">
      <c r="I41" s="34" t="s">
        <v>29</v>
      </c>
      <c r="J41" s="34" t="s">
        <v>22</v>
      </c>
      <c r="K41" s="34">
        <v>1994</v>
      </c>
      <c r="L41" s="34" t="s">
        <v>30</v>
      </c>
      <c r="N41" s="35" t="str">
        <f>IF(Tabel6[[#This Row],[Released]]&gt;1999,"Released after 2000","Released before 2000")</f>
        <v>Released before 2000</v>
      </c>
    </row>
    <row r="42" spans="5:18" ht="18.75" x14ac:dyDescent="0.25">
      <c r="I42" s="34" t="s">
        <v>31</v>
      </c>
      <c r="J42" s="34" t="s">
        <v>24</v>
      </c>
      <c r="K42" s="34">
        <v>2006</v>
      </c>
      <c r="L42" s="34" t="s">
        <v>32</v>
      </c>
      <c r="N42" s="35" t="str">
        <f>IF(Tabel6[[#This Row],[Released]]&gt;1999,"Released after 2000","Released before 2000")</f>
        <v>Released after 2000</v>
      </c>
    </row>
    <row r="43" spans="5:18" ht="18.75" x14ac:dyDescent="0.25">
      <c r="I43" s="34" t="s">
        <v>33</v>
      </c>
      <c r="J43" s="34" t="s">
        <v>22</v>
      </c>
      <c r="K43" s="34">
        <v>2006</v>
      </c>
      <c r="L43" s="34" t="s">
        <v>112</v>
      </c>
      <c r="N43" s="35" t="str">
        <f>IF(Tabel6[[#This Row],[Released]]&gt;1999,"Released after 2000","Released before 2000")</f>
        <v>Released after 2000</v>
      </c>
    </row>
    <row r="44" spans="5:18" ht="18.75" x14ac:dyDescent="0.25">
      <c r="I44" s="34" t="s">
        <v>34</v>
      </c>
      <c r="J44" s="34" t="s">
        <v>35</v>
      </c>
      <c r="K44" s="34">
        <v>2005</v>
      </c>
      <c r="L44" s="34" t="s">
        <v>113</v>
      </c>
      <c r="N44" s="35" t="str">
        <f>IF(Tabel6[[#This Row],[Released]]&gt;1999,"Released after 2000","Released before 2000")</f>
        <v>Released after 2000</v>
      </c>
    </row>
    <row r="45" spans="5:18" ht="18.75" x14ac:dyDescent="0.25">
      <c r="I45" s="34" t="s">
        <v>36</v>
      </c>
      <c r="J45" s="34" t="s">
        <v>24</v>
      </c>
      <c r="K45" s="34">
        <v>2001</v>
      </c>
      <c r="L45" s="34" t="s">
        <v>37</v>
      </c>
      <c r="N45" s="35" t="str">
        <f>IF(Tabel6[[#This Row],[Released]]&gt;1999,"Released after 2000","Released before 2000")</f>
        <v>Released after 2000</v>
      </c>
    </row>
    <row r="46" spans="5:18" ht="18.75" x14ac:dyDescent="0.25">
      <c r="I46" s="34" t="s">
        <v>38</v>
      </c>
      <c r="J46" s="34" t="s">
        <v>22</v>
      </c>
      <c r="K46" s="34">
        <v>2004</v>
      </c>
      <c r="L46" s="34" t="s">
        <v>114</v>
      </c>
      <c r="N46" s="35" t="str">
        <f>IF(Tabel6[[#This Row],[Released]]&gt;1999,"Released after 2000","Released before 2000")</f>
        <v>Released after 2000</v>
      </c>
    </row>
    <row r="47" spans="5:18" ht="18.75" x14ac:dyDescent="0.25">
      <c r="I47" s="34" t="s">
        <v>39</v>
      </c>
      <c r="J47" s="34" t="s">
        <v>24</v>
      </c>
      <c r="K47" s="34">
        <v>2017</v>
      </c>
      <c r="L47" s="34" t="s">
        <v>40</v>
      </c>
      <c r="N47" s="35" t="str">
        <f>IF(Tabel6[[#This Row],[Released]]&gt;1999,"Released after 2000","Released before 2000")</f>
        <v>Released after 2000</v>
      </c>
    </row>
    <row r="48" spans="5:18" ht="18.75" x14ac:dyDescent="0.25">
      <c r="E48" s="25"/>
      <c r="I48" s="34" t="s">
        <v>41</v>
      </c>
      <c r="J48" s="34" t="s">
        <v>24</v>
      </c>
      <c r="K48" s="34">
        <v>2011</v>
      </c>
      <c r="L48" s="34" t="s">
        <v>42</v>
      </c>
      <c r="N48" s="35" t="str">
        <f>IF(Tabel6[[#This Row],[Released]]&gt;1999,"Released after 2000","Released before 2000")</f>
        <v>Released after 2000</v>
      </c>
    </row>
    <row r="49" spans="5:14" ht="18.75" x14ac:dyDescent="0.25">
      <c r="E49" s="25"/>
      <c r="I49" s="34" t="s">
        <v>43</v>
      </c>
      <c r="J49" s="34" t="s">
        <v>24</v>
      </c>
      <c r="K49" s="34">
        <v>1983</v>
      </c>
      <c r="L49" s="34" t="s">
        <v>44</v>
      </c>
      <c r="N49" s="35" t="str">
        <f>IF(Tabel6[[#This Row],[Released]]&gt;1999,"Released after 2000","Released before 2000")</f>
        <v>Released before 2000</v>
      </c>
    </row>
    <row r="50" spans="5:14" ht="18.75" x14ac:dyDescent="0.25">
      <c r="I50" s="34" t="s">
        <v>45</v>
      </c>
      <c r="J50" s="34" t="s">
        <v>24</v>
      </c>
      <c r="K50" s="34">
        <v>1990</v>
      </c>
      <c r="L50" s="34" t="s">
        <v>46</v>
      </c>
      <c r="N50" s="35" t="str">
        <f>IF(Tabel6[[#This Row],[Released]]&gt;1999,"Released after 2000","Released before 2000")</f>
        <v>Released before 2000</v>
      </c>
    </row>
    <row r="51" spans="5:14" ht="18.75" x14ac:dyDescent="0.25">
      <c r="I51" s="34" t="s">
        <v>47</v>
      </c>
      <c r="J51" s="34" t="s">
        <v>35</v>
      </c>
      <c r="K51" s="34">
        <v>2013</v>
      </c>
      <c r="L51" s="34" t="s">
        <v>48</v>
      </c>
      <c r="N51" s="35" t="str">
        <f>IF(Tabel6[[#This Row],[Released]]&gt;1999,"Released after 2000","Released before 2000")</f>
        <v>Released after 2000</v>
      </c>
    </row>
    <row r="52" spans="5:14" ht="18.75" x14ac:dyDescent="0.25">
      <c r="I52" s="34" t="s">
        <v>49</v>
      </c>
      <c r="J52" s="34" t="s">
        <v>24</v>
      </c>
      <c r="K52" s="34">
        <v>1996</v>
      </c>
      <c r="L52" s="34" t="s">
        <v>50</v>
      </c>
      <c r="N52" s="35" t="str">
        <f>IF(Tabel6[[#This Row],[Released]]&gt;1999,"Released after 2000","Released before 2000")</f>
        <v>Released before 2000</v>
      </c>
    </row>
    <row r="53" spans="5:14" ht="18.75" x14ac:dyDescent="0.25">
      <c r="I53" s="34" t="s">
        <v>51</v>
      </c>
      <c r="J53" s="34" t="s">
        <v>52</v>
      </c>
      <c r="K53" s="34">
        <v>1988</v>
      </c>
      <c r="L53" s="34" t="s">
        <v>53</v>
      </c>
      <c r="N53" s="35" t="str">
        <f>IF(Tabel6[[#This Row],[Released]]&gt;1999,"Released after 2000","Released before 2000")</f>
        <v>Released before 2000</v>
      </c>
    </row>
    <row r="54" spans="5:14" ht="18.75" x14ac:dyDescent="0.25">
      <c r="I54" s="34" t="s">
        <v>54</v>
      </c>
      <c r="J54" s="34" t="s">
        <v>55</v>
      </c>
      <c r="K54" s="34">
        <v>1977</v>
      </c>
      <c r="L54" s="34" t="s">
        <v>56</v>
      </c>
      <c r="N54" s="35" t="str">
        <f>IF(Tabel6[[#This Row],[Released]]&gt;1999,"Released after 2000","Released before 2000")</f>
        <v>Released before 2000</v>
      </c>
    </row>
    <row r="55" spans="5:14" ht="18.75" x14ac:dyDescent="0.25">
      <c r="I55" s="34" t="s">
        <v>57</v>
      </c>
      <c r="J55" s="34" t="s">
        <v>35</v>
      </c>
      <c r="K55" s="34">
        <v>2001</v>
      </c>
      <c r="L55" s="34" t="s">
        <v>58</v>
      </c>
      <c r="N55" s="35" t="str">
        <f>IF(Tabel6[[#This Row],[Released]]&gt;1999,"Released after 2000","Released before 2000")</f>
        <v>Released after 2000</v>
      </c>
    </row>
    <row r="56" spans="5:14" ht="18.75" x14ac:dyDescent="0.25">
      <c r="I56" s="34" t="s">
        <v>59</v>
      </c>
      <c r="J56" s="34" t="s">
        <v>24</v>
      </c>
      <c r="K56" s="34">
        <v>2001</v>
      </c>
      <c r="L56" s="34" t="s">
        <v>60</v>
      </c>
      <c r="N56" s="35" t="str">
        <f>IF(Tabel6[[#This Row],[Released]]&gt;1999,"Released after 2000","Released before 2000")</f>
        <v>Released after 2000</v>
      </c>
    </row>
    <row r="57" spans="5:14" ht="18.75" x14ac:dyDescent="0.25">
      <c r="I57" s="34" t="s">
        <v>61</v>
      </c>
      <c r="J57" s="34" t="s">
        <v>24</v>
      </c>
      <c r="K57" s="34">
        <v>2012</v>
      </c>
      <c r="L57" s="34" t="s">
        <v>62</v>
      </c>
      <c r="N57" s="35" t="str">
        <f>IF(Tabel6[[#This Row],[Released]]&gt;1999,"Released after 2000","Released before 2000")</f>
        <v>Released after 2000</v>
      </c>
    </row>
    <row r="58" spans="5:14" ht="18.75" x14ac:dyDescent="0.25">
      <c r="I58" s="34" t="s">
        <v>63</v>
      </c>
      <c r="J58" s="34" t="s">
        <v>52</v>
      </c>
      <c r="K58" s="34">
        <v>1990</v>
      </c>
      <c r="L58" s="34" t="s">
        <v>64</v>
      </c>
      <c r="N58" s="35" t="str">
        <f>IF(Tabel6[[#This Row],[Released]]&gt;1999,"Released after 2000","Released before 2000")</f>
        <v>Released before 2000</v>
      </c>
    </row>
    <row r="59" spans="5:14" ht="18.75" x14ac:dyDescent="0.25">
      <c r="I59" s="34" t="s">
        <v>65</v>
      </c>
      <c r="J59" s="34" t="s">
        <v>22</v>
      </c>
      <c r="K59" s="34">
        <v>2011</v>
      </c>
      <c r="L59" s="34" t="s">
        <v>115</v>
      </c>
      <c r="N59" s="35" t="str">
        <f>IF(Tabel6[[#This Row],[Released]]&gt;1999,"Released after 2000","Released before 2000")</f>
        <v>Released after 2000</v>
      </c>
    </row>
    <row r="60" spans="5:14" ht="18.75" x14ac:dyDescent="0.25">
      <c r="I60" s="34" t="s">
        <v>66</v>
      </c>
      <c r="J60" s="34" t="s">
        <v>52</v>
      </c>
      <c r="K60" s="34">
        <v>1986</v>
      </c>
      <c r="L60" s="34" t="s">
        <v>116</v>
      </c>
      <c r="N60" s="35" t="str">
        <f>IF(Tabel6[[#This Row],[Released]]&gt;1999,"Released after 2000","Released before 2000")</f>
        <v>Released before 2000</v>
      </c>
    </row>
    <row r="61" spans="5:14" ht="18.75" x14ac:dyDescent="0.25">
      <c r="I61" s="34" t="s">
        <v>67</v>
      </c>
      <c r="J61" s="34" t="s">
        <v>106</v>
      </c>
      <c r="K61" s="34">
        <v>1987</v>
      </c>
      <c r="L61" s="34" t="s">
        <v>68</v>
      </c>
      <c r="N61" s="35" t="str">
        <f>IF(Tabel6[[#This Row],[Released]]&gt;1999,"Released after 2000","Released before 2000")</f>
        <v>Released before 2000</v>
      </c>
    </row>
    <row r="62" spans="5:14" ht="18.75" x14ac:dyDescent="0.25">
      <c r="E62" s="25"/>
      <c r="I62" s="34" t="s">
        <v>69</v>
      </c>
      <c r="J62" s="34" t="s">
        <v>52</v>
      </c>
      <c r="K62" s="34">
        <v>1994</v>
      </c>
      <c r="L62" s="34" t="s">
        <v>70</v>
      </c>
      <c r="N62" s="35" t="str">
        <f>IF(Tabel6[[#This Row],[Released]]&gt;1999,"Released after 2000","Released before 2000")</f>
        <v>Released before 2000</v>
      </c>
    </row>
    <row r="63" spans="5:14" ht="18.75" x14ac:dyDescent="0.25">
      <c r="E63" s="25"/>
      <c r="I63" s="34" t="s">
        <v>71</v>
      </c>
      <c r="J63" s="34" t="s">
        <v>52</v>
      </c>
      <c r="K63" s="34">
        <v>1998</v>
      </c>
      <c r="L63" s="34" t="s">
        <v>72</v>
      </c>
      <c r="N63" s="35" t="str">
        <f>IF(Tabel6[[#This Row],[Released]]&gt;1999,"Released after 2000","Released before 2000")</f>
        <v>Released before 2000</v>
      </c>
    </row>
    <row r="64" spans="5:14" ht="18.75" x14ac:dyDescent="0.25">
      <c r="I64" s="34" t="s">
        <v>73</v>
      </c>
      <c r="J64" s="34" t="s">
        <v>24</v>
      </c>
      <c r="K64" s="34">
        <v>2017</v>
      </c>
      <c r="L64" s="34" t="s">
        <v>74</v>
      </c>
      <c r="N64" s="35" t="str">
        <f>IF(Tabel6[[#This Row],[Released]]&gt;1999,"Released after 2000","Released before 2000")</f>
        <v>Released after 2000</v>
      </c>
    </row>
    <row r="65" spans="5:14" ht="18.75" x14ac:dyDescent="0.25">
      <c r="E65" s="25"/>
      <c r="I65" s="34" t="s">
        <v>75</v>
      </c>
      <c r="J65" s="34" t="s">
        <v>22</v>
      </c>
      <c r="K65" s="34">
        <v>2020</v>
      </c>
      <c r="L65" s="34" t="s">
        <v>76</v>
      </c>
      <c r="N65" s="35" t="str">
        <f>IF(Tabel6[[#This Row],[Released]]&gt;1999,"Released after 2000","Released before 2000")</f>
        <v>Released after 2000</v>
      </c>
    </row>
    <row r="66" spans="5:14" ht="18.75" x14ac:dyDescent="0.25">
      <c r="E66" s="25"/>
      <c r="I66" s="34" t="s">
        <v>77</v>
      </c>
      <c r="J66" s="34" t="s">
        <v>52</v>
      </c>
      <c r="K66" s="34">
        <v>1993</v>
      </c>
      <c r="L66" s="34" t="s">
        <v>111</v>
      </c>
      <c r="N66" s="35" t="str">
        <f>IF(Tabel6[[#This Row],[Released]]&gt;1999,"Released after 2000","Released before 2000")</f>
        <v>Released before 2000</v>
      </c>
    </row>
    <row r="67" spans="5:14" ht="18.75" x14ac:dyDescent="0.25">
      <c r="I67" s="34" t="s">
        <v>78</v>
      </c>
      <c r="J67" s="34" t="s">
        <v>79</v>
      </c>
      <c r="K67" s="34">
        <v>1999</v>
      </c>
      <c r="L67" s="34" t="s">
        <v>80</v>
      </c>
      <c r="N67" s="35" t="str">
        <f>IF(Tabel6[[#This Row],[Released]]&gt;1999,"Released after 2000","Released before 2000")</f>
        <v>Released before 2000</v>
      </c>
    </row>
    <row r="68" spans="5:14" ht="18.75" x14ac:dyDescent="0.25">
      <c r="I68" s="34" t="s">
        <v>81</v>
      </c>
      <c r="J68" s="34" t="s">
        <v>24</v>
      </c>
      <c r="K68" s="34">
        <v>1977</v>
      </c>
      <c r="L68" s="34" t="s">
        <v>82</v>
      </c>
      <c r="N68" s="35" t="str">
        <f>IF(Tabel6[[#This Row],[Released]]&gt;1999,"Released after 2000","Released before 2000")</f>
        <v>Released before 2000</v>
      </c>
    </row>
    <row r="69" spans="5:14" ht="18.75" x14ac:dyDescent="0.25">
      <c r="I69" s="34" t="s">
        <v>83</v>
      </c>
      <c r="J69" s="34" t="s">
        <v>84</v>
      </c>
      <c r="K69" s="34">
        <v>1980</v>
      </c>
      <c r="L69" s="34" t="s">
        <v>82</v>
      </c>
      <c r="N69" s="35" t="str">
        <f>IF(Tabel6[[#This Row],[Released]]&gt;1999,"Released after 2000","Released before 2000")</f>
        <v>Released before 2000</v>
      </c>
    </row>
    <row r="70" spans="5:14" ht="18.75" x14ac:dyDescent="0.25">
      <c r="I70" s="34" t="s">
        <v>85</v>
      </c>
      <c r="J70" s="34" t="s">
        <v>86</v>
      </c>
      <c r="K70" s="34">
        <v>2003</v>
      </c>
      <c r="L70" s="34" t="s">
        <v>82</v>
      </c>
      <c r="N70" s="35" t="str">
        <f>IF(Tabel6[[#This Row],[Released]]&gt;1999,"Released after 2000","Released before 2000")</f>
        <v>Released after 2000</v>
      </c>
    </row>
    <row r="71" spans="5:14" ht="18.75" x14ac:dyDescent="0.25">
      <c r="I71" s="34" t="s">
        <v>87</v>
      </c>
      <c r="J71" s="34" t="s">
        <v>24</v>
      </c>
      <c r="K71" s="34">
        <v>2016</v>
      </c>
      <c r="L71" s="34" t="s">
        <v>88</v>
      </c>
      <c r="N71" s="35" t="str">
        <f>IF(Tabel6[[#This Row],[Released]]&gt;1999,"Released after 2000","Released before 2000")</f>
        <v>Released after 2000</v>
      </c>
    </row>
    <row r="72" spans="5:14" ht="18.75" x14ac:dyDescent="0.25">
      <c r="I72" s="34" t="s">
        <v>89</v>
      </c>
      <c r="J72" s="34" t="s">
        <v>35</v>
      </c>
      <c r="K72" s="34">
        <v>2020</v>
      </c>
      <c r="L72" s="34" t="s">
        <v>90</v>
      </c>
      <c r="N72" s="35" t="str">
        <f>IF(Tabel6[[#This Row],[Released]]&gt;1999,"Released after 2000","Released before 2000")</f>
        <v>Released after 2000</v>
      </c>
    </row>
    <row r="73" spans="5:14" ht="18.75" x14ac:dyDescent="0.25">
      <c r="I73" s="34" t="s">
        <v>91</v>
      </c>
      <c r="J73" s="34" t="s">
        <v>108</v>
      </c>
      <c r="K73" s="34">
        <v>1992</v>
      </c>
      <c r="L73" s="34" t="s">
        <v>95</v>
      </c>
      <c r="N73" s="35" t="str">
        <f>IF(Tabel6[[#This Row],[Released]]&gt;1999,"Released after 2000","Released before 2000")</f>
        <v>Released before 2000</v>
      </c>
    </row>
    <row r="74" spans="5:14" ht="18.75" x14ac:dyDescent="0.25">
      <c r="I74" s="34" t="s">
        <v>92</v>
      </c>
      <c r="J74" s="34" t="s">
        <v>93</v>
      </c>
      <c r="K74" s="34">
        <v>1982</v>
      </c>
      <c r="L74" s="34" t="s">
        <v>95</v>
      </c>
      <c r="N74" s="35" t="str">
        <f>IF(Tabel6[[#This Row],[Released]]&gt;1999,"Released after 2000","Released before 2000")</f>
        <v>Released before 2000</v>
      </c>
    </row>
    <row r="75" spans="5:14" ht="18.75" x14ac:dyDescent="0.25">
      <c r="I75" s="34" t="s">
        <v>94</v>
      </c>
      <c r="J75" s="34" t="s">
        <v>107</v>
      </c>
      <c r="K75" s="34">
        <v>1978</v>
      </c>
      <c r="L75" s="34" t="s">
        <v>95</v>
      </c>
      <c r="N75" s="35" t="str">
        <f>IF(Tabel6[[#This Row],[Released]]&gt;1999,"Released after 2000","Released before 2000")</f>
        <v>Released before 2000</v>
      </c>
    </row>
    <row r="76" spans="5:14" ht="18.75" x14ac:dyDescent="0.25">
      <c r="I76" s="34" t="s">
        <v>96</v>
      </c>
      <c r="J76" s="34" t="s">
        <v>55</v>
      </c>
      <c r="K76" s="34">
        <v>1989</v>
      </c>
      <c r="L76" s="34" t="s">
        <v>101</v>
      </c>
      <c r="N76" s="35" t="str">
        <f>IF(Tabel6[[#This Row],[Released]]&gt;1999,"Released after 2000","Released before 2000")</f>
        <v>Released before 2000</v>
      </c>
    </row>
    <row r="77" spans="5:14" ht="18.75" x14ac:dyDescent="0.25">
      <c r="I77" s="34" t="s">
        <v>97</v>
      </c>
      <c r="J77" s="34" t="s">
        <v>98</v>
      </c>
      <c r="K77" s="34">
        <v>1990</v>
      </c>
      <c r="L77" s="34" t="s">
        <v>101</v>
      </c>
      <c r="N77" s="35" t="str">
        <f>IF(Tabel6[[#This Row],[Released]]&gt;1999,"Released after 2000","Released before 2000")</f>
        <v>Released before 2000</v>
      </c>
    </row>
    <row r="78" spans="5:14" ht="18.75" x14ac:dyDescent="0.25">
      <c r="I78" s="34" t="s">
        <v>99</v>
      </c>
      <c r="J78" s="34" t="s">
        <v>93</v>
      </c>
      <c r="K78" s="34">
        <v>1976</v>
      </c>
      <c r="L78" s="34" t="s">
        <v>101</v>
      </c>
      <c r="N78" s="35" t="str">
        <f>IF(Tabel6[[#This Row],[Released]]&gt;1999,"Released after 2000","Released before 2000")</f>
        <v>Released before 2000</v>
      </c>
    </row>
    <row r="79" spans="5:14" ht="18.75" x14ac:dyDescent="0.25">
      <c r="I79" s="34" t="s">
        <v>100</v>
      </c>
      <c r="J79" s="34" t="s">
        <v>55</v>
      </c>
      <c r="K79" s="34">
        <v>1982</v>
      </c>
      <c r="L79" s="34" t="s">
        <v>101</v>
      </c>
      <c r="N79" s="35" t="str">
        <f>IF(Tabel6[[#This Row],[Released]]&gt;1999,"Released after 2000","Released before 2000")</f>
        <v>Released before 2000</v>
      </c>
    </row>
  </sheetData>
  <mergeCells count="8">
    <mergeCell ref="H1:M1"/>
    <mergeCell ref="F3:N3"/>
    <mergeCell ref="E62:E63"/>
    <mergeCell ref="E65:E66"/>
    <mergeCell ref="A22:D22"/>
    <mergeCell ref="E48:E49"/>
    <mergeCell ref="I35:L35"/>
    <mergeCell ref="B3:C3"/>
  </mergeCells>
  <hyperlinks>
    <hyperlink ref="K36" r:id="rId1" location="endnote_Release_sources2" display="endnote_Release_sources2" xr:uid="{69B5C25C-30F0-4BE9-A28D-AA50FD65F385}"/>
    <hyperlink ref="I37" r:id="rId2" tooltip="PlayStation 2" display="https://en.wikipedia.org/wiki/PlayStation_2" xr:uid="{679B54C8-FEBC-47BC-A87E-7E7731824933}"/>
    <hyperlink ref="J37" r:id="rId3" tooltip="Sony" display="https://en.wikipedia.org/wiki/Sony" xr:uid="{4D904CB6-E181-4834-8BEB-7B05D7BC6886}"/>
    <hyperlink ref="K37" r:id="rId4" tooltip="2000 in video games" display="https://en.wikipedia.org/wiki/2000_in_video_games" xr:uid="{BDCDFAC3-2F27-4879-8452-B9E582C9A5B6}"/>
    <hyperlink ref="L37" r:id="rId5" location="endnote_Greater" display="endnote_Greater" xr:uid="{B0AD5AA5-E3FD-40DC-999A-0ADBBDC0328B}"/>
    <hyperlink ref="I38" r:id="rId6" tooltip="Nintendo DS family" display="https://en.wikipedia.org/wiki/Nintendo_DS_family" xr:uid="{15046580-5BC8-4D46-A04B-4E320037046A}"/>
    <hyperlink ref="J38" r:id="rId7" tooltip="Nintendo" display="https://en.wikipedia.org/wiki/Nintendo" xr:uid="{5D86C2DC-853B-4C63-8383-E4866A117C28}"/>
    <hyperlink ref="K38" r:id="rId8" tooltip="2004 in video games" display="https://en.wikipedia.org/wiki/2004_in_video_games" xr:uid="{DB77B56C-5EF0-4C08-A31D-C532A8E6B265}"/>
    <hyperlink ref="J39" r:id="rId9" tooltip="Nintendo" display="https://en.wikipedia.org/wiki/Nintendo" xr:uid="{BCA5245B-7079-4463-8AE6-C1E305A77E4C}"/>
    <hyperlink ref="I40" r:id="rId10" tooltip="PlayStation 4" display="https://en.wikipedia.org/wiki/PlayStation_4" xr:uid="{147D0D6B-A8D9-425A-A694-6C43B3F4E9B7}"/>
    <hyperlink ref="J40" r:id="rId11" tooltip="Sony" display="https://en.wikipedia.org/wiki/Sony" xr:uid="{001FF4EB-E4A1-40B0-AFDF-8AEB0E643ECF}"/>
    <hyperlink ref="K40" r:id="rId12" tooltip="2013 in video games" display="https://en.wikipedia.org/wiki/2013_in_video_games" xr:uid="{557EF1FB-2E72-491A-93BB-577D00AFE303}"/>
    <hyperlink ref="I41" r:id="rId13" tooltip="PlayStation (console)" display="https://en.wikipedia.org/wiki/PlayStation_(console)" xr:uid="{F10C4FE4-7882-41D8-9225-0B3195C573AD}"/>
    <hyperlink ref="J41" r:id="rId14" tooltip="Sony" display="https://en.wikipedia.org/wiki/Sony" xr:uid="{7D106776-7C1E-42BF-80AA-A69D32B2F16E}"/>
    <hyperlink ref="K41" r:id="rId15" tooltip="1994 in video games" display="https://en.wikipedia.org/wiki/1994_in_video_games" xr:uid="{9DC388D4-CC13-4B47-A875-63BF4B7E82C7}"/>
    <hyperlink ref="I42" r:id="rId16" tooltip="Wii" display="https://en.wikipedia.org/wiki/Wii" xr:uid="{893C6093-54AB-4F6B-90DA-65E787BFD81D}"/>
    <hyperlink ref="J42" r:id="rId17" tooltip="Nintendo" display="https://en.wikipedia.org/wiki/Nintendo" xr:uid="{6B25FABE-9F14-475B-96BC-337CB8D4D009}"/>
    <hyperlink ref="K42" r:id="rId18" tooltip="2006 in video games" display="https://en.wikipedia.org/wiki/2006_in_video_games" xr:uid="{79283336-9A69-4751-9B48-C324D071B393}"/>
    <hyperlink ref="I43" r:id="rId19" tooltip="PlayStation 3" display="https://en.wikipedia.org/wiki/PlayStation_3" xr:uid="{A81D6421-DC67-468A-BABC-26A024935448}"/>
    <hyperlink ref="J43" r:id="rId20" tooltip="Sony" display="https://en.wikipedia.org/wiki/Sony" xr:uid="{24795B40-0A48-4D25-A183-79303C478FFC}"/>
    <hyperlink ref="K43" r:id="rId21" tooltip="2006 in video games" display="https://en.wikipedia.org/wiki/2006_in_video_games" xr:uid="{69F16486-DA48-46B5-BD1B-344D151459A0}"/>
    <hyperlink ref="L43" r:id="rId22" location="endnote_Greater" display="https://en.wikipedia.org/wiki/List_of_best-selling_game_consoles - endnote_Greater" xr:uid="{638D5F6F-F57C-4395-91E5-1CFDD600FC2C}"/>
    <hyperlink ref="I44" r:id="rId23" tooltip="Xbox 360" display="https://en.wikipedia.org/wiki/Xbox_360" xr:uid="{61B81CF2-3C0E-404B-A889-F4F309937AF7}"/>
    <hyperlink ref="J44" r:id="rId24" tooltip="Microsoft" display="https://en.wikipedia.org/wiki/Microsoft" xr:uid="{3413B1A7-3DE1-44B9-80F8-BDC9B6FE5A59}"/>
    <hyperlink ref="K44" r:id="rId25" tooltip="2005 in video games" display="https://en.wikipedia.org/wiki/2005_in_video_games" xr:uid="{B418F961-451E-4CB5-A4CE-1FF29DA2856E}"/>
    <hyperlink ref="L44" r:id="rId26" location="endnote_Greater" display="https://en.wikipedia.org/wiki/List_of_best-selling_game_consoles - endnote_Greater" xr:uid="{A5724231-57F7-4FC2-AC8F-DA1CC52E6A7D}"/>
    <hyperlink ref="I45" r:id="rId27" tooltip="Game Boy Advance family" display="https://en.wikipedia.org/wiki/Game_Boy_Advance_family" xr:uid="{1DDB332C-EE2B-49AF-9140-1C3C86CD42A5}"/>
    <hyperlink ref="J45" r:id="rId28" tooltip="Nintendo" display="https://en.wikipedia.org/wiki/Nintendo" xr:uid="{7571AFE5-9D97-473A-84E4-4E28800C312B}"/>
    <hyperlink ref="K45" r:id="rId29" tooltip="2001 in video games" display="https://en.wikipedia.org/wiki/2001_in_video_games" xr:uid="{9597DF47-B445-4049-B2A6-8EF633A88DA1}"/>
    <hyperlink ref="I46" r:id="rId30" tooltip="PlayStation Portable" display="https://en.wikipedia.org/wiki/PlayStation_Portable" xr:uid="{7A4DE7D3-6D32-4A16-9835-F84045704ABA}"/>
    <hyperlink ref="J46" r:id="rId31" tooltip="Sony" display="https://en.wikipedia.org/wiki/Sony" xr:uid="{0A91FB96-FEA9-4447-995C-E5F4C1DD5456}"/>
    <hyperlink ref="K46" r:id="rId32" tooltip="2004 in video games" display="https://en.wikipedia.org/wiki/2004_in_video_games" xr:uid="{27443DA2-2FBB-4190-B551-25D417378FAB}"/>
    <hyperlink ref="I47" r:id="rId33" tooltip="Nintendo Switch" display="https://en.wikipedia.org/wiki/Nintendo_Switch" xr:uid="{4B780261-4F9B-453F-BEE5-E8C9EEA3E036}"/>
    <hyperlink ref="J47" r:id="rId34" tooltip="Nintendo" display="https://en.wikipedia.org/wiki/Nintendo" xr:uid="{FE42F86D-B19E-4F76-975D-F80FED0D2CA2}"/>
    <hyperlink ref="K47" r:id="rId35" tooltip="2017 in video games" display="https://en.wikipedia.org/wiki/2017_in_video_games" xr:uid="{E26652DE-E953-4F0E-AE9C-0BAAB604EDE1}"/>
    <hyperlink ref="I48" r:id="rId36" tooltip="Nintendo 3DS family" display="https://en.wikipedia.org/wiki/Nintendo_3DS_family" xr:uid="{A2BC7140-1CE1-454D-B6E6-248A2AFB9177}"/>
    <hyperlink ref="J48" r:id="rId37" tooltip="Nintendo" display="https://en.wikipedia.org/wiki/Nintendo" xr:uid="{5B8ABA86-9500-4757-9229-E676596A52A1}"/>
    <hyperlink ref="K48" r:id="rId38" tooltip="2011 in video games" display="https://en.wikipedia.org/wiki/2011_in_video_games" xr:uid="{9E39FC07-4B4D-425F-B76C-45DDD2D5A98B}"/>
    <hyperlink ref="I49" r:id="rId39" tooltip="Nintendo Entertainment System" display="https://en.wikipedia.org/wiki/Nintendo_Entertainment_System" xr:uid="{FA2E8D61-175A-4138-B05B-4A9FEF6C266C}"/>
    <hyperlink ref="J49" r:id="rId40" tooltip="Nintendo" display="https://en.wikipedia.org/wiki/Nintendo" xr:uid="{D852A239-D616-463B-A3C6-27B1C22462D7}"/>
    <hyperlink ref="K49" r:id="rId41" tooltip="1983 in video games" display="https://en.wikipedia.org/wiki/1983_in_video_games" xr:uid="{D01929B4-B3B9-475A-BD13-A135B39CAC9A}"/>
    <hyperlink ref="I50" r:id="rId42" tooltip="Super Nintendo Entertainment System" display="https://en.wikipedia.org/wiki/Super_Nintendo_Entertainment_System" xr:uid="{D7194A6A-88FD-4B07-AC23-362D71A01DCE}"/>
    <hyperlink ref="J50" r:id="rId43" tooltip="Nintendo" display="https://en.wikipedia.org/wiki/Nintendo" xr:uid="{3CC87798-CCC5-4DB0-B2DF-6298E4BAD174}"/>
    <hyperlink ref="K50" r:id="rId44" tooltip="1990 in video games" display="https://en.wikipedia.org/wiki/1990_in_video_games" xr:uid="{25B2243F-C11B-4AC0-A26E-4A5F0CFFBFA3}"/>
    <hyperlink ref="I51" r:id="rId45" tooltip="Xbox One" display="https://en.wikipedia.org/wiki/Xbox_One" xr:uid="{E1922605-4AFB-4E0B-ADCC-C571216FA8F4}"/>
    <hyperlink ref="J51" r:id="rId46" tooltip="Microsoft" display="https://en.wikipedia.org/wiki/Microsoft" xr:uid="{2C7F16EC-70F2-467E-B746-484A8EBE4EF4}"/>
    <hyperlink ref="K51" r:id="rId47" tooltip="2013 in video games" display="https://en.wikipedia.org/wiki/2013_in_video_games" xr:uid="{B2E59595-6ACF-4E4C-85AE-9702FE1E2993}"/>
    <hyperlink ref="I52" r:id="rId48" tooltip="Nintendo 64" display="https://en.wikipedia.org/wiki/Nintendo_64" xr:uid="{A9ACEF26-BB4C-43D6-9F9E-94704C2294A5}"/>
    <hyperlink ref="J52" r:id="rId49" tooltip="Nintendo" display="https://en.wikipedia.org/wiki/Nintendo" xr:uid="{E5F8A0D4-93D6-437B-81BC-7355E6029A25}"/>
    <hyperlink ref="K52" r:id="rId50" tooltip="1996 in video games" display="https://en.wikipedia.org/wiki/1996_in_video_games" xr:uid="{2DEBB72A-B176-4E9A-8DB7-6268054B5795}"/>
    <hyperlink ref="I53" r:id="rId51" tooltip="Sega Genesis" display="https://en.wikipedia.org/wiki/Sega_Genesis" xr:uid="{6431B8BA-37D7-4445-B5B6-695B38024FCB}"/>
    <hyperlink ref="J53" r:id="rId52" tooltip="Sega" display="https://en.wikipedia.org/wiki/Sega" xr:uid="{BD13DA90-AB4D-4A44-9064-6891552AA0FE}"/>
    <hyperlink ref="K53" r:id="rId53" tooltip="1988 in video games" display="https://en.wikipedia.org/wiki/1988_in_video_games" xr:uid="{45C51175-91FF-4A74-9C88-60960B1EA717}"/>
    <hyperlink ref="I54" r:id="rId54" tooltip="Atari 2600" display="https://en.wikipedia.org/wiki/Atari_2600" xr:uid="{BA79BCAC-01D2-4607-BAE4-943B4F82BE5C}"/>
    <hyperlink ref="J54" r:id="rId55" tooltip="Atari" display="https://en.wikipedia.org/wiki/Atari" xr:uid="{3BF8BE51-78A9-419D-85A5-04252B9E1B32}"/>
    <hyperlink ref="K54" r:id="rId56" tooltip="1977 in video games" display="https://en.wikipedia.org/wiki/1977_in_video_games" xr:uid="{AF19F598-85AC-484D-98F0-7FADFB771BB7}"/>
    <hyperlink ref="I55" r:id="rId57" tooltip="Xbox (console)" display="https://en.wikipedia.org/wiki/Xbox_(console)" xr:uid="{B21A12C3-5060-4440-B170-E6791CAD2073}"/>
    <hyperlink ref="J55" r:id="rId58" tooltip="Microsoft" display="https://en.wikipedia.org/wiki/Microsoft" xr:uid="{93E13D9C-58DB-4DC2-867F-A3C10019974C}"/>
    <hyperlink ref="K55" r:id="rId59" tooltip="2001 in video games" display="https://en.wikipedia.org/wiki/2001_in_video_games" xr:uid="{2821A286-6762-4FC3-99A6-0E92BE3AD6E9}"/>
    <hyperlink ref="I56" r:id="rId60" tooltip="GameCube" display="https://en.wikipedia.org/wiki/GameCube" xr:uid="{7399C318-6AA2-4777-82ED-ECC526116EB7}"/>
    <hyperlink ref="J56" r:id="rId61" tooltip="Nintendo" display="https://en.wikipedia.org/wiki/Nintendo" xr:uid="{16BFC4F2-EAE4-41BB-B51D-A6BCA248739C}"/>
    <hyperlink ref="K56" r:id="rId62" tooltip="2001 in video games" display="https://en.wikipedia.org/wiki/2001_in_video_games" xr:uid="{39598D6E-AEB9-41DE-8EB8-600C99F2B413}"/>
    <hyperlink ref="I57" r:id="rId63" tooltip="Wii U" display="https://en.wikipedia.org/wiki/Wii_U" xr:uid="{EE25E24C-DC0A-4B55-B5F0-3B79A878EC1E}"/>
    <hyperlink ref="J57" r:id="rId64" tooltip="Nintendo" display="https://en.wikipedia.org/wiki/Nintendo" xr:uid="{548CD573-760D-4198-B83E-2749A35DCEAC}"/>
    <hyperlink ref="K57" r:id="rId65" tooltip="2012 in video games" display="https://en.wikipedia.org/wiki/2012_in_video_games" xr:uid="{01CEB171-A4DA-4BB2-AFA1-198C2FD5A0A7}"/>
    <hyperlink ref="I58" r:id="rId66" tooltip="Sega Game Gear" display="https://en.wikipedia.org/wiki/Sega_Game_Gear" xr:uid="{F6FB6C3F-105A-405A-AAB8-3C3C8550C371}"/>
    <hyperlink ref="J58" r:id="rId67" tooltip="Sega" display="https://en.wikipedia.org/wiki/Sega" xr:uid="{8BF698A7-B16F-4320-8A4B-8CB2A46F8499}"/>
    <hyperlink ref="K58" r:id="rId68" tooltip="1990 in video games" display="https://en.wikipedia.org/wiki/1990_in_video_games" xr:uid="{DFCD09B3-678B-4E83-A517-530D1AD1A97B}"/>
    <hyperlink ref="I59" r:id="rId69" tooltip="PlayStation Vita" display="https://en.wikipedia.org/wiki/PlayStation_Vita" xr:uid="{224B7073-9A41-4B54-A911-A9476D55A776}"/>
    <hyperlink ref="J59" r:id="rId70" tooltip="Sony" display="https://en.wikipedia.org/wiki/Sony" xr:uid="{14EAFA30-DA64-491A-A8C6-FD116B8F3307}"/>
    <hyperlink ref="K59" r:id="rId71" tooltip="2011 in video games" display="https://en.wikipedia.org/wiki/2011_in_video_games" xr:uid="{11C88360-6B5B-46BA-A282-AB48E4F8EEB6}"/>
    <hyperlink ref="I60" r:id="rId72" tooltip="Master System" display="https://en.wikipedia.org/wiki/Master_System" xr:uid="{99A1279A-717C-4E5B-95D2-2DDE0893A9AC}"/>
    <hyperlink ref="J60" r:id="rId73" tooltip="Sega" display="https://en.wikipedia.org/wiki/Sega" xr:uid="{41C5B1B3-8FE2-46D6-9BD1-8F190F979184}"/>
    <hyperlink ref="K60" r:id="rId74" tooltip="1986 in video games" display="https://en.wikipedia.org/wiki/1986_in_video_games" xr:uid="{41E153F2-14D1-4BBC-A470-856AA113EBE6}"/>
    <hyperlink ref="I61" r:id="rId75" tooltip="TurboGrafx-16" display="https://en.wikipedia.org/wiki/TurboGrafx-16" xr:uid="{59EECB7C-8DE1-40D9-837C-BE83899E960F}"/>
    <hyperlink ref="K61" r:id="rId76" tooltip="1987 in video games" display="https://en.wikipedia.org/wiki/1987_in_video_games" xr:uid="{9CF84CAA-40CC-42A6-84CD-CD2EECF0A407}"/>
    <hyperlink ref="I62" r:id="rId77" tooltip="Sega Saturn" display="https://en.wikipedia.org/wiki/Sega_Saturn" xr:uid="{DB13FAF1-F48A-49FA-8217-CDA984B35A19}"/>
    <hyperlink ref="J62" r:id="rId78" tooltip="Sega" display="https://en.wikipedia.org/wiki/Sega" xr:uid="{759D0FD9-0FCB-42B8-B96A-A25832B78AB6}"/>
    <hyperlink ref="K62" r:id="rId79" tooltip="1994 in video games" display="https://en.wikipedia.org/wiki/1994_in_video_games" xr:uid="{707E1710-D25E-47FA-A8ED-8AA783ED195E}"/>
    <hyperlink ref="I63" r:id="rId80" tooltip="Dreamcast" display="https://en.wikipedia.org/wiki/Dreamcast" xr:uid="{74201979-9509-4452-B9BB-B02508611A03}"/>
    <hyperlink ref="J63" r:id="rId81" tooltip="Sega" display="https://en.wikipedia.org/wiki/Sega" xr:uid="{6C6D63A7-C139-479B-92D3-10EE17EE5CDA}"/>
    <hyperlink ref="K63" r:id="rId82" tooltip="1998 in video games" display="https://en.wikipedia.org/wiki/1998_in_video_games" xr:uid="{0CE2D530-8931-4773-A019-C671B4740438}"/>
    <hyperlink ref="I64" r:id="rId83" tooltip="Super NES Classic Edition" display="https://en.wikipedia.org/wiki/Super_NES_Classic_Edition" xr:uid="{EC857468-4437-4CDD-BEB6-58FEE1235E91}"/>
    <hyperlink ref="J64" r:id="rId84" tooltip="Nintendo" display="https://en.wikipedia.org/wiki/Nintendo" xr:uid="{221A5765-3064-48A8-B984-32587C2E3D51}"/>
    <hyperlink ref="K64" r:id="rId85" tooltip="2017 in video games" display="https://en.wikipedia.org/wiki/2017_in_video_games" xr:uid="{F15CA11E-B6D7-410E-AD0F-BBAAE46EAAAE}"/>
    <hyperlink ref="I65" r:id="rId86" tooltip="PlayStation 5" display="https://en.wikipedia.org/wiki/PlayStation_5" xr:uid="{907D5D06-93D9-4AC6-85CE-5D43C9D8959B}"/>
    <hyperlink ref="J65" r:id="rId87" tooltip="Sony" display="https://en.wikipedia.org/wiki/Sony" xr:uid="{D9F6CFF2-1F41-49D1-A2E3-82CCA15BE117}"/>
    <hyperlink ref="K65" r:id="rId88" tooltip="2020 in video games" display="https://en.wikipedia.org/wiki/2020_in_video_games" xr:uid="{68FC8CD1-C417-4FAF-BFC8-91432AAB212D}"/>
    <hyperlink ref="I66" r:id="rId89" tooltip="Sega Pico" display="https://en.wikipedia.org/wiki/Sega_Pico" xr:uid="{2F9E4F01-1FED-4659-8A5B-2E308502947D}"/>
    <hyperlink ref="J66" r:id="rId90" tooltip="Sega" display="https://en.wikipedia.org/wiki/Sega" xr:uid="{8997FAB2-E2C3-476D-BCE4-EA254C5FF348}"/>
    <hyperlink ref="K66" r:id="rId91" tooltip="1993 in video games" display="https://en.wikipedia.org/wiki/1993_in_video_games" xr:uid="{38E4E66F-CE87-4433-B3D2-98F3738FE89B}"/>
    <hyperlink ref="L66" r:id="rId92" location="endnote_Greater" display="https://en.wikipedia.org/wiki/List_of_best-selling_game_consoles - endnote_Greater" xr:uid="{310D8475-5ED9-47F8-97FC-763868711389}"/>
    <hyperlink ref="I67" r:id="rId93" tooltip="WonderSwan" display="https://en.wikipedia.org/wiki/WonderSwan" xr:uid="{7D101C59-71F5-4236-B55F-0071407E0642}"/>
    <hyperlink ref="J67" r:id="rId94" tooltip="Bandai" display="https://en.wikipedia.org/wiki/Bandai" xr:uid="{BA64D853-671D-4DB5-9075-FE1C9BE7C23D}"/>
    <hyperlink ref="K67" r:id="rId95" tooltip="1999 in video games" display="https://en.wikipedia.org/wiki/1999_in_video_games" xr:uid="{CD9A9038-E4FC-4CA5-8115-74FD142F0DFB}"/>
    <hyperlink ref="I68" r:id="rId96" tooltip="Color TV-Game" display="https://en.wikipedia.org/wiki/Color_TV-Game" xr:uid="{C8714309-52B9-4C07-9286-47CC1DA47A34}"/>
    <hyperlink ref="J68" r:id="rId97" tooltip="Nintendo" display="https://en.wikipedia.org/wiki/Nintendo" xr:uid="{E1A6021E-372C-48A8-A514-EB3CEB4DCBDF}"/>
    <hyperlink ref="K68" r:id="rId98" tooltip="1977 in video games" display="https://en.wikipedia.org/wiki/1977_in_video_games" xr:uid="{868D0D1D-7D9B-469B-B82E-B6EAF9BB238B}"/>
    <hyperlink ref="I69" r:id="rId99" tooltip="Intellivision" display="https://en.wikipedia.org/wiki/Intellivision" xr:uid="{06DA0548-7785-44F2-8214-4EF3AF04D22E}"/>
    <hyperlink ref="J69" r:id="rId100" tooltip="Mattel" display="https://en.wikipedia.org/wiki/Mattel" xr:uid="{C14A4261-C3C8-45F6-B3F6-06A13BE21142}"/>
    <hyperlink ref="K69" r:id="rId101" tooltip="1980 in video games" display="https://en.wikipedia.org/wiki/1980_in_video_games" xr:uid="{52376FFA-7827-4F90-BDF3-81BA1C9DE100}"/>
    <hyperlink ref="I70" r:id="rId102" tooltip="N-Gage (device)" display="https://en.wikipedia.org/wiki/N-Gage_(device)" xr:uid="{53204FE0-9B7E-469E-BDE6-E5F77F6E4ADF}"/>
    <hyperlink ref="J70" r:id="rId103" tooltip="Nokia" display="https://en.wikipedia.org/wiki/Nokia" xr:uid="{57549723-7D9D-4F3C-A231-7DB8F96B6263}"/>
    <hyperlink ref="K70" r:id="rId104" tooltip="2003 in video games" display="https://en.wikipedia.org/wiki/2003_in_video_games" xr:uid="{68FC9060-DB5F-4030-AE47-352530C56B44}"/>
    <hyperlink ref="I71" r:id="rId105" tooltip="NES Classic Edition" display="https://en.wikipedia.org/wiki/NES_Classic_Edition" xr:uid="{0B9BA943-4679-4FAB-83C5-5A1C1FA6F903}"/>
    <hyperlink ref="J71" r:id="rId106" tooltip="Nintendo" display="https://en.wikipedia.org/wiki/Nintendo" xr:uid="{5F2B49AB-F487-430D-8BC1-EA21DEE12412}"/>
    <hyperlink ref="K71" r:id="rId107" tooltip="2016 in video games" display="https://en.wikipedia.org/wiki/2016_in_video_games" xr:uid="{2F4835A5-225D-41FB-A8CE-75320DE2722A}"/>
    <hyperlink ref="I72" r:id="rId108" tooltip="Xbox Series X" display="https://en.wikipedia.org/wiki/Xbox_Series_X" xr:uid="{7708829E-8F23-42A9-A588-DC1E2B1BC224}"/>
    <hyperlink ref="J72" r:id="rId109" tooltip="Microsoft" display="https://en.wikipedia.org/wiki/Microsoft" xr:uid="{39F5481A-3AF9-4335-9C33-436A0821237B}"/>
    <hyperlink ref="K72" r:id="rId110" tooltip="2020 in video games" display="https://en.wikipedia.org/wiki/2020_in_video_games" xr:uid="{5FF06D00-3FC2-4496-B6AE-EF78CCB42D79}"/>
    <hyperlink ref="I73" r:id="rId111" tooltip="Dendy (console)" display="https://en.wikipedia.org/wiki/Dendy_(console)" xr:uid="{D20ADD34-9868-4133-91A1-C4065B6B557B}"/>
    <hyperlink ref="K73" r:id="rId112" tooltip="1992 in video games" display="https://en.wikipedia.org/wiki/1992_in_video_games" xr:uid="{62351117-15C7-424B-8454-723B2C280DF2}"/>
    <hyperlink ref="L73" r:id="rId113" location="endnote_Greater" display="https://en.wikipedia.org/wiki/List_of_best-selling_game_consoles - endnote_Greater" xr:uid="{52B18CF5-EAE3-4580-B0DC-1CC69BC0CF0E}"/>
    <hyperlink ref="I74" r:id="rId114" tooltip="ColecoVision" display="https://en.wikipedia.org/wiki/ColecoVision" xr:uid="{42F3CB2D-999B-4AA0-A282-6494D624E96C}"/>
    <hyperlink ref="J74" r:id="rId115" tooltip="Coleco" display="https://en.wikipedia.org/wiki/Coleco" xr:uid="{B0BD2499-7782-4706-91BA-CB81D2F47199}"/>
    <hyperlink ref="K74" r:id="rId116" tooltip="1982 in video games" display="https://en.wikipedia.org/wiki/1982_in_video_games" xr:uid="{D6C9A710-CA84-4C01-ADB0-87D91DACA007}"/>
    <hyperlink ref="L74" r:id="rId117" location="endnote_Greater" display="https://en.wikipedia.org/wiki/List_of_best-selling_game_consoles - endnote_Greater" xr:uid="{EB90682F-90DB-4DFF-A59D-018ABA04A24C}"/>
    <hyperlink ref="I75" r:id="rId118" tooltip="Magnavox Odyssey²" display="https://en.wikipedia.org/wiki/Magnavox_Odyssey%C2%B2" xr:uid="{A39F120E-9C2C-4D03-84AF-1015F2A3E27A}"/>
    <hyperlink ref="K75" r:id="rId119" tooltip="1978 in video games" display="https://en.wikipedia.org/wiki/1978_in_video_games" xr:uid="{09667ED7-E9A2-4F6D-B88F-661E3BFCDE27}"/>
    <hyperlink ref="I76" r:id="rId120" tooltip="Atari Lynx" display="https://en.wikipedia.org/wiki/Atari_Lynx" xr:uid="{D7D9074D-3939-4A8E-9CCA-7BF216E8C6F1}"/>
    <hyperlink ref="J76" r:id="rId121" tooltip="Atari" display="https://en.wikipedia.org/wiki/Atari" xr:uid="{86019943-14BC-4E9D-B95F-CBCD971C1CF4}"/>
    <hyperlink ref="K76" r:id="rId122" tooltip="1989 in video games" display="https://en.wikipedia.org/wiki/1989_in_video_games" xr:uid="{AC55E8FA-A622-4143-B26F-8684587A9445}"/>
    <hyperlink ref="L76" r:id="rId123" location="endnote_Greater" display="https://en.wikipedia.org/wiki/List_of_best-selling_game_consoles - endnote_Greater" xr:uid="{D9FBF9F4-B6E5-4372-970F-353EB1A44F1B}"/>
    <hyperlink ref="I77" r:id="rId124" tooltip="Philips CD-i" display="https://en.wikipedia.org/wiki/Philips_CD-i" xr:uid="{82241CA9-AFCE-4B6D-BF1C-F0C3348C356A}"/>
    <hyperlink ref="J77" r:id="rId125" tooltip="Philips" display="https://en.wikipedia.org/wiki/Philips" xr:uid="{CC34985F-0AA0-489A-BCFC-85F3DB6413C2}"/>
    <hyperlink ref="K77" r:id="rId126" tooltip="1990 in video games" display="https://en.wikipedia.org/wiki/1990_in_video_games" xr:uid="{A3CDBB09-E567-47CE-A143-88C25CD74D41}"/>
    <hyperlink ref="L77" r:id="rId127" location="endnote_Greater" display="endnote_Greater" xr:uid="{3EA3ABD4-14E1-4DAF-A14B-87C83A019987}"/>
    <hyperlink ref="I78" r:id="rId128" tooltip="Telstar (game console)" display="https://en.wikipedia.org/wiki/Telstar_(game_console)" xr:uid="{5597F753-15EA-47BE-9F75-20ACFD3461B4}"/>
    <hyperlink ref="J78" r:id="rId129" tooltip="Coleco" display="https://en.wikipedia.org/wiki/Coleco" xr:uid="{02732947-9EF4-44E2-9899-7C80F4388657}"/>
    <hyperlink ref="K78" r:id="rId130" tooltip="1976 in video games" display="https://en.wikipedia.org/wiki/1976_in_video_games" xr:uid="{6BEC5791-BCBF-4E32-AD37-4101FA842FCE}"/>
    <hyperlink ref="L78" r:id="rId131" location="endnote_Greater" display="endnote_Greater" xr:uid="{8BAF2DF0-5F9C-4DB7-B5B4-57A358C696BD}"/>
    <hyperlink ref="I79" r:id="rId132" tooltip="Atari 5200" display="https://en.wikipedia.org/wiki/Atari_5200" xr:uid="{8711F9AE-3277-4870-BB22-6E1D70315846}"/>
    <hyperlink ref="J79" r:id="rId133" tooltip="Atari" display="https://en.wikipedia.org/wiki/Atari" xr:uid="{CD7ECE40-C3E8-4606-AF23-DCEF6A486A16}"/>
    <hyperlink ref="K79" r:id="rId134" tooltip="1982 in video games" display="https://en.wikipedia.org/wiki/1982_in_video_games" xr:uid="{BAFE45E9-4D0F-4D00-8357-86641054AD11}"/>
  </hyperlinks>
  <pageMargins left="0.7" right="0.7" top="0.75" bottom="0.75" header="0.3" footer="0.3"/>
  <pageSetup orientation="portrait" r:id="rId135"/>
  <drawing r:id="rId136"/>
  <legacyDrawing r:id="rId137"/>
  <tableParts count="3">
    <tablePart r:id="rId138"/>
    <tablePart r:id="rId139"/>
    <tablePart r:id="rId1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Foaie2</vt:lpstr>
      <vt:lpstr>Foaie3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Claudiu-Marian CHELCEA (117107)</dc:creator>
  <cp:lastModifiedBy>Claudiu-Marian CHELCEA (117107)</cp:lastModifiedBy>
  <dcterms:created xsi:type="dcterms:W3CDTF">2021-04-23T13:29:40Z</dcterms:created>
  <dcterms:modified xsi:type="dcterms:W3CDTF">2021-05-07T14:10:35Z</dcterms:modified>
</cp:coreProperties>
</file>