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xr:revisionPtr revIDLastSave="23" documentId="11_75484E46551D2A31FB88BD72DA79C1252EA92133" xr6:coauthVersionLast="47" xr6:coauthVersionMax="47" xr10:uidLastSave="{C59FAAF5-7A54-4D96-9042-A786B598C518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D11" i="1"/>
  <c r="E11" i="1" s="1"/>
  <c r="E10" i="1"/>
  <c r="R9" i="1"/>
  <c r="Q9" i="1"/>
  <c r="P9" i="1"/>
  <c r="N9" i="1"/>
  <c r="M9" i="1"/>
  <c r="L9" i="1"/>
  <c r="J9" i="1"/>
  <c r="D9" i="1"/>
  <c r="E9" i="1" s="1"/>
  <c r="D17" i="1" s="1"/>
  <c r="R8" i="1"/>
  <c r="Q8" i="1"/>
  <c r="P8" i="1"/>
  <c r="N8" i="1"/>
  <c r="M8" i="1"/>
  <c r="L8" i="1"/>
  <c r="J8" i="1"/>
  <c r="I8" i="1"/>
  <c r="R7" i="1"/>
  <c r="Q7" i="1"/>
  <c r="P7" i="1"/>
  <c r="N7" i="1"/>
  <c r="M7" i="1"/>
  <c r="L7" i="1"/>
  <c r="J7" i="1"/>
  <c r="I7" i="1"/>
  <c r="R17" i="1" s="1"/>
  <c r="D16" i="1" s="1"/>
  <c r="D19" i="1" l="1"/>
  <c r="D20" i="1" s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1000000}">
      <text>
        <r>
          <rPr>
            <sz val="11"/>
            <color theme="1"/>
            <rFont val="Calibri"/>
            <scheme val="minor"/>
          </rPr>
          <t>the sum of sprint tasks estimation should not exceed this number
	-Oana Adriana Soica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200-000001000000}">
      <text>
        <r>
          <rPr>
            <sz val="11"/>
            <color theme="1"/>
            <rFont val="Calibri"/>
            <scheme val="minor"/>
          </rPr>
          <t>MILESTONE
	-Oana Adriana Soica</t>
        </r>
      </text>
    </comment>
  </commentList>
</comments>
</file>

<file path=xl/sharedStrings.xml><?xml version="1.0" encoding="utf-8"?>
<sst xmlns="http://schemas.openxmlformats.org/spreadsheetml/2006/main" count="93" uniqueCount="66">
  <si>
    <t>Sprint Capacity Planner</t>
  </si>
  <si>
    <t>Max Limit</t>
  </si>
  <si>
    <t>Team Hours</t>
  </si>
  <si>
    <t>Sprint Days</t>
  </si>
  <si>
    <t>Team Members</t>
  </si>
  <si>
    <t>Team Member</t>
  </si>
  <si>
    <t>Allocation</t>
  </si>
  <si>
    <t>Sprint Length (Days)</t>
  </si>
  <si>
    <t>Jarca Andrei</t>
  </si>
  <si>
    <t>Hours per day</t>
  </si>
  <si>
    <t>Ioana V.</t>
  </si>
  <si>
    <t>Focus Factor</t>
  </si>
  <si>
    <t>Popel Bogdan</t>
  </si>
  <si>
    <t>Daily stand-ups (Hours/Sprint)</t>
  </si>
  <si>
    <t>Diana Cristiana</t>
  </si>
  <si>
    <t>Sprint Planning Duration (Hours/Sprint)</t>
  </si>
  <si>
    <t>Sprint Review (Hours/Sprint)</t>
  </si>
  <si>
    <t>Sprint Retrospective (Hours/Sprint)</t>
  </si>
  <si>
    <t>Sprint Refinements (Hours/Sprint)</t>
  </si>
  <si>
    <t>Other meetings (Hours/Sprint)</t>
  </si>
  <si>
    <t>Total Capacity (Hours)</t>
  </si>
  <si>
    <t>Total Meeting Time (Hours)</t>
  </si>
  <si>
    <t>Total Team Time (Hours)</t>
  </si>
  <si>
    <t>Focus Time (Hours)</t>
  </si>
  <si>
    <t>Plan Capacity (Hours)</t>
  </si>
  <si>
    <t>Plan Capacity (Days)</t>
  </si>
  <si>
    <t>Member</t>
  </si>
  <si>
    <t>Person 1</t>
  </si>
  <si>
    <t>Person 2</t>
  </si>
  <si>
    <t>Person 3</t>
  </si>
  <si>
    <t>Person 4</t>
  </si>
  <si>
    <t>Planning, Review, 
Retrospective, Refinement (Hours/Sprint)</t>
  </si>
  <si>
    <t>Person 5</t>
  </si>
  <si>
    <t>Person 6</t>
  </si>
  <si>
    <t>Plan Capacity (Hours / Days)</t>
  </si>
  <si>
    <t>Oct</t>
  </si>
  <si>
    <t>Noi</t>
  </si>
  <si>
    <t>Dec</t>
  </si>
  <si>
    <t>Jan</t>
  </si>
  <si>
    <t>Sprint 1</t>
  </si>
  <si>
    <t>Sprint 2</t>
  </si>
  <si>
    <t>Sprint 3</t>
  </si>
  <si>
    <t>Sprint 4</t>
  </si>
  <si>
    <t>Setup team and project</t>
  </si>
  <si>
    <t>Discovery</t>
  </si>
  <si>
    <t>pregatire Sprint 1</t>
  </si>
  <si>
    <t>Delivery  1 - 29.11</t>
  </si>
  <si>
    <t>Login organizator evenimente</t>
  </si>
  <si>
    <t>Sign-up</t>
  </si>
  <si>
    <t>Sign-in</t>
  </si>
  <si>
    <t>Reset pass</t>
  </si>
  <si>
    <t>Adaugare si gestionare evenimente pentru organizator</t>
  </si>
  <si>
    <t>US 1: adauga eveniment</t>
  </si>
  <si>
    <t>US 2: adauga bilete per eveniment</t>
  </si>
  <si>
    <t>US 3: modifica eveniment</t>
  </si>
  <si>
    <t>US 4: Anuleaza eveniment</t>
  </si>
  <si>
    <t>....</t>
  </si>
  <si>
    <t>Login user</t>
  </si>
  <si>
    <t>Rezervare bilete</t>
  </si>
  <si>
    <t>Achizitionare bilete</t>
  </si>
  <si>
    <t>Login admin app ???/</t>
  </si>
  <si>
    <t>Delivery  2 - project final demo</t>
  </si>
  <si>
    <t>TO DO</t>
  </si>
  <si>
    <t>In progress</t>
  </si>
  <si>
    <t>QUA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</si>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</sst>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C00000"/>
      <name val="Calibri"/>
      <scheme val="minor"/>
    </font>
    <font>
      <sz val="11"/>
      <color rgb="FF1F3864"/>
      <name val="Calibri"/>
      <scheme val="minor"/>
    </font>
    <font>
      <b/>
      <sz val="11"/>
      <color rgb="FF1F3864"/>
      <name val="Calibri"/>
      <scheme val="minor"/>
    </font>
    <font>
      <b/>
      <sz val="11"/>
      <color rgb="FFC00000"/>
      <name val="Calibri"/>
      <scheme val="minor"/>
    </font>
    <font>
      <b/>
      <sz val="11"/>
      <color theme="0"/>
      <name val="Calibri"/>
      <scheme val="minor"/>
    </font>
    <font>
      <sz val="11"/>
      <color rgb="FF000000"/>
      <name val="Arial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C00000"/>
      <name val="Calibri"/>
    </font>
    <font>
      <sz val="11"/>
      <color rgb="FF1F3864"/>
      <name val="Calibri"/>
    </font>
    <font>
      <sz val="11"/>
      <color rgb="FF999999"/>
      <name val="Calibri"/>
    </font>
    <font>
      <b/>
      <sz val="11"/>
      <color rgb="FF1F3864"/>
      <name val="Calibri"/>
    </font>
    <font>
      <b/>
      <sz val="11"/>
      <color rgb="FFC0000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4"/>
      <color rgb="FF351C75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7F6000"/>
        <bgColor rgb="FF7F6000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9" fillId="0" borderId="0" xfId="0" applyFont="1"/>
    <xf numFmtId="0" fontId="10" fillId="2" borderId="10" xfId="0" applyFont="1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right"/>
    </xf>
    <xf numFmtId="0" fontId="12" fillId="2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0" fillId="2" borderId="14" xfId="0" applyFont="1" applyFill="1" applyBorder="1"/>
    <xf numFmtId="0" fontId="12" fillId="3" borderId="0" xfId="0" applyFont="1" applyFill="1"/>
    <xf numFmtId="0" fontId="10" fillId="3" borderId="0" xfId="0" applyFont="1" applyFill="1" applyAlignment="1">
      <alignment horizontal="center"/>
    </xf>
    <xf numFmtId="0" fontId="12" fillId="4" borderId="0" xfId="0" applyFont="1" applyFill="1" applyAlignment="1">
      <alignment horizontal="left"/>
    </xf>
    <xf numFmtId="0" fontId="10" fillId="2" borderId="0" xfId="0" applyFont="1" applyFill="1"/>
    <xf numFmtId="0" fontId="10" fillId="5" borderId="0" xfId="0" applyFont="1" applyFill="1"/>
    <xf numFmtId="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0" fillId="4" borderId="0" xfId="0" applyFont="1" applyFill="1"/>
    <xf numFmtId="9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9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2" fillId="6" borderId="0" xfId="0" applyFont="1" applyFill="1"/>
    <xf numFmtId="0" fontId="16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0" fontId="20" fillId="11" borderId="0" xfId="0" applyFont="1" applyFill="1"/>
    <xf numFmtId="0" fontId="19" fillId="12" borderId="0" xfId="0" applyFont="1" applyFill="1"/>
    <xf numFmtId="0" fontId="19" fillId="13" borderId="0" xfId="0" applyFont="1" applyFill="1"/>
    <xf numFmtId="0" fontId="19" fillId="15" borderId="0" xfId="0" applyFont="1" applyFill="1"/>
    <xf numFmtId="0" fontId="19" fillId="16" borderId="0" xfId="0" applyFont="1" applyFill="1"/>
    <xf numFmtId="0" fontId="19" fillId="17" borderId="0" xfId="0" applyFont="1" applyFill="1"/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2" borderId="4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0" fillId="5" borderId="4" xfId="0" applyFill="1" applyBorder="1"/>
    <xf numFmtId="9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4" borderId="4" xfId="0" applyFill="1" applyBorder="1"/>
    <xf numFmtId="9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4" xfId="0" applyFont="1" applyFill="1" applyBorder="1"/>
    <xf numFmtId="0" fontId="6" fillId="6" borderId="4" xfId="0" applyFont="1" applyFill="1" applyBorder="1" applyAlignment="1">
      <alignment horizontal="center"/>
    </xf>
    <xf numFmtId="2" fontId="6" fillId="6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1" fontId="8" fillId="7" borderId="4" xfId="0" applyNumberFormat="1" applyFon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14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11" xfId="0" applyFont="1" applyBorder="1" applyAlignment="1"/>
    <xf numFmtId="0" fontId="0" fillId="0" borderId="0" xfId="0" applyAlignment="1"/>
    <xf numFmtId="0" fontId="2" fillId="0" borderId="14" xfId="0" applyFont="1" applyBorder="1" applyAlignment="1"/>
    <xf numFmtId="0" fontId="19" fillId="0" borderId="0" xfId="0" applyFont="1" applyAlignment="1"/>
    <xf numFmtId="0" fontId="19" fillId="0" borderId="18" xfId="0" applyFont="1" applyBorder="1" applyAlignment="1"/>
    <xf numFmtId="0" fontId="2" fillId="0" borderId="19" xfId="0" applyFont="1" applyBorder="1" applyAlignment="1"/>
    <xf numFmtId="0" fontId="19" fillId="8" borderId="0" xfId="0" applyFont="1" applyFill="1" applyAlignment="1"/>
    <xf numFmtId="0" fontId="19" fillId="9" borderId="0" xfId="0" applyFont="1" applyFill="1" applyAlignment="1"/>
    <xf numFmtId="0" fontId="19" fillId="10" borderId="0" xfId="0" applyFont="1" applyFill="1" applyAlignment="1"/>
    <xf numFmtId="0" fontId="19" fillId="14" borderId="0" xfId="0" applyFont="1" applyFill="1" applyAlignment="1"/>
  </cellXfs>
  <cellStyles count="1">
    <cellStyle name="Normal" xfId="0" builtinId="0"/>
  </cellStyles>
  <dxfs count="1">
    <dxf>
      <font>
        <color rgb="FF9999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3"/>
  <sheetViews>
    <sheetView tabSelected="1" workbookViewId="0">
      <selection activeCell="G8" sqref="G8"/>
    </sheetView>
  </sheetViews>
  <sheetFormatPr defaultColWidth="14.42578125" defaultRowHeight="15" customHeight="1"/>
  <cols>
    <col min="1" max="1" width="8.7109375" customWidth="1"/>
    <col min="2" max="2" width="3.85546875" customWidth="1"/>
    <col min="3" max="3" width="39.85546875" customWidth="1"/>
    <col min="4" max="4" width="10.5703125" customWidth="1"/>
    <col min="5" max="5" width="11.5703125" customWidth="1"/>
    <col min="6" max="6" width="4.140625" customWidth="1"/>
    <col min="7" max="7" width="15.28515625" customWidth="1"/>
    <col min="8" max="8" width="14.5703125" customWidth="1"/>
    <col min="9" max="18" width="7.140625" customWidth="1"/>
    <col min="19" max="19" width="4.5703125" customWidth="1"/>
    <col min="20" max="26" width="8.7109375" customWidth="1"/>
  </cols>
  <sheetData>
    <row r="1" spans="2:19" ht="14.25" customHeight="1"/>
    <row r="2" spans="2:19" ht="22.5" customHeight="1">
      <c r="B2" s="1"/>
      <c r="C2" s="51"/>
      <c r="D2" s="51"/>
      <c r="E2" s="78" t="s">
        <v>0</v>
      </c>
      <c r="F2" s="86"/>
      <c r="G2" s="86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"/>
    </row>
    <row r="3" spans="2:19" ht="14.25" customHeight="1">
      <c r="B3" s="4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3"/>
    </row>
    <row r="4" spans="2:19" ht="14.25" customHeight="1">
      <c r="B4" s="4"/>
      <c r="C4" s="53"/>
      <c r="D4" s="54" t="s">
        <v>1</v>
      </c>
      <c r="E4" s="55" t="s">
        <v>2</v>
      </c>
      <c r="F4" s="56"/>
      <c r="G4" s="57"/>
      <c r="H4" s="58"/>
      <c r="I4" s="79" t="s">
        <v>3</v>
      </c>
      <c r="J4" s="87"/>
      <c r="K4" s="87"/>
      <c r="L4" s="87"/>
      <c r="M4" s="87"/>
      <c r="N4" s="87"/>
      <c r="O4" s="87"/>
      <c r="P4" s="87"/>
      <c r="Q4" s="87"/>
      <c r="R4" s="87"/>
      <c r="S4" s="3"/>
    </row>
    <row r="5" spans="2:19" ht="14.25" customHeight="1">
      <c r="B5" s="4"/>
      <c r="C5" s="59" t="s">
        <v>4</v>
      </c>
      <c r="D5" s="60">
        <v>4</v>
      </c>
      <c r="E5" s="60"/>
      <c r="F5" s="56"/>
      <c r="G5" s="61" t="s">
        <v>5</v>
      </c>
      <c r="H5" s="58" t="s">
        <v>6</v>
      </c>
      <c r="I5" s="58">
        <v>1</v>
      </c>
      <c r="J5" s="58">
        <v>2</v>
      </c>
      <c r="K5" s="58">
        <v>3</v>
      </c>
      <c r="L5" s="58">
        <v>4</v>
      </c>
      <c r="M5" s="58">
        <v>5</v>
      </c>
      <c r="N5" s="58">
        <v>6</v>
      </c>
      <c r="O5" s="58">
        <v>7</v>
      </c>
      <c r="P5" s="58">
        <v>8</v>
      </c>
      <c r="Q5" s="58">
        <v>9</v>
      </c>
      <c r="R5" s="58">
        <v>10</v>
      </c>
      <c r="S5" s="3"/>
    </row>
    <row r="6" spans="2:19" ht="14.25" customHeight="1">
      <c r="B6" s="4"/>
      <c r="C6" s="59" t="s">
        <v>7</v>
      </c>
      <c r="D6" s="60">
        <v>10</v>
      </c>
      <c r="E6" s="60"/>
      <c r="F6" s="52"/>
      <c r="G6" s="62" t="s">
        <v>8</v>
      </c>
      <c r="H6" s="63">
        <v>1</v>
      </c>
      <c r="I6" s="64">
        <v>2</v>
      </c>
      <c r="J6" s="64"/>
      <c r="K6" s="64"/>
      <c r="L6" s="64">
        <v>2</v>
      </c>
      <c r="M6" s="64">
        <v>4</v>
      </c>
      <c r="N6" s="64">
        <v>4</v>
      </c>
      <c r="O6" s="64"/>
      <c r="P6" s="64"/>
      <c r="Q6" s="64">
        <v>2</v>
      </c>
      <c r="R6" s="64">
        <v>2</v>
      </c>
      <c r="S6" s="3"/>
    </row>
    <row r="7" spans="2:19" ht="14.25" customHeight="1">
      <c r="B7" s="4"/>
      <c r="C7" s="59" t="s">
        <v>9</v>
      </c>
      <c r="D7" s="60">
        <v>1.5</v>
      </c>
      <c r="E7" s="60"/>
      <c r="F7" s="52"/>
      <c r="G7" s="65" t="s">
        <v>10</v>
      </c>
      <c r="H7" s="66">
        <v>1</v>
      </c>
      <c r="I7" s="67">
        <f t="shared" ref="I7:J7" si="0">$D$7*$H$7</f>
        <v>1.5</v>
      </c>
      <c r="J7" s="67">
        <f t="shared" si="0"/>
        <v>1.5</v>
      </c>
      <c r="K7" s="67">
        <v>1.5</v>
      </c>
      <c r="L7" s="67">
        <f t="shared" ref="L7:N7" si="1">$D$7*$H$7</f>
        <v>1.5</v>
      </c>
      <c r="M7" s="67">
        <f t="shared" si="1"/>
        <v>1.5</v>
      </c>
      <c r="N7" s="67">
        <f t="shared" si="1"/>
        <v>1.5</v>
      </c>
      <c r="O7" s="67">
        <v>1.5</v>
      </c>
      <c r="P7" s="67">
        <f t="shared" ref="P7:R7" si="2">$D$7*$H$7</f>
        <v>1.5</v>
      </c>
      <c r="Q7" s="67">
        <f t="shared" si="2"/>
        <v>1.5</v>
      </c>
      <c r="R7" s="67">
        <f t="shared" si="2"/>
        <v>1.5</v>
      </c>
      <c r="S7" s="3"/>
    </row>
    <row r="8" spans="2:19" ht="14.25" customHeight="1">
      <c r="B8" s="4"/>
      <c r="C8" s="59" t="s">
        <v>11</v>
      </c>
      <c r="D8" s="68">
        <v>0.85</v>
      </c>
      <c r="E8" s="69"/>
      <c r="F8" s="52"/>
      <c r="G8" s="62" t="s">
        <v>12</v>
      </c>
      <c r="H8" s="63">
        <v>1</v>
      </c>
      <c r="I8" s="64">
        <f t="shared" ref="I8:J8" si="3">$D$7*$H$8</f>
        <v>1.5</v>
      </c>
      <c r="J8" s="64">
        <f t="shared" si="3"/>
        <v>1.5</v>
      </c>
      <c r="K8" s="64"/>
      <c r="L8" s="64">
        <f t="shared" ref="L8:N8" si="4">$D$7*$H$8</f>
        <v>1.5</v>
      </c>
      <c r="M8" s="64">
        <f t="shared" si="4"/>
        <v>1.5</v>
      </c>
      <c r="N8" s="64">
        <f t="shared" si="4"/>
        <v>1.5</v>
      </c>
      <c r="O8" s="64"/>
      <c r="P8" s="64">
        <f t="shared" ref="P8:R8" si="5">$D$7*$H$8</f>
        <v>1.5</v>
      </c>
      <c r="Q8" s="64">
        <f t="shared" si="5"/>
        <v>1.5</v>
      </c>
      <c r="R8" s="64">
        <f t="shared" si="5"/>
        <v>1.5</v>
      </c>
      <c r="S8" s="3"/>
    </row>
    <row r="9" spans="2:19" ht="14.25" customHeight="1">
      <c r="B9" s="4"/>
      <c r="C9" s="59" t="s">
        <v>13</v>
      </c>
      <c r="D9" s="70">
        <f>0.25</f>
        <v>0.25</v>
      </c>
      <c r="E9" s="69">
        <f>D5*D9*D6</f>
        <v>10</v>
      </c>
      <c r="F9" s="52"/>
      <c r="G9" s="65" t="s">
        <v>14</v>
      </c>
      <c r="H9" s="66">
        <v>1</v>
      </c>
      <c r="I9" s="67">
        <v>2</v>
      </c>
      <c r="J9" s="67">
        <f>$D$7*$H$9</f>
        <v>1.5</v>
      </c>
      <c r="K9" s="67"/>
      <c r="L9" s="67">
        <f t="shared" ref="L9:N9" si="6">$D$7*$H$9</f>
        <v>1.5</v>
      </c>
      <c r="M9" s="67">
        <f t="shared" si="6"/>
        <v>1.5</v>
      </c>
      <c r="N9" s="67">
        <f t="shared" si="6"/>
        <v>1.5</v>
      </c>
      <c r="O9" s="67"/>
      <c r="P9" s="67">
        <f t="shared" ref="P9:R9" si="7">$D$7*$H$9</f>
        <v>1.5</v>
      </c>
      <c r="Q9" s="67">
        <f t="shared" si="7"/>
        <v>1.5</v>
      </c>
      <c r="R9" s="67">
        <f t="shared" si="7"/>
        <v>1.5</v>
      </c>
      <c r="S9" s="3"/>
    </row>
    <row r="10" spans="2:19" ht="14.25" customHeight="1">
      <c r="B10" s="4"/>
      <c r="C10" s="59" t="s">
        <v>15</v>
      </c>
      <c r="D10" s="69">
        <v>1.5</v>
      </c>
      <c r="E10" s="69">
        <f>D5*D10</f>
        <v>6</v>
      </c>
      <c r="F10" s="52"/>
      <c r="G10" s="62"/>
      <c r="H10" s="63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3"/>
    </row>
    <row r="11" spans="2:19" ht="14.25" customHeight="1">
      <c r="B11" s="4"/>
      <c r="C11" s="59" t="s">
        <v>16</v>
      </c>
      <c r="D11" s="70">
        <f>20/60</f>
        <v>0.33333333333333331</v>
      </c>
      <c r="E11" s="70">
        <f>D5*D11</f>
        <v>1.3333333333333333</v>
      </c>
      <c r="F11" s="52"/>
      <c r="G11" s="65"/>
      <c r="H11" s="66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3"/>
    </row>
    <row r="12" spans="2:19" ht="14.25" customHeight="1">
      <c r="B12" s="4"/>
      <c r="C12" s="59" t="s">
        <v>17</v>
      </c>
      <c r="D12" s="69">
        <v>0.5</v>
      </c>
      <c r="E12" s="69">
        <f>D5*D12</f>
        <v>2</v>
      </c>
      <c r="F12" s="52"/>
      <c r="G12" s="62"/>
      <c r="H12" s="63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3"/>
    </row>
    <row r="13" spans="2:19" ht="14.25" customHeight="1">
      <c r="B13" s="4"/>
      <c r="C13" s="59" t="s">
        <v>18</v>
      </c>
      <c r="D13" s="69">
        <v>1.5</v>
      </c>
      <c r="E13" s="69">
        <f>D5*D13</f>
        <v>6</v>
      </c>
      <c r="F13" s="52"/>
      <c r="G13" s="65"/>
      <c r="H13" s="66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3"/>
    </row>
    <row r="14" spans="2:19" ht="14.25" customHeight="1">
      <c r="B14" s="4"/>
      <c r="C14" s="59" t="s">
        <v>19</v>
      </c>
      <c r="D14" s="69">
        <v>0.5</v>
      </c>
      <c r="E14" s="69">
        <f>D5*D14</f>
        <v>2</v>
      </c>
      <c r="F14" s="52"/>
      <c r="G14" s="62"/>
      <c r="H14" s="63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3"/>
    </row>
    <row r="15" spans="2:19" ht="14.25" customHeight="1">
      <c r="B15" s="4"/>
      <c r="C15" s="59"/>
      <c r="D15" s="60"/>
      <c r="E15" s="60"/>
      <c r="F15" s="52"/>
      <c r="G15" s="65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3"/>
    </row>
    <row r="16" spans="2:19" ht="14.25" customHeight="1">
      <c r="B16" s="4"/>
      <c r="C16" s="72" t="s">
        <v>20</v>
      </c>
      <c r="D16" s="73">
        <f>R17</f>
        <v>55.5</v>
      </c>
      <c r="E16" s="53"/>
      <c r="F16" s="52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3"/>
    </row>
    <row r="17" spans="2:19" ht="14.25" customHeight="1">
      <c r="B17" s="4"/>
      <c r="C17" s="72" t="s">
        <v>21</v>
      </c>
      <c r="D17" s="74">
        <f>SUM(E9:E14)</f>
        <v>27.333333333333332</v>
      </c>
      <c r="E17" s="53"/>
      <c r="F17" s="52"/>
      <c r="G17" s="80" t="s">
        <v>22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1">
        <f>SUM(I6:R14)</f>
        <v>55.5</v>
      </c>
      <c r="S17" s="3"/>
    </row>
    <row r="18" spans="2:19" ht="14.25" customHeight="1">
      <c r="B18" s="4"/>
      <c r="C18" s="72" t="s">
        <v>23</v>
      </c>
      <c r="D18" s="75">
        <f>(D16-D17)*(1-D8)</f>
        <v>4.2250000000000005</v>
      </c>
      <c r="E18" s="53"/>
      <c r="F18" s="52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3"/>
    </row>
    <row r="19" spans="2:19" ht="14.25" customHeight="1">
      <c r="B19" s="4"/>
      <c r="C19" s="72" t="s">
        <v>24</v>
      </c>
      <c r="D19" s="76">
        <f>(D16-D17)*D8</f>
        <v>23.941666666666666</v>
      </c>
      <c r="E19" s="6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3"/>
    </row>
    <row r="20" spans="2:19" ht="14.25" customHeight="1">
      <c r="B20" s="4"/>
      <c r="C20" s="72" t="s">
        <v>25</v>
      </c>
      <c r="D20" s="77">
        <f>D19/8</f>
        <v>2.9927083333333333</v>
      </c>
      <c r="E20" s="6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3"/>
    </row>
    <row r="21" spans="2:19" ht="14.25" customHeight="1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2:19" ht="14.25" customHeight="1"/>
    <row r="23" spans="2:19" ht="14.25" customHeight="1">
      <c r="D23" s="8"/>
    </row>
    <row r="24" spans="2:19" ht="14.25" customHeight="1">
      <c r="D24" s="8"/>
    </row>
    <row r="25" spans="2:19" ht="14.25" customHeight="1">
      <c r="D25" s="8"/>
    </row>
    <row r="26" spans="2:19" ht="14.25" customHeight="1">
      <c r="D26" s="8"/>
    </row>
    <row r="27" spans="2:19" ht="14.25" customHeight="1">
      <c r="D27" s="8"/>
    </row>
    <row r="28" spans="2:19" ht="14.25" customHeight="1"/>
    <row r="29" spans="2:19" ht="14.25" customHeight="1"/>
    <row r="30" spans="2:19" ht="14.25" customHeight="1"/>
    <row r="31" spans="2:19" ht="14.25" customHeight="1"/>
    <row r="32" spans="2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4">
    <mergeCell ref="E2:G2"/>
    <mergeCell ref="I4:R4"/>
    <mergeCell ref="G17:Q18"/>
    <mergeCell ref="R17:R18"/>
  </mergeCells>
  <conditionalFormatting sqref="H6:R15">
    <cfRule type="cellIs" dxfId="0" priority="1" operator="equal">
      <formula>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8"/>
  <sheetViews>
    <sheetView workbookViewId="0"/>
  </sheetViews>
  <sheetFormatPr defaultColWidth="14.42578125" defaultRowHeight="15" customHeight="1"/>
  <cols>
    <col min="1" max="1" width="4.85546875" customWidth="1"/>
    <col min="2" max="2" width="3" customWidth="1"/>
    <col min="3" max="3" width="37.7109375" customWidth="1"/>
    <col min="4" max="5" width="11.85546875" customWidth="1"/>
    <col min="6" max="6" width="2.85546875" customWidth="1"/>
    <col min="7" max="7" width="10.42578125" customWidth="1"/>
    <col min="8" max="8" width="9.85546875" customWidth="1"/>
    <col min="9" max="18" width="5.85546875" customWidth="1"/>
    <col min="19" max="19" width="2.42578125" customWidth="1"/>
  </cols>
  <sheetData>
    <row r="1" spans="1:1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9"/>
      <c r="B2" s="10"/>
      <c r="C2" s="11"/>
      <c r="D2" s="82" t="s">
        <v>0</v>
      </c>
      <c r="E2" s="88"/>
      <c r="F2" s="88"/>
      <c r="G2" s="8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  <row r="3" spans="1:19">
      <c r="A3" s="9"/>
      <c r="B3" s="13"/>
      <c r="C3" s="14"/>
      <c r="D3" s="15" t="s">
        <v>1</v>
      </c>
      <c r="E3" s="16" t="s">
        <v>2</v>
      </c>
      <c r="F3" s="17"/>
      <c r="G3" s="18"/>
      <c r="H3" s="19"/>
      <c r="I3" s="83" t="s">
        <v>3</v>
      </c>
      <c r="J3" s="89"/>
      <c r="K3" s="89"/>
      <c r="L3" s="89"/>
      <c r="M3" s="89"/>
      <c r="N3" s="89"/>
      <c r="O3" s="89"/>
      <c r="P3" s="89"/>
      <c r="Q3" s="89"/>
      <c r="R3" s="89"/>
      <c r="S3" s="20"/>
    </row>
    <row r="4" spans="1:19">
      <c r="A4" s="9"/>
      <c r="B4" s="13"/>
      <c r="C4" s="21" t="s">
        <v>4</v>
      </c>
      <c r="D4" s="22">
        <v>5</v>
      </c>
      <c r="E4" s="22"/>
      <c r="F4" s="17"/>
      <c r="G4" s="23" t="s">
        <v>26</v>
      </c>
      <c r="H4" s="19" t="s">
        <v>6</v>
      </c>
      <c r="I4" s="19">
        <v>1</v>
      </c>
      <c r="J4" s="19">
        <v>2</v>
      </c>
      <c r="K4" s="19">
        <v>3</v>
      </c>
      <c r="L4" s="19">
        <v>4</v>
      </c>
      <c r="M4" s="19">
        <v>5</v>
      </c>
      <c r="N4" s="19">
        <v>6</v>
      </c>
      <c r="O4" s="19">
        <v>7</v>
      </c>
      <c r="P4" s="19">
        <v>8</v>
      </c>
      <c r="Q4" s="19">
        <v>9</v>
      </c>
      <c r="R4" s="19">
        <v>10</v>
      </c>
      <c r="S4" s="20"/>
    </row>
    <row r="5" spans="1:19">
      <c r="A5" s="9"/>
      <c r="B5" s="13"/>
      <c r="C5" s="21" t="s">
        <v>7</v>
      </c>
      <c r="D5" s="22">
        <v>10</v>
      </c>
      <c r="E5" s="22"/>
      <c r="F5" s="24"/>
      <c r="G5" s="25" t="s">
        <v>27</v>
      </c>
      <c r="H5" s="26">
        <v>1</v>
      </c>
      <c r="I5" s="27">
        <v>8</v>
      </c>
      <c r="J5" s="27">
        <v>8</v>
      </c>
      <c r="K5" s="27">
        <v>8</v>
      </c>
      <c r="L5" s="27">
        <v>8</v>
      </c>
      <c r="M5" s="27">
        <v>8</v>
      </c>
      <c r="N5" s="27">
        <v>8</v>
      </c>
      <c r="O5" s="27">
        <v>8</v>
      </c>
      <c r="P5" s="27">
        <v>8</v>
      </c>
      <c r="Q5" s="27">
        <v>8</v>
      </c>
      <c r="R5" s="27">
        <v>8</v>
      </c>
      <c r="S5" s="20"/>
    </row>
    <row r="6" spans="1:19">
      <c r="A6" s="9"/>
      <c r="B6" s="13"/>
      <c r="C6" s="21" t="s">
        <v>9</v>
      </c>
      <c r="D6" s="22">
        <v>8</v>
      </c>
      <c r="E6" s="22"/>
      <c r="F6" s="24"/>
      <c r="G6" s="28" t="s">
        <v>28</v>
      </c>
      <c r="H6" s="29">
        <v>1</v>
      </c>
      <c r="I6" s="30">
        <v>8</v>
      </c>
      <c r="J6" s="30">
        <v>8</v>
      </c>
      <c r="K6" s="30">
        <v>8</v>
      </c>
      <c r="L6" s="30">
        <v>8</v>
      </c>
      <c r="M6" s="30">
        <v>8</v>
      </c>
      <c r="N6" s="30">
        <v>8</v>
      </c>
      <c r="O6" s="30">
        <v>8</v>
      </c>
      <c r="P6" s="30">
        <v>8</v>
      </c>
      <c r="Q6" s="30">
        <v>8</v>
      </c>
      <c r="R6" s="30">
        <v>8</v>
      </c>
      <c r="S6" s="20"/>
    </row>
    <row r="7" spans="1:19">
      <c r="A7" s="9"/>
      <c r="B7" s="13"/>
      <c r="C7" s="21" t="s">
        <v>11</v>
      </c>
      <c r="D7" s="31">
        <v>0.8</v>
      </c>
      <c r="E7" s="32"/>
      <c r="F7" s="24"/>
      <c r="G7" s="25" t="s">
        <v>29</v>
      </c>
      <c r="H7" s="26">
        <v>1</v>
      </c>
      <c r="I7" s="27">
        <v>8</v>
      </c>
      <c r="J7" s="27">
        <v>8</v>
      </c>
      <c r="K7" s="27">
        <v>8</v>
      </c>
      <c r="L7" s="27">
        <v>8</v>
      </c>
      <c r="M7" s="27">
        <v>8</v>
      </c>
      <c r="N7" s="27">
        <v>8</v>
      </c>
      <c r="O7" s="27">
        <v>8</v>
      </c>
      <c r="P7" s="27">
        <v>8</v>
      </c>
      <c r="Q7" s="27">
        <v>8</v>
      </c>
      <c r="R7" s="27">
        <v>8</v>
      </c>
      <c r="S7" s="20"/>
    </row>
    <row r="8" spans="1:19">
      <c r="A8" s="9"/>
      <c r="B8" s="13"/>
      <c r="C8" s="21" t="s">
        <v>13</v>
      </c>
      <c r="D8" s="32">
        <v>0.25</v>
      </c>
      <c r="E8" s="32">
        <v>12.5</v>
      </c>
      <c r="F8" s="24"/>
      <c r="G8" s="28" t="s">
        <v>30</v>
      </c>
      <c r="H8" s="29">
        <v>0.75</v>
      </c>
      <c r="I8" s="33">
        <v>0</v>
      </c>
      <c r="J8" s="30">
        <v>6</v>
      </c>
      <c r="K8" s="30">
        <v>6</v>
      </c>
      <c r="L8" s="30">
        <v>6</v>
      </c>
      <c r="M8" s="30">
        <v>6</v>
      </c>
      <c r="N8" s="30">
        <v>6</v>
      </c>
      <c r="O8" s="30">
        <v>6</v>
      </c>
      <c r="P8" s="30">
        <v>6</v>
      </c>
      <c r="Q8" s="30">
        <v>6</v>
      </c>
      <c r="R8" s="30">
        <v>6</v>
      </c>
      <c r="S8" s="20"/>
    </row>
    <row r="9" spans="1:19">
      <c r="A9" s="9"/>
      <c r="B9" s="13"/>
      <c r="C9" s="21" t="s">
        <v>31</v>
      </c>
      <c r="D9" s="32">
        <v>4.5</v>
      </c>
      <c r="E9" s="32">
        <v>22.5</v>
      </c>
      <c r="F9" s="24"/>
      <c r="G9" s="25" t="s">
        <v>32</v>
      </c>
      <c r="H9" s="26">
        <v>0.5</v>
      </c>
      <c r="I9" s="27">
        <v>4</v>
      </c>
      <c r="J9" s="27">
        <v>4</v>
      </c>
      <c r="K9" s="27">
        <v>4</v>
      </c>
      <c r="L9" s="27">
        <v>4</v>
      </c>
      <c r="M9" s="27">
        <v>4</v>
      </c>
      <c r="N9" s="27">
        <v>4</v>
      </c>
      <c r="O9" s="27">
        <v>4</v>
      </c>
      <c r="P9" s="27">
        <v>4</v>
      </c>
      <c r="Q9" s="27">
        <v>4</v>
      </c>
      <c r="R9" s="27">
        <v>4</v>
      </c>
      <c r="S9" s="20"/>
    </row>
    <row r="10" spans="1:19">
      <c r="A10" s="9"/>
      <c r="B10" s="13"/>
      <c r="C10" s="21" t="s">
        <v>19</v>
      </c>
      <c r="D10" s="32">
        <v>2</v>
      </c>
      <c r="E10" s="32">
        <v>10</v>
      </c>
      <c r="F10" s="24"/>
      <c r="G10" s="28" t="s">
        <v>33</v>
      </c>
      <c r="H10" s="34"/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20"/>
    </row>
    <row r="11" spans="1:19">
      <c r="A11" s="9"/>
      <c r="B11" s="13"/>
      <c r="C11" s="21"/>
      <c r="D11" s="22"/>
      <c r="E11" s="22"/>
      <c r="F11" s="24"/>
      <c r="G11" s="2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20"/>
    </row>
    <row r="12" spans="1:19">
      <c r="A12" s="9"/>
      <c r="B12" s="13"/>
      <c r="C12" s="35" t="s">
        <v>20</v>
      </c>
      <c r="D12" s="36">
        <v>334</v>
      </c>
      <c r="E12" s="14"/>
      <c r="F12" s="2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0"/>
    </row>
    <row r="13" spans="1:19">
      <c r="A13" s="9"/>
      <c r="B13" s="13"/>
      <c r="C13" s="35" t="s">
        <v>21</v>
      </c>
      <c r="D13" s="36">
        <v>45</v>
      </c>
      <c r="E13" s="14"/>
      <c r="F13" s="24"/>
      <c r="G13" s="84" t="s">
        <v>22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5">
        <v>334</v>
      </c>
      <c r="S13" s="20"/>
    </row>
    <row r="14" spans="1:19">
      <c r="A14" s="9"/>
      <c r="B14" s="13"/>
      <c r="C14" s="35" t="s">
        <v>23</v>
      </c>
      <c r="D14" s="37">
        <v>57.8</v>
      </c>
      <c r="E14" s="14"/>
      <c r="F14" s="24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90"/>
      <c r="S14" s="20"/>
    </row>
    <row r="15" spans="1:19">
      <c r="A15" s="9"/>
      <c r="B15" s="13"/>
      <c r="C15" s="35" t="s">
        <v>34</v>
      </c>
      <c r="D15" s="38">
        <v>231</v>
      </c>
      <c r="E15" s="38">
        <v>28.9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0"/>
    </row>
    <row r="16" spans="1:19">
      <c r="A16" s="9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1"/>
    </row>
    <row r="17" spans="1:19">
      <c r="A17" s="9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>
      <c r="A18" s="9"/>
      <c r="B18" s="9"/>
      <c r="C18" s="9"/>
      <c r="D18" s="4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>
      <c r="A19" s="9"/>
      <c r="B19" s="9"/>
      <c r="C19" s="9"/>
      <c r="D19" s="4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>
      <c r="A20" s="9"/>
      <c r="B20" s="9"/>
      <c r="C20" s="9"/>
      <c r="D20" s="4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>
      <c r="A21" s="9"/>
      <c r="B21" s="9"/>
      <c r="C21" s="9"/>
      <c r="D21" s="4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A22" s="9"/>
      <c r="B22" s="9"/>
      <c r="C22" s="9"/>
      <c r="D22" s="4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1:19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1:19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1:1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1:19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1:19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1:19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1:19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1:19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1:19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1:19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1: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1:19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1:19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1:19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1:19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1:19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1:19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1:19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1:1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1:19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1:19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1:19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19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1:19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1:19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1:19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1:19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19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1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19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19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19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19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1:19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19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19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1:19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1:1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1:19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1:19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19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19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19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19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19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19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1:1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19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19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1:19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1:19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1:19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1:19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1:19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1:19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19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19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1:19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1:19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19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19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1:19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1:1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19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19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19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19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1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19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1:19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19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19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19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19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1:19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1:19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19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19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1:19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19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1:1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19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19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1:19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1:19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1:19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1:19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19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19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1:19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1:19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1:19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1:19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19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19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19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19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1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19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1:19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1:19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1:19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1:19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1:19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1: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19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19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1:19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1:19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1:19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1:1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 spans="1:19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 spans="1:19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1:19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1:19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1:19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1:19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 spans="1:19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1:19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1:19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1:1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1:19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1:19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1:19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1:19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19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1:19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1:19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1:19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1:19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1:19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1:19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1:19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1:19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1:19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1:19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1:19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1:1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1:19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1:19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1:19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1:19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1:19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1:1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1:19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1:19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1:19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1:19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1:19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1:19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1:19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1:19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1:19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1:1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1:19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1:19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1:19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1:19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1:19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1:19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1:19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1:19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1:19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1:1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1:19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1:19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1:19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1:19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1:19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1:19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1:19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1:19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1:1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1:19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1:19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1:19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1:19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1:19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1:19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1:19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1:19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1:19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1: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1:19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1:19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1:19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1:19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1:19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 spans="1:19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1:1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 spans="1:19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 spans="1:19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 spans="1:19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1:19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1:19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 spans="1:19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 spans="1:19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1:19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1:19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1:1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 spans="1:19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1:19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 spans="1:19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1:19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1:19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 spans="1:19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1:19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1:19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1:19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1:1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1:19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1:19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1:19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1:19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1:19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 spans="1:19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1:19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 spans="1:19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1:19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1:1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 spans="1:19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1:19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1:19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1:19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 spans="1:19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1:19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1:19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1:19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1:19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1:1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 spans="1:19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 spans="1:19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1:19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1:19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1:19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1:19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1:19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1:19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1:19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 spans="1:1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 spans="1:19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1:19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1:19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1:19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1:19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 spans="1:19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 spans="1:19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1:19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1:19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1:1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1:19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 spans="1:19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1:19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1:19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 spans="1:19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1:19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1:19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1:19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1:19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1:1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1:19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1:19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1:19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1:19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1:19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1:19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1:19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 spans="1:19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1:19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1:1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 spans="1:19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1:19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 spans="1:19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1:19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1:19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1:19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1:19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 spans="1:19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 spans="1:19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1: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1:19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1:19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1:19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 spans="1:19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1:19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1:19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 spans="1:19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1:19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 spans="1:19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1:1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1:19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1:19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1:19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 spans="1:19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 spans="1:19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1:19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1:19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1:19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 spans="1:19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1:1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1:19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 spans="1:19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1:19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1:19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 spans="1:19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1:19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1:19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1:19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1:19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 spans="1:1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1:19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 spans="1:19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1:19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1:19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 spans="1:19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1:19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1:19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1:19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 spans="1:19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1:1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1:19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1:19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 spans="1:19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 spans="1:19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1:19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1:19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1:19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1:19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 spans="1:19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 spans="1:1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1:19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1:19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1:19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 spans="1:19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1:19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1:19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1:19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 spans="1:19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 spans="1:19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1:1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1:19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1:19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1:19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 spans="1:19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 spans="1:19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1:19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1:19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1:19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1:19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 spans="1:1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1:19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1:19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 spans="1:19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1:19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 spans="1:19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1:19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1:19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1:19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1:19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 spans="1:1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 spans="1:19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1:19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1:19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1:19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1:19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 spans="1:19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1:19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 spans="1:19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1:19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1:1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 spans="1:19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1:19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1:19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1:19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1:19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 spans="1:19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 spans="1:19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1:19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1:19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1: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 spans="1:19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1:19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 spans="1:19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1:19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1:19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 spans="1:19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1:19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1:19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1:19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1:1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 spans="1:19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1:19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1:19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1:19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 spans="1:19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 spans="1:19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 spans="1:19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 spans="1:19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 spans="1:19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 spans="1:1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 spans="1:19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 spans="1:19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 spans="1:19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 spans="1:19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 spans="1:19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 spans="1:19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 spans="1:19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 spans="1:19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 spans="1:19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 spans="1:1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 spans="1:19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 spans="1:19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 spans="1:19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 spans="1:19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 spans="1:19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 spans="1:19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 spans="1:19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 spans="1:19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 spans="1:19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 spans="1:1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 spans="1:19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 spans="1:19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 spans="1:19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 spans="1:19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 spans="1:19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 spans="1:19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 spans="1:19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 spans="1:19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 spans="1:19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 spans="1:1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 spans="1:19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 spans="1:19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 spans="1:19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 spans="1:19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 spans="1:19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 spans="1:19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 spans="1:19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 spans="1:19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 spans="1:19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 spans="1:1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 spans="1:19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 spans="1:19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 spans="1:19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 spans="1:19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 spans="1:19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 spans="1:19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 spans="1:19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 spans="1:19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 spans="1:19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 spans="1:1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 spans="1:19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 spans="1:19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 spans="1:19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 spans="1:19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 spans="1:19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 spans="1:19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 spans="1:19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 spans="1:19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 spans="1:19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 spans="1:1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 spans="1:19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 spans="1:19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 spans="1:19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 spans="1:19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 spans="1:19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 spans="1:19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 spans="1:19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 spans="1:19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 spans="1:19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 spans="1:1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 spans="1:19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 spans="1:19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 spans="1:19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 spans="1:19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 spans="1:19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 spans="1:19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 spans="1:19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 spans="1:19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 spans="1:19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 spans="1: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 spans="1:19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 spans="1:19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 spans="1:19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 spans="1:19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 spans="1:19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 spans="1:19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 spans="1:19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 spans="1:19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 spans="1:19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 spans="1:1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 spans="1:19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 spans="1:19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 spans="1:19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 spans="1:19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 spans="1:19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 spans="1:19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 spans="1:19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 spans="1:19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 spans="1:19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 spans="1:1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 spans="1:19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 spans="1:19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 spans="1:19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 spans="1:19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 spans="1:19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 spans="1:19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 spans="1:19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 spans="1:19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 spans="1:19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 spans="1:1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 spans="1:19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 spans="1:19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 spans="1:19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 spans="1:19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 spans="1:19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 spans="1:19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 spans="1:19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 spans="1:19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 spans="1:19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 spans="1:1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 spans="1:19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 spans="1:19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 spans="1:19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 spans="1:19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 spans="1:19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 spans="1:19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 spans="1:19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 spans="1:19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 spans="1:19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 spans="1:1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 spans="1:19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 spans="1:19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 spans="1:19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 spans="1:19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 spans="1:19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 spans="1:19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 spans="1:19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 spans="1:19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 spans="1:19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 spans="1:1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 spans="1:19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 spans="1:19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 spans="1:19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 spans="1:19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 spans="1:19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 spans="1:19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 spans="1:19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 spans="1:19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 spans="1:19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 spans="1:1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 spans="1:19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 spans="1:19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 spans="1:19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 spans="1:19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 spans="1:19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 spans="1:19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 spans="1:19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 spans="1:19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 spans="1:19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</sheetData>
  <mergeCells count="4">
    <mergeCell ref="D2:G2"/>
    <mergeCell ref="I3:R3"/>
    <mergeCell ref="G13:Q14"/>
    <mergeCell ref="R13:R1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selection activeCell="A17" sqref="A17:Z17"/>
    </sheetView>
  </sheetViews>
  <sheetFormatPr defaultColWidth="14.42578125" defaultRowHeight="15" customHeight="1"/>
  <cols>
    <col min="2" max="8" width="5.140625" customWidth="1"/>
    <col min="9" max="16" width="7.85546875" customWidth="1"/>
  </cols>
  <sheetData>
    <row r="1" spans="2:16">
      <c r="B1" s="91" t="s">
        <v>35</v>
      </c>
      <c r="C1" s="89"/>
      <c r="D1" s="89"/>
      <c r="E1" s="89"/>
      <c r="F1" s="91" t="s">
        <v>36</v>
      </c>
      <c r="G1" s="89"/>
      <c r="H1" s="89"/>
      <c r="I1" s="89"/>
      <c r="J1" s="91" t="s">
        <v>37</v>
      </c>
      <c r="K1" s="89"/>
      <c r="L1" s="89"/>
      <c r="M1" s="89"/>
      <c r="N1" s="44" t="s">
        <v>38</v>
      </c>
    </row>
    <row r="2" spans="2:16">
      <c r="B2" s="44">
        <v>1</v>
      </c>
      <c r="C2" s="44">
        <v>2</v>
      </c>
      <c r="D2" s="44">
        <v>3</v>
      </c>
      <c r="E2" s="44">
        <v>4</v>
      </c>
      <c r="F2" s="44">
        <v>1</v>
      </c>
      <c r="G2" s="44">
        <v>2</v>
      </c>
      <c r="H2" s="44">
        <v>3</v>
      </c>
      <c r="I2" s="44">
        <v>4</v>
      </c>
      <c r="J2" s="44">
        <v>1</v>
      </c>
      <c r="K2" s="44">
        <v>2</v>
      </c>
      <c r="L2" s="44">
        <v>3</v>
      </c>
      <c r="M2" s="44">
        <v>4</v>
      </c>
      <c r="N2" s="44">
        <v>1</v>
      </c>
      <c r="O2" s="44">
        <v>2</v>
      </c>
      <c r="P2" s="44">
        <v>3</v>
      </c>
    </row>
    <row r="3" spans="2:16">
      <c r="B3" s="44"/>
      <c r="C3" s="44"/>
      <c r="I3" s="92" t="s">
        <v>39</v>
      </c>
      <c r="J3" s="93"/>
      <c r="K3" s="92" t="s">
        <v>40</v>
      </c>
      <c r="L3" s="93"/>
      <c r="M3" s="92" t="s">
        <v>41</v>
      </c>
      <c r="N3" s="93"/>
      <c r="O3" s="92" t="s">
        <v>42</v>
      </c>
      <c r="P3" s="93"/>
    </row>
    <row r="4" spans="2:16">
      <c r="B4" s="94" t="s">
        <v>43</v>
      </c>
      <c r="C4" s="89"/>
    </row>
    <row r="5" spans="2:16">
      <c r="C5" s="95" t="s">
        <v>44</v>
      </c>
      <c r="D5" s="89"/>
      <c r="E5" s="89"/>
      <c r="F5" s="89"/>
    </row>
    <row r="6" spans="2:16">
      <c r="G6" s="96" t="s">
        <v>45</v>
      </c>
      <c r="H6" s="89"/>
    </row>
    <row r="7" spans="2:16">
      <c r="I7" s="45" t="s">
        <v>46</v>
      </c>
    </row>
    <row r="8" spans="2:16">
      <c r="I8" s="46" t="s">
        <v>47</v>
      </c>
    </row>
    <row r="9" spans="2:16">
      <c r="I9" s="47">
        <v>1</v>
      </c>
      <c r="J9" s="47" t="s">
        <v>48</v>
      </c>
      <c r="K9" s="47">
        <v>4</v>
      </c>
    </row>
    <row r="10" spans="2:16">
      <c r="I10" s="47">
        <v>2</v>
      </c>
      <c r="J10" s="47" t="s">
        <v>49</v>
      </c>
      <c r="K10" s="47">
        <v>3</v>
      </c>
    </row>
    <row r="11" spans="2:16">
      <c r="I11" s="47">
        <v>3</v>
      </c>
      <c r="J11" s="47" t="s">
        <v>50</v>
      </c>
      <c r="K11" s="47">
        <v>2</v>
      </c>
    </row>
    <row r="12" spans="2:16">
      <c r="J12" s="97" t="s">
        <v>51</v>
      </c>
      <c r="K12" s="89"/>
    </row>
    <row r="13" spans="2:16">
      <c r="I13" s="47">
        <v>4</v>
      </c>
      <c r="J13" s="47" t="s">
        <v>52</v>
      </c>
      <c r="K13" s="47"/>
      <c r="L13" s="47"/>
      <c r="M13" s="47">
        <v>5</v>
      </c>
      <c r="N13" s="44"/>
    </row>
    <row r="14" spans="2:16">
      <c r="I14" s="44">
        <v>5</v>
      </c>
      <c r="J14" s="44" t="s">
        <v>53</v>
      </c>
      <c r="M14" s="44">
        <v>5</v>
      </c>
    </row>
    <row r="15" spans="2:16">
      <c r="I15" s="47">
        <v>6</v>
      </c>
      <c r="J15" s="47" t="s">
        <v>54</v>
      </c>
      <c r="K15" s="47"/>
      <c r="L15" s="47"/>
      <c r="M15" s="47">
        <v>3</v>
      </c>
      <c r="N15" s="44"/>
    </row>
    <row r="16" spans="2:16">
      <c r="I16" s="44">
        <v>7</v>
      </c>
      <c r="J16" s="44" t="s">
        <v>55</v>
      </c>
      <c r="M16" s="44">
        <v>4</v>
      </c>
    </row>
    <row r="17" spans="1:26">
      <c r="A17" s="91" t="s">
        <v>56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>
      <c r="I18" s="48" t="s">
        <v>57</v>
      </c>
    </row>
    <row r="19" spans="1:26">
      <c r="I19" s="47">
        <v>8</v>
      </c>
      <c r="J19" s="47" t="s">
        <v>48</v>
      </c>
      <c r="K19" s="47"/>
      <c r="L19" s="47"/>
      <c r="M19" s="47">
        <v>4</v>
      </c>
      <c r="N19" s="44"/>
    </row>
    <row r="20" spans="1:26">
      <c r="I20" s="47">
        <v>9</v>
      </c>
      <c r="J20" s="47" t="s">
        <v>49</v>
      </c>
      <c r="K20" s="47"/>
      <c r="L20" s="47"/>
      <c r="M20" s="47">
        <v>3</v>
      </c>
      <c r="N20" s="44"/>
    </row>
    <row r="21" spans="1:26">
      <c r="I21" s="47">
        <v>10</v>
      </c>
      <c r="J21" s="47" t="s">
        <v>50</v>
      </c>
      <c r="K21" s="47"/>
      <c r="L21" s="47"/>
      <c r="M21" s="47">
        <v>1</v>
      </c>
      <c r="N21" s="44"/>
    </row>
    <row r="22" spans="1:26">
      <c r="L22" s="49" t="s">
        <v>58</v>
      </c>
      <c r="M22" s="49"/>
      <c r="N22" s="49"/>
    </row>
    <row r="23" spans="1:26">
      <c r="M23" s="49" t="s">
        <v>59</v>
      </c>
    </row>
    <row r="24" spans="1:26">
      <c r="I24" s="50" t="s">
        <v>60</v>
      </c>
    </row>
    <row r="26" spans="1:26">
      <c r="P26" s="45" t="s">
        <v>61</v>
      </c>
    </row>
  </sheetData>
  <mergeCells count="12">
    <mergeCell ref="B4:C4"/>
    <mergeCell ref="C5:F5"/>
    <mergeCell ref="G6:H6"/>
    <mergeCell ref="J12:K12"/>
    <mergeCell ref="A17:Z17"/>
    <mergeCell ref="O3:P3"/>
    <mergeCell ref="B1:E1"/>
    <mergeCell ref="F1:I1"/>
    <mergeCell ref="J1:M1"/>
    <mergeCell ref="I3:J3"/>
    <mergeCell ref="K3:L3"/>
    <mergeCell ref="M3:N3"/>
  </mergeCells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4"/>
  <sheetViews>
    <sheetView workbookViewId="0"/>
  </sheetViews>
  <sheetFormatPr defaultColWidth="14.42578125" defaultRowHeight="15" customHeight="1"/>
  <sheetData>
    <row r="1" spans="1:26">
      <c r="I1" s="44"/>
      <c r="J1" s="44" t="s">
        <v>62</v>
      </c>
      <c r="L1" s="44" t="s">
        <v>63</v>
      </c>
      <c r="N1" s="44" t="s">
        <v>64</v>
      </c>
      <c r="P1" s="44" t="s">
        <v>65</v>
      </c>
    </row>
    <row r="2" spans="1:26">
      <c r="I2" s="47">
        <v>1</v>
      </c>
      <c r="P2" s="47" t="s">
        <v>48</v>
      </c>
      <c r="Q2" s="47"/>
    </row>
    <row r="3" spans="1:26">
      <c r="I3" s="47">
        <v>2</v>
      </c>
      <c r="P3" s="47" t="s">
        <v>49</v>
      </c>
      <c r="Q3" s="47"/>
    </row>
    <row r="4" spans="1:26">
      <c r="I4" s="47">
        <v>3</v>
      </c>
      <c r="P4" s="47" t="s">
        <v>50</v>
      </c>
      <c r="Q4" s="47"/>
    </row>
    <row r="5" spans="1:26">
      <c r="J5" s="97"/>
      <c r="K5" s="89"/>
    </row>
    <row r="6" spans="1:26">
      <c r="I6" s="47">
        <v>4</v>
      </c>
      <c r="K6" s="47"/>
      <c r="L6" s="47"/>
      <c r="M6" s="47"/>
      <c r="N6" s="44"/>
    </row>
    <row r="7" spans="1:26">
      <c r="P7" s="47" t="s">
        <v>52</v>
      </c>
    </row>
    <row r="8" spans="1:26">
      <c r="I8" s="47">
        <v>6</v>
      </c>
      <c r="K8" s="47"/>
      <c r="L8" s="47"/>
      <c r="M8" s="47"/>
      <c r="N8" s="47" t="s">
        <v>54</v>
      </c>
    </row>
    <row r="10" spans="1:26">
      <c r="A10" s="91" t="s">
        <v>56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I11" s="48"/>
    </row>
    <row r="12" spans="1:26">
      <c r="I12" s="47">
        <v>8</v>
      </c>
      <c r="K12" s="47"/>
      <c r="L12" s="47"/>
      <c r="M12" s="47"/>
      <c r="N12" s="44"/>
      <c r="P12" s="47" t="s">
        <v>48</v>
      </c>
    </row>
    <row r="13" spans="1:26">
      <c r="I13" s="47">
        <v>9</v>
      </c>
      <c r="K13" s="47"/>
      <c r="L13" s="47"/>
      <c r="M13" s="47"/>
      <c r="N13" s="44"/>
      <c r="P13" s="47" t="s">
        <v>49</v>
      </c>
    </row>
    <row r="14" spans="1:26">
      <c r="I14" s="47">
        <v>10</v>
      </c>
      <c r="K14" s="47"/>
      <c r="L14" s="47"/>
      <c r="M14" s="47"/>
      <c r="N14" s="44"/>
      <c r="P14" s="47" t="s">
        <v>50</v>
      </c>
    </row>
  </sheetData>
  <mergeCells count="2">
    <mergeCell ref="J5:K5"/>
    <mergeCell ref="A10:Z10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F5BF9BA03CD448733D401D2715B86" ma:contentTypeVersion="6" ma:contentTypeDescription="Creați un document nou." ma:contentTypeScope="" ma:versionID="de7b10b0ebe57482c947b57b5b73fb39">
  <xsd:schema xmlns:xsd="http://www.w3.org/2001/XMLSchema" xmlns:xs="http://www.w3.org/2001/XMLSchema" xmlns:p="http://schemas.microsoft.com/office/2006/metadata/properties" xmlns:ns2="d040b213-39be-4216-a7d7-4c420e05192f" xmlns:ns3="d5984b22-f06d-428a-9753-d5eac3e5b778" targetNamespace="http://schemas.microsoft.com/office/2006/metadata/properties" ma:root="true" ma:fieldsID="f02af7d96bbbc09070aa954fa4bf278b" ns2:_="" ns3:_="">
    <xsd:import namespace="d040b213-39be-4216-a7d7-4c420e05192f"/>
    <xsd:import namespace="d5984b22-f06d-428a-9753-d5eac3e5b7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0b213-39be-4216-a7d7-4c420e0519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jat c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jat cu detali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84b22-f06d-428a-9753-d5eac3e5b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2E356-37A2-4326-814F-D3B7C6AD2B3E}"/>
</file>

<file path=customXml/itemProps2.xml><?xml version="1.0" encoding="utf-8"?>
<ds:datastoreItem xmlns:ds="http://schemas.openxmlformats.org/officeDocument/2006/customXml" ds:itemID="{DE0FDF81-3398-4A0A-AABE-5A7CD9F12AD7}"/>
</file>

<file path=customXml/itemProps3.xml><?xml version="1.0" encoding="utf-8"?>
<ds:datastoreItem xmlns:ds="http://schemas.openxmlformats.org/officeDocument/2006/customXml" ds:itemID="{2678C070-115C-43C8-84AB-2CD237593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IGNAT</cp:lastModifiedBy>
  <cp:revision/>
  <dcterms:created xsi:type="dcterms:W3CDTF">2022-11-07T12:58:33Z</dcterms:created>
  <dcterms:modified xsi:type="dcterms:W3CDTF">2022-12-02T21:18:35Z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0x010100DF1F5BF9BA03CD448733D401D2715B86</vt:lpwstr>
  </property>
</Properties>
</file>