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4D082B59-4BA2-4913-B1C1-89799955A156}" xr6:coauthVersionLast="45" xr6:coauthVersionMax="45" xr10:uidLastSave="{00000000-0000-0000-0000-000000000000}"/>
  <bookViews>
    <workbookView xWindow="8568" yWindow="1236" windowWidth="19644" windowHeight="16500" firstSheet="9" activeTab="11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  <sheet name="ClusBig" sheetId="13" r:id="rId13"/>
  </sheets>
  <calcPr calcId="191029"/>
  <pivotCaches>
    <pivotCache cacheId="0" r:id="rId14"/>
    <pivotCache cacheId="1" r:id="rId15"/>
    <pivotCache cacheId="2" r:id="rId16"/>
    <pivotCache cacheId="3" r:id="rId17"/>
    <pivotCache cacheId="4" r:id="rId18"/>
    <pivotCache cacheId="5" r:id="rId19"/>
    <pivotCache cacheId="6" r:id="rId20"/>
    <pivotCache cacheId="7" r:id="rId21"/>
    <pivotCache cacheId="8" r:id="rId22"/>
    <pivotCache cacheId="56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8" i="12" l="1"/>
  <c r="J89" i="12"/>
  <c r="J90" i="12"/>
  <c r="J91" i="12"/>
  <c r="J87" i="12"/>
  <c r="J83" i="12"/>
  <c r="J84" i="12"/>
  <c r="J85" i="12"/>
  <c r="J86" i="12"/>
  <c r="J82" i="12"/>
  <c r="J53" i="12"/>
  <c r="J54" i="12"/>
  <c r="J55" i="12"/>
  <c r="J56" i="12"/>
  <c r="J57" i="12"/>
  <c r="J58" i="12"/>
  <c r="J59" i="12"/>
  <c r="J60" i="12"/>
  <c r="J61" i="12"/>
  <c r="J52" i="12"/>
  <c r="J43" i="12"/>
  <c r="J44" i="12"/>
  <c r="J45" i="12"/>
  <c r="J46" i="12"/>
  <c r="J47" i="12"/>
  <c r="J48" i="12"/>
  <c r="J49" i="12"/>
  <c r="J50" i="12"/>
  <c r="J51" i="12"/>
  <c r="J42" i="12"/>
  <c r="J79" i="12"/>
  <c r="J80" i="12"/>
  <c r="J81" i="12"/>
  <c r="J78" i="12"/>
  <c r="J77" i="12"/>
  <c r="J76" i="12"/>
  <c r="J75" i="12"/>
  <c r="J74" i="12"/>
  <c r="J73" i="12"/>
  <c r="J72" i="12"/>
  <c r="J71" i="12"/>
  <c r="J70" i="12"/>
  <c r="J67" i="12"/>
  <c r="J68" i="12"/>
  <c r="J69" i="12"/>
  <c r="J66" i="12"/>
  <c r="J63" i="12"/>
  <c r="J64" i="12"/>
  <c r="J65" i="12"/>
  <c r="J62" i="12"/>
  <c r="J35" i="12"/>
  <c r="J36" i="12"/>
  <c r="J37" i="12"/>
  <c r="J38" i="12"/>
  <c r="J39" i="12"/>
  <c r="J40" i="12"/>
  <c r="J41" i="12"/>
  <c r="J34" i="12"/>
  <c r="J27" i="12"/>
  <c r="J28" i="12"/>
  <c r="J29" i="12"/>
  <c r="J30" i="12"/>
  <c r="J31" i="12"/>
  <c r="J32" i="12"/>
  <c r="J33" i="12"/>
  <c r="J26" i="12"/>
  <c r="J19" i="12"/>
  <c r="J20" i="12"/>
  <c r="J21" i="12"/>
  <c r="J22" i="12"/>
  <c r="J23" i="12"/>
  <c r="J24" i="12"/>
  <c r="J25" i="12"/>
  <c r="J18" i="12"/>
  <c r="J11" i="12"/>
  <c r="J12" i="12"/>
  <c r="J13" i="12"/>
  <c r="J14" i="12"/>
  <c r="J15" i="12"/>
  <c r="J16" i="12"/>
  <c r="J17" i="12"/>
  <c r="J10" i="12"/>
  <c r="J3" i="12"/>
  <c r="J4" i="12"/>
  <c r="J5" i="12"/>
  <c r="J6" i="12"/>
  <c r="J7" i="12"/>
  <c r="J8" i="12"/>
  <c r="J9" i="12"/>
  <c r="J2" i="12"/>
  <c r="K35" i="13"/>
  <c r="J35" i="13"/>
  <c r="K34" i="13"/>
  <c r="J34" i="13"/>
  <c r="K33" i="13"/>
  <c r="J33" i="13"/>
  <c r="K32" i="13"/>
  <c r="J32" i="13"/>
  <c r="K31" i="13"/>
  <c r="J31" i="13"/>
  <c r="K30" i="13"/>
  <c r="J30" i="13"/>
  <c r="K29" i="13"/>
  <c r="J29" i="13"/>
  <c r="K28" i="13"/>
  <c r="J28" i="13"/>
  <c r="K27" i="13"/>
  <c r="J27" i="13"/>
  <c r="K26" i="13"/>
  <c r="J26" i="13"/>
  <c r="K25" i="13"/>
  <c r="J25" i="13"/>
  <c r="K24" i="13"/>
  <c r="J24" i="13"/>
  <c r="K23" i="13"/>
  <c r="J23" i="13"/>
  <c r="K22" i="13"/>
  <c r="J22" i="13"/>
  <c r="K21" i="13"/>
  <c r="J21" i="13"/>
  <c r="K20" i="13"/>
  <c r="J20" i="13"/>
  <c r="K19" i="13"/>
  <c r="J19" i="13"/>
  <c r="K18" i="13"/>
  <c r="J18" i="13"/>
  <c r="K17" i="13"/>
  <c r="J17" i="13"/>
  <c r="K16" i="13"/>
  <c r="J16" i="13"/>
  <c r="K15" i="13"/>
  <c r="J15" i="13"/>
  <c r="K14" i="13"/>
  <c r="J14" i="13"/>
  <c r="K13" i="13"/>
  <c r="J13" i="13"/>
  <c r="K12" i="13"/>
  <c r="J12" i="13"/>
  <c r="K11" i="13"/>
  <c r="J11" i="13"/>
  <c r="K10" i="13"/>
  <c r="J10" i="13"/>
  <c r="K9" i="13"/>
  <c r="J9" i="13"/>
  <c r="K8" i="13"/>
  <c r="J8" i="13"/>
  <c r="K7" i="13"/>
  <c r="J7" i="13"/>
  <c r="K6" i="13"/>
  <c r="J6" i="13"/>
  <c r="K5" i="13"/>
  <c r="J5" i="13"/>
  <c r="K4" i="13"/>
  <c r="J4" i="13"/>
  <c r="K3" i="13"/>
  <c r="J3" i="13"/>
  <c r="K2" i="13"/>
  <c r="J2" i="13"/>
  <c r="N5" i="12" l="1"/>
  <c r="N6" i="12"/>
  <c r="N7" i="12"/>
  <c r="N8" i="12"/>
  <c r="N9" i="12"/>
  <c r="N4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<sst xmlns="http://schemas.openxmlformats.org/spreadsheetml/2006/main" count="11848" uniqueCount="235">
  <si>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</si>
  <si>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</si>
  <si>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</si>
  <si>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</si>
  <si>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</si>
  <si>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</si>
  <si>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</si>
  <si>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</si>
  <si>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</si>
  <si>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</si>
  <si>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</si>
  <si>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</si>
  <si>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</si>
  <si>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</si>
  <si>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</si>
  <si>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</si>
  <si>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</si>
  <si>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</si>
  <si>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</si>
  <si>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</si>
  <si>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</si>
  <si>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</si>
  <si>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</si>
  <si>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</si>
  <si>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</si>
  <si>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</si>
  <si>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</si>
  <si>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</si>
  <si>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</si>
  <si>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</si>
  <si>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</si>
  <si>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</si>
  <si>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</si>
  <si>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</si>
  <si>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</si>
  <si>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</si>
  <si>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</si>
  <si>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</si>
  <si>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</si>
  <si>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</si>
  <si>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</si>
  <si>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</si>
  <si>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</si>
  <si>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</si>
  <si>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</si>
  <si>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</si>
  <si>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</si>
  <si>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</si>
  <si>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</si>
  <si>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</si>
  <si>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</si>
  <si>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</si>
  <si>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</si>
  <si>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</si>
  <si>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</si>
  <si>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</si>
  <si>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</si>
  <si>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</si>
  <si>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</si>
  <si>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</si>
  <si>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</si>
  <si>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</si>
  <si>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</si>
  <si>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</si>
  <si>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</si>
  <si>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</si>
  <si>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</si>
  <si>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</si>
  <si>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</si>
  <si>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</si>
  <si>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</si>
  <si>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</si>
  <si>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</si>
  <si>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</si>
  <si>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</si>
  <si>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</si>
  <si>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</si>
  <si>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</si>
  <si>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</si>
  <si>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</si>
  <si>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</si>
  <si>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</si>
  <si>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</si>
  <si>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</si>
  <si>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</si>
  <si>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</si>
  <si>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</si>
  <si>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</si>
  <si>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</si>
  <si>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</si>
  <si>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</si>
  <si>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</si>
  <si>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</si>
  <si>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</si>
  <si>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</si>
  <si>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</si>
  <si>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</si>
  <si>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</si>
  <si>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</si>
  <si>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</si>
  <si>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</si>
  <si>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</si>
  <si>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</si>
  <si>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</si>
  <si>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</si>
  <si>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</si>
  <si>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</si>
  <si>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</si>
  <si>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</si>
  <si>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</si>
  <si>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</si>
  <si>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</si>
  <si>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</si>
  <si>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</si>
  <si>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</si>
  <si>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</si>
  <si>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</si>
  <si>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</si>
  <si>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</si>
  <si>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</si>
  <si>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</si>
  <si>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</si>
  <si>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</si>
  <si>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</si>
  <si>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</si>
  <si>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</si>
  <si>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</si>
  <si>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</si>
  <si>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</si>
  <si>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</si>
  <si>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</si>
  <si>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</si>
  <si>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</si>
  <si>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</si>
  <si>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</si>
  <si>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</si>
  <si>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</si>
  <si>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</si>
  <si>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</si>
  <si>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</si>
  <si>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</si>
  <si>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</si>
  <si>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</si>
  <si>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</si>
  <si>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</si>
  <si>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</si>
  <si>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</si>
  <si>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</si>
  <si>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</si>
  <si>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</si>
  <si>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</si>
  <si>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</si>
  <si>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</si>
  <si>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</si>
  <si>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</si>
  <si>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</si>
  <si>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</si>
  <si>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</si>
  <si>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</si>
  <si>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</si>
  <si>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</si>
  <si>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</si>
  <si>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</si>
  <si>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</si>
  <si>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</si>
  <si>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</si>
  <si>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</si>
  <si>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</si>
  <si>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</si>
  <si>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</si>
  <si>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</si>
  <si>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</si>
  <si>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</si>
  <si>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</si>
  <si>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</si>
  <si>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</si>
  <si>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</si>
  <si>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</si>
  <si>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</si>
  <si>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</si>
  <si>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</si>
  <si>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</si>
  <si>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</si>
  <si>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</si>
  <si>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4N</t>
  </si>
  <si>
    <t>4C</t>
  </si>
  <si>
    <t>shor_8</t>
  </si>
  <si>
    <t>shor_12</t>
  </si>
  <si>
    <t>shor_6</t>
  </si>
  <si>
    <t>shor_4</t>
  </si>
  <si>
    <t>szIncr</t>
  </si>
  <si>
    <t>gpsIncr</t>
  </si>
  <si>
    <t>Bits</t>
  </si>
  <si>
    <t>Clusters</t>
  </si>
  <si>
    <t> 1.3x</t>
  </si>
  <si>
    <t>6.6x</t>
  </si>
  <si>
    <t> 2.0x</t>
  </si>
  <si>
    <t>4.6x</t>
  </si>
  <si>
    <t> 2.2x</t>
  </si>
  <si>
    <t>23x</t>
  </si>
  <si>
    <t> 2.4x</t>
  </si>
  <si>
    <t>19.4x</t>
  </si>
  <si>
    <t> 1.6x</t>
  </si>
  <si>
    <t>16.7x</t>
  </si>
  <si>
    <t>18.4x</t>
  </si>
  <si>
    <t>QIO</t>
  </si>
  <si>
    <t>Speedup</t>
  </si>
  <si>
    <t>Gates</t>
  </si>
  <si>
    <t>Size</t>
  </si>
  <si>
    <t>3.5x</t>
  </si>
  <si>
    <t>suprem_4</t>
  </si>
  <si>
    <t>suprem_5</t>
  </si>
  <si>
    <t>6N</t>
  </si>
  <si>
    <t>6C</t>
  </si>
  <si>
    <t>Supremacy</t>
  </si>
  <si>
    <t>Shor</t>
  </si>
  <si>
    <t>5.5x</t>
  </si>
  <si>
    <t>9.8x</t>
  </si>
  <si>
    <t>11.4x</t>
  </si>
  <si>
    <t>1N</t>
  </si>
  <si>
    <t>Fuse,Threads</t>
  </si>
  <si>
    <t>gps Factor</t>
  </si>
  <si>
    <t>Type</t>
  </si>
  <si>
    <t>std</t>
  </si>
  <si>
    <t>qio</t>
  </si>
  <si>
    <t>std4</t>
  </si>
  <si>
    <t>qio4</t>
  </si>
  <si>
    <t>std6</t>
  </si>
  <si>
    <t>qio6</t>
  </si>
  <si>
    <t>speedUp</t>
  </si>
  <si>
    <t xml:space="preserve">Type </t>
  </si>
  <si>
    <t>Test,Fuse</t>
  </si>
  <si>
    <t xml:space="preserve"> SpeedUp </t>
  </si>
  <si>
    <t>ord</t>
  </si>
  <si>
    <t>AVX512, 4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</si>
</sst>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8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0" xfId="0" applyAlignment="1">
      <alignment horizontal="left" indent="2"/>
    </xf>
    <xf numFmtId="0" fontId="3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6"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alignment horizontal="center"/>
    </dxf>
    <dxf>
      <alignment horizontal="center"/>
    </dxf>
    <dxf>
      <numFmt numFmtId="164" formatCode="0.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pivotCacheDefinition" Target="pivotCache/pivotCacheDefinition10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9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2.422256712962" createdVersion="6" refreshedVersion="6" minRefreshableVersion="3" recordCount="34" xr:uid="{5625D6E6-99FF-4788-8BBB-C4ED457BD076}">
  <cacheSource type="worksheet">
    <worksheetSource ref="A1:K35" sheet="Clusters"/>
  </cacheSource>
  <cacheFields count="11">
    <cacheField name="env" numFmtId="0">
      <sharedItems/>
    </cacheField>
    <cacheField name="test" numFmtId="0">
      <sharedItems count="2">
        <s v="suprem_4"/>
        <s v="suprem_5"/>
      </sharedItems>
    </cacheField>
    <cacheField name="typ" numFmtId="0">
      <sharedItems count="5">
        <s v="1N"/>
        <s v="4N"/>
        <s v="4C"/>
        <s v="6N"/>
        <s v="6C"/>
      </sharedItems>
    </cacheField>
    <cacheField name="sim" numFmtId="0">
      <sharedItems/>
    </cacheField>
    <cacheField name="qs" numFmtId="0">
      <sharedItems containsSemiMixedTypes="0" containsString="0" containsNumber="1" containsInteger="1" minValue="16" maxValue="25"/>
    </cacheField>
    <cacheField name="thrds" numFmtId="0">
      <sharedItems containsSemiMixedTypes="0" containsString="0" containsNumber="1" containsInteger="1" minValue="4" maxValue="16" count="7">
        <n v="4"/>
        <n v="6"/>
        <n v="8"/>
        <n v="10"/>
        <n v="12"/>
        <n v="14"/>
        <n v="16"/>
      </sharedItems>
    </cacheField>
    <cacheField name="span" numFmtId="0">
      <sharedItems containsSemiMixedTypes="0" containsString="0" containsNumber="1" containsInteger="1" minValue="1" maxValue="6" count="3">
        <n v="1"/>
        <n v="4"/>
        <n v="6"/>
      </sharedItems>
    </cacheField>
    <cacheField name="sz" numFmtId="0">
      <sharedItems containsSemiMixedTypes="0" containsString="0" containsNumber="1" minValue="1" maxValue="24.43"/>
    </cacheField>
    <cacheField name="gps" numFmtId="0">
      <sharedItems containsSemiMixedTypes="0" containsString="0" containsNumber="1" minValue="31.5" maxValue="99620"/>
    </cacheField>
    <cacheField name="gpsIncr" numFmtId="2">
      <sharedItems containsSemiMixedTypes="0" containsString="0" containsNumber="1" minValue="0.20987688864017906" maxValue="22.467043314500941"/>
    </cacheField>
    <cacheField name="szIncr" numFmtId="2">
      <sharedItems containsSemiMixedTypes="0" containsString="0" containsNumber="1" minValue="1" maxValue="24.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3.648384259257" createdVersion="6" refreshedVersion="6" minRefreshableVersion="3" recordCount="91" xr:uid="{119E8522-78E9-4CA0-9FC5-8C28675E8FBF}">
  <cacheSource type="worksheet">
    <worksheetSource ref="A1:J1048576" sheet="Clusters"/>
  </cacheSource>
  <cacheFields count="10">
    <cacheField name="env" numFmtId="0">
      <sharedItems containsBlank="1"/>
    </cacheField>
    <cacheField name="test" numFmtId="0">
      <sharedItems containsBlank="1" count="8">
        <s v="shor_10"/>
        <s v="shor_12"/>
        <s v="shor_4"/>
        <s v="shor_6"/>
        <s v="shor_8"/>
        <s v="suprem_4"/>
        <s v="suprem_5"/>
        <m/>
      </sharedItems>
    </cacheField>
    <cacheField name="typ" numFmtId="0">
      <sharedItems containsBlank="1" count="5">
        <s v="std"/>
        <s v="qio"/>
        <s v="sim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27"/>
    </cacheField>
    <cacheField name="thrds" numFmtId="0">
      <sharedItems containsString="0" containsBlank="1" containsNumber="1" containsInteger="1" minValue="4" maxValue="4"/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142.30000000000001"/>
    </cacheField>
    <cacheField name="gps" numFmtId="0">
      <sharedItems containsString="0" containsBlank="1" containsNumber="1" minValue="12.8" maxValue="149900"/>
    </cacheField>
    <cacheField name="speedUp" numFmtId="2">
      <sharedItems containsString="0" containsBlank="1" containsNumber="1" minValue="0.20600287562904385" maxValue="5.38775510204081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s v="Big"/>
    <x v="0"/>
    <x v="0"/>
    <s v="AVX512"/>
    <n v="16"/>
    <x v="0"/>
    <x v="0"/>
    <n v="1"/>
    <n v="35740"/>
    <n v="1"/>
    <n v="1"/>
  </r>
  <r>
    <s v="Big"/>
    <x v="0"/>
    <x v="1"/>
    <s v="AVX512"/>
    <n v="16"/>
    <x v="0"/>
    <x v="1"/>
    <n v="3.45"/>
    <n v="34100"/>
    <n v="0.9541130386121992"/>
    <n v="3.45"/>
  </r>
  <r>
    <s v="Big"/>
    <x v="0"/>
    <x v="2"/>
    <s v="AVX512"/>
    <n v="16"/>
    <x v="0"/>
    <x v="1"/>
    <n v="17.100000000000001"/>
    <n v="99620"/>
    <n v="2.7873531057638501"/>
    <n v="17.100000000000001"/>
  </r>
  <r>
    <s v="Big"/>
    <x v="0"/>
    <x v="3"/>
    <s v="AVX512"/>
    <n v="16"/>
    <x v="0"/>
    <x v="2"/>
    <n v="5.18"/>
    <n v="7501"/>
    <n v="0.20987688864017906"/>
    <n v="5.18"/>
  </r>
  <r>
    <s v="Big"/>
    <x v="0"/>
    <x v="4"/>
    <s v="AVX512"/>
    <n v="16"/>
    <x v="0"/>
    <x v="2"/>
    <n v="24.43"/>
    <n v="65370"/>
    <n v="1.8290430889759373"/>
    <n v="24.43"/>
  </r>
  <r>
    <s v="Big"/>
    <x v="0"/>
    <x v="3"/>
    <s v="AVX512"/>
    <n v="16"/>
    <x v="1"/>
    <x v="2"/>
    <n v="5.18"/>
    <n v="9660"/>
    <n v="0.27028539451594852"/>
    <n v="5.18"/>
  </r>
  <r>
    <s v="Big"/>
    <x v="0"/>
    <x v="4"/>
    <s v="AVX512"/>
    <n v="16"/>
    <x v="1"/>
    <x v="2"/>
    <n v="24.43"/>
    <n v="69580"/>
    <n v="1.9468382764409624"/>
    <n v="24.43"/>
  </r>
  <r>
    <s v="Big"/>
    <x v="0"/>
    <x v="3"/>
    <s v="AVX512"/>
    <n v="16"/>
    <x v="2"/>
    <x v="2"/>
    <n v="5.18"/>
    <n v="11060"/>
    <n v="0.3094571908226077"/>
    <n v="5.18"/>
  </r>
  <r>
    <s v="Big"/>
    <x v="0"/>
    <x v="4"/>
    <s v="AVX512"/>
    <n v="16"/>
    <x v="2"/>
    <x v="2"/>
    <n v="24.43"/>
    <n v="77640"/>
    <n v="2.1723559037493003"/>
    <n v="24.43"/>
  </r>
  <r>
    <s v="Big"/>
    <x v="0"/>
    <x v="3"/>
    <s v="AVX512"/>
    <n v="16"/>
    <x v="3"/>
    <x v="2"/>
    <n v="5.19"/>
    <n v="11820"/>
    <n v="0.33072188024622273"/>
    <n v="5.19"/>
  </r>
  <r>
    <s v="Big"/>
    <x v="0"/>
    <x v="4"/>
    <s v="AVX512"/>
    <n v="16"/>
    <x v="3"/>
    <x v="2"/>
    <n v="24.43"/>
    <n v="71570"/>
    <n v="2.0025181869054283"/>
    <n v="24.43"/>
  </r>
  <r>
    <s v="Big"/>
    <x v="0"/>
    <x v="3"/>
    <s v="AVX512"/>
    <n v="16"/>
    <x v="4"/>
    <x v="2"/>
    <n v="5.18"/>
    <n v="13100"/>
    <n v="0.36653609401231113"/>
    <n v="5.18"/>
  </r>
  <r>
    <s v="Big"/>
    <x v="0"/>
    <x v="4"/>
    <s v="AVX512"/>
    <n v="16"/>
    <x v="4"/>
    <x v="2"/>
    <n v="24.43"/>
    <n v="70880"/>
    <n v="1.9832120872971462"/>
    <n v="24.43"/>
  </r>
  <r>
    <s v="Big"/>
    <x v="0"/>
    <x v="3"/>
    <s v="AVX512"/>
    <n v="16"/>
    <x v="5"/>
    <x v="2"/>
    <n v="5.19"/>
    <n v="12130"/>
    <n v="0.33939563514269727"/>
    <n v="5.19"/>
  </r>
  <r>
    <s v="Big"/>
    <x v="0"/>
    <x v="4"/>
    <s v="AVX512"/>
    <n v="16"/>
    <x v="5"/>
    <x v="2"/>
    <n v="24.43"/>
    <n v="68810"/>
    <n v="1.9252937884723"/>
    <n v="24.43"/>
  </r>
  <r>
    <s v="Big"/>
    <x v="0"/>
    <x v="3"/>
    <s v="AVX512"/>
    <n v="16"/>
    <x v="6"/>
    <x v="2"/>
    <n v="5.19"/>
    <n v="13350"/>
    <n v="0.37353105763850025"/>
    <n v="5.19"/>
  </r>
  <r>
    <s v="Big"/>
    <x v="0"/>
    <x v="4"/>
    <s v="AVX512"/>
    <n v="16"/>
    <x v="6"/>
    <x v="2"/>
    <n v="24.43"/>
    <n v="70450"/>
    <n v="1.9711807498601008"/>
    <n v="24.43"/>
  </r>
  <r>
    <s v="Big"/>
    <x v="1"/>
    <x v="0"/>
    <s v="AVX512"/>
    <n v="25"/>
    <x v="0"/>
    <x v="0"/>
    <n v="1"/>
    <n v="53.1"/>
    <n v="1"/>
    <n v="1"/>
  </r>
  <r>
    <s v="Big"/>
    <x v="1"/>
    <x v="1"/>
    <s v="AVX512"/>
    <n v="25"/>
    <x v="0"/>
    <x v="1"/>
    <n v="3.36"/>
    <n v="88.8"/>
    <n v="1.6723163841807909"/>
    <n v="3.36"/>
  </r>
  <r>
    <s v="Big"/>
    <x v="1"/>
    <x v="2"/>
    <s v="AVX512"/>
    <n v="25"/>
    <x v="0"/>
    <x v="1"/>
    <n v="17.940000000000001"/>
    <n v="468.3"/>
    <n v="8.8192090395480225"/>
    <n v="17.940000000000001"/>
  </r>
  <r>
    <s v="Big"/>
    <x v="1"/>
    <x v="3"/>
    <s v="AVX512"/>
    <n v="25"/>
    <x v="0"/>
    <x v="2"/>
    <n v="5.08"/>
    <n v="31.5"/>
    <n v="0.59322033898305082"/>
    <n v="5.08"/>
  </r>
  <r>
    <s v="Big"/>
    <x v="1"/>
    <x v="4"/>
    <s v="AVX512"/>
    <n v="25"/>
    <x v="0"/>
    <x v="2"/>
    <n v="22.42"/>
    <n v="490.4"/>
    <n v="9.2354048964218443"/>
    <n v="22.42"/>
  </r>
  <r>
    <s v="Big"/>
    <x v="1"/>
    <x v="3"/>
    <s v="AVX512"/>
    <n v="25"/>
    <x v="1"/>
    <x v="2"/>
    <n v="5.09"/>
    <n v="45.6"/>
    <n v="0.85875706214689262"/>
    <n v="5.09"/>
  </r>
  <r>
    <s v="Big"/>
    <x v="1"/>
    <x v="4"/>
    <s v="AVX512"/>
    <n v="25"/>
    <x v="1"/>
    <x v="2"/>
    <n v="22.43"/>
    <n v="703.6"/>
    <n v="13.250470809792844"/>
    <n v="22.43"/>
  </r>
  <r>
    <s v="Big"/>
    <x v="1"/>
    <x v="3"/>
    <s v="AVX512"/>
    <n v="25"/>
    <x v="2"/>
    <x v="2"/>
    <n v="5.08"/>
    <n v="58.2"/>
    <n v="1.0960451977401131"/>
    <n v="5.08"/>
  </r>
  <r>
    <s v="Big"/>
    <x v="1"/>
    <x v="4"/>
    <s v="AVX512"/>
    <n v="25"/>
    <x v="2"/>
    <x v="2"/>
    <n v="22.42"/>
    <n v="863.9"/>
    <n v="16.269303201506592"/>
    <n v="22.42"/>
  </r>
  <r>
    <s v="Big"/>
    <x v="1"/>
    <x v="3"/>
    <s v="AVX512"/>
    <n v="25"/>
    <x v="3"/>
    <x v="2"/>
    <n v="5.08"/>
    <n v="68.5"/>
    <n v="1.2900188323917137"/>
    <n v="5.08"/>
  </r>
  <r>
    <s v="Big"/>
    <x v="1"/>
    <x v="4"/>
    <s v="AVX512"/>
    <n v="25"/>
    <x v="3"/>
    <x v="2"/>
    <n v="22.42"/>
    <n v="978.5"/>
    <n v="18.427495291902073"/>
    <n v="22.42"/>
  </r>
  <r>
    <s v="Big"/>
    <x v="1"/>
    <x v="3"/>
    <s v="AVX512"/>
    <n v="25"/>
    <x v="4"/>
    <x v="2"/>
    <n v="5.08"/>
    <n v="78.099999999999994"/>
    <n v="1.470809792843691"/>
    <n v="5.08"/>
  </r>
  <r>
    <s v="Big"/>
    <x v="1"/>
    <x v="4"/>
    <s v="AVX512"/>
    <n v="25"/>
    <x v="4"/>
    <x v="2"/>
    <n v="22.42"/>
    <n v="1083"/>
    <n v="20.395480225988699"/>
    <n v="22.42"/>
  </r>
  <r>
    <s v="Big"/>
    <x v="1"/>
    <x v="3"/>
    <s v="AVX512"/>
    <n v="25"/>
    <x v="5"/>
    <x v="2"/>
    <n v="5.08"/>
    <n v="86"/>
    <n v="1.6195856873822976"/>
    <n v="5.08"/>
  </r>
  <r>
    <s v="Big"/>
    <x v="1"/>
    <x v="4"/>
    <s v="AVX512"/>
    <n v="25"/>
    <x v="5"/>
    <x v="2"/>
    <n v="22.42"/>
    <n v="1143"/>
    <n v="21.525423728813557"/>
    <n v="22.42"/>
  </r>
  <r>
    <s v="Big"/>
    <x v="1"/>
    <x v="3"/>
    <s v="AVX512"/>
    <n v="25"/>
    <x v="6"/>
    <x v="2"/>
    <n v="5.08"/>
    <n v="94.2"/>
    <n v="1.7740112994350283"/>
    <n v="5.08"/>
  </r>
  <r>
    <s v="Big"/>
    <x v="1"/>
    <x v="4"/>
    <s v="AVX512"/>
    <n v="25"/>
    <x v="6"/>
    <x v="2"/>
    <n v="22.42"/>
    <n v="1193"/>
    <n v="22.467043314500941"/>
    <n v="22.42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Win"/>
    <x v="0"/>
    <x v="0"/>
    <s v="AVX512"/>
    <n v="23"/>
    <n v="4"/>
    <x v="0"/>
    <n v="4.32"/>
    <n v="202.9"/>
    <n v="1"/>
  </r>
  <r>
    <s v="Win"/>
    <x v="0"/>
    <x v="1"/>
    <s v="AVX512"/>
    <n v="23"/>
    <n v="4"/>
    <x v="0"/>
    <n v="5.64"/>
    <n v="258.2"/>
    <n v="1.2725480532281912"/>
  </r>
  <r>
    <s v="Win"/>
    <x v="0"/>
    <x v="0"/>
    <s v="AVX512"/>
    <n v="23"/>
    <n v="4"/>
    <x v="1"/>
    <n v="8.5399999999999991"/>
    <n v="133"/>
    <n v="0.65549531789058646"/>
  </r>
  <r>
    <s v="Win"/>
    <x v="0"/>
    <x v="1"/>
    <s v="AVX512"/>
    <n v="23"/>
    <n v="4"/>
    <x v="1"/>
    <n v="9.32"/>
    <n v="314.39999999999998"/>
    <n v="1.5495317890586495"/>
  </r>
  <r>
    <s v="Win"/>
    <x v="0"/>
    <x v="0"/>
    <s v="AVX512"/>
    <n v="23"/>
    <n v="4"/>
    <x v="0"/>
    <n v="4.33"/>
    <n v="205.9"/>
    <n v="1.0147856086742237"/>
  </r>
  <r>
    <s v="Win"/>
    <x v="0"/>
    <x v="2"/>
    <s v="AVX512"/>
    <n v="23"/>
    <n v="4"/>
    <x v="0"/>
    <n v="3.65"/>
    <n v="286.3"/>
    <n v="1.4110399211434204"/>
  </r>
  <r>
    <s v="Win"/>
    <x v="0"/>
    <x v="0"/>
    <s v="AVX512"/>
    <n v="23"/>
    <n v="4"/>
    <x v="1"/>
    <n v="8.6"/>
    <n v="143"/>
    <n v="0.70478068013799899"/>
  </r>
  <r>
    <s v="Win"/>
    <x v="0"/>
    <x v="2"/>
    <s v="AVX512"/>
    <n v="23"/>
    <n v="4"/>
    <x v="1"/>
    <n v="7.16"/>
    <n v="212.2"/>
    <n v="1.0458353868900936"/>
  </r>
  <r>
    <s v="Win"/>
    <x v="1"/>
    <x v="0"/>
    <s v="AVX512"/>
    <n v="27"/>
    <n v="4"/>
    <x v="0"/>
    <n v="4.32"/>
    <n v="14.7"/>
    <n v="1"/>
  </r>
  <r>
    <s v="Win"/>
    <x v="1"/>
    <x v="1"/>
    <s v="AVX512"/>
    <n v="27"/>
    <n v="4"/>
    <x v="0"/>
    <n v="5.45"/>
    <n v="20.100000000000001"/>
    <n v="1.3673469387755104"/>
  </r>
  <r>
    <s v="Win"/>
    <x v="1"/>
    <x v="0"/>
    <s v="AVX512"/>
    <n v="27"/>
    <n v="4"/>
    <x v="1"/>
    <n v="8.4499999999999993"/>
    <n v="12.8"/>
    <n v="0.87074829931972797"/>
  </r>
  <r>
    <s v="Win"/>
    <x v="1"/>
    <x v="1"/>
    <s v="AVX512"/>
    <n v="27"/>
    <n v="4"/>
    <x v="1"/>
    <n v="8.92"/>
    <n v="21.81"/>
    <n v="1.4836734693877551"/>
  </r>
  <r>
    <s v="Win"/>
    <x v="1"/>
    <x v="0"/>
    <s v="AVX512"/>
    <n v="27"/>
    <n v="4"/>
    <x v="0"/>
    <n v="4.32"/>
    <n v="16.600000000000001"/>
    <n v="1.1292517006802723"/>
  </r>
  <r>
    <s v="Win"/>
    <x v="1"/>
    <x v="2"/>
    <s v="AVX512"/>
    <n v="27"/>
    <n v="4"/>
    <x v="0"/>
    <n v="3.54"/>
    <n v="19.100000000000001"/>
    <n v="1.2993197278911566"/>
  </r>
  <r>
    <s v="Win"/>
    <x v="1"/>
    <x v="0"/>
    <s v="AVX512"/>
    <n v="27"/>
    <n v="4"/>
    <x v="1"/>
    <n v="8.51"/>
    <n v="13"/>
    <n v="0.88435374149659873"/>
  </r>
  <r>
    <s v="Win"/>
    <x v="1"/>
    <x v="2"/>
    <s v="AVX512"/>
    <n v="27"/>
    <n v="4"/>
    <x v="1"/>
    <n v="6.8"/>
    <n v="15.8"/>
    <n v="1.0748299319727892"/>
  </r>
  <r>
    <s v="Win"/>
    <x v="2"/>
    <x v="0"/>
    <s v="AVX512"/>
    <n v="11"/>
    <n v="4"/>
    <x v="0"/>
    <n v="5.2"/>
    <n v="115600"/>
    <n v="1"/>
  </r>
  <r>
    <s v="Win"/>
    <x v="2"/>
    <x v="1"/>
    <s v="AVX512"/>
    <n v="11"/>
    <n v="4"/>
    <x v="0"/>
    <n v="5.33"/>
    <n v="124100"/>
    <n v="1.0735294117647058"/>
  </r>
  <r>
    <s v="Win"/>
    <x v="2"/>
    <x v="0"/>
    <s v="AVX512"/>
    <n v="11"/>
    <n v="4"/>
    <x v="1"/>
    <n v="18.670000000000002"/>
    <n v="34590"/>
    <n v="0.29922145328719724"/>
  </r>
  <r>
    <s v="Win"/>
    <x v="2"/>
    <x v="1"/>
    <s v="AVX512"/>
    <n v="11"/>
    <n v="4"/>
    <x v="1"/>
    <n v="12.28"/>
    <n v="43950"/>
    <n v="0.38019031141868515"/>
  </r>
  <r>
    <s v="Win"/>
    <x v="2"/>
    <x v="0"/>
    <s v="AVX512"/>
    <n v="11"/>
    <n v="4"/>
    <x v="0"/>
    <n v="5.2"/>
    <n v="121500"/>
    <n v="1.051038062283737"/>
  </r>
  <r>
    <s v="Win"/>
    <x v="2"/>
    <x v="2"/>
    <s v="AVX512"/>
    <n v="11"/>
    <n v="4"/>
    <x v="0"/>
    <n v="5.0199999999999996"/>
    <n v="132200"/>
    <n v="1.1435986159169551"/>
  </r>
  <r>
    <s v="Win"/>
    <x v="2"/>
    <x v="0"/>
    <s v="AVX512"/>
    <n v="11"/>
    <n v="4"/>
    <x v="1"/>
    <n v="18.43"/>
    <n v="32470"/>
    <n v="0.28088235294117647"/>
  </r>
  <r>
    <s v="Win"/>
    <x v="2"/>
    <x v="2"/>
    <s v="AVX512"/>
    <n v="11"/>
    <n v="4"/>
    <x v="1"/>
    <n v="18.04"/>
    <n v="36350"/>
    <n v="0.31444636678200694"/>
  </r>
  <r>
    <s v="Win"/>
    <x v="3"/>
    <x v="0"/>
    <s v="AVX512"/>
    <n v="15"/>
    <n v="4"/>
    <x v="0"/>
    <n v="4.71"/>
    <n v="37210"/>
    <n v="1"/>
  </r>
  <r>
    <s v="Win"/>
    <x v="3"/>
    <x v="1"/>
    <s v="AVX512"/>
    <n v="15"/>
    <n v="4"/>
    <x v="0"/>
    <n v="5.56"/>
    <n v="44180"/>
    <n v="1.1873152378392906"/>
  </r>
  <r>
    <s v="Win"/>
    <x v="3"/>
    <x v="0"/>
    <s v="AVX512"/>
    <n v="15"/>
    <n v="4"/>
    <x v="1"/>
    <n v="10.8"/>
    <n v="16570"/>
    <n v="0.44531040042999193"/>
  </r>
  <r>
    <s v="Win"/>
    <x v="3"/>
    <x v="1"/>
    <s v="AVX512"/>
    <n v="15"/>
    <n v="4"/>
    <x v="1"/>
    <n v="10.74"/>
    <n v="32450"/>
    <n v="0.87207739854877719"/>
  </r>
  <r>
    <s v="Win"/>
    <x v="3"/>
    <x v="0"/>
    <s v="AVX512"/>
    <n v="15"/>
    <n v="4"/>
    <x v="0"/>
    <n v="4.71"/>
    <n v="39210"/>
    <n v="1.0537489922063961"/>
  </r>
  <r>
    <s v="Win"/>
    <x v="3"/>
    <x v="2"/>
    <s v="AVX512"/>
    <n v="15"/>
    <n v="4"/>
    <x v="0"/>
    <n v="4.2"/>
    <n v="51300"/>
    <n v="1.3786616500940607"/>
  </r>
  <r>
    <s v="Win"/>
    <x v="3"/>
    <x v="0"/>
    <s v="AVX512"/>
    <n v="15"/>
    <n v="4"/>
    <x v="1"/>
    <n v="10.8"/>
    <n v="15520"/>
    <n v="0.41709217952163397"/>
  </r>
  <r>
    <s v="Win"/>
    <x v="3"/>
    <x v="2"/>
    <s v="AVX512"/>
    <n v="15"/>
    <n v="4"/>
    <x v="1"/>
    <n v="10.039999999999999"/>
    <n v="26510"/>
    <n v="0.71244289169578068"/>
  </r>
  <r>
    <s v="Win"/>
    <x v="4"/>
    <x v="0"/>
    <s v="AVX512"/>
    <n v="19"/>
    <n v="4"/>
    <x v="0"/>
    <n v="4.41"/>
    <n v="2824"/>
    <n v="1"/>
  </r>
  <r>
    <s v="Win"/>
    <x v="4"/>
    <x v="1"/>
    <s v="AVX512"/>
    <n v="19"/>
    <n v="4"/>
    <x v="0"/>
    <n v="5.59"/>
    <n v="3644"/>
    <n v="1.2903682719546743"/>
  </r>
  <r>
    <s v="Win"/>
    <x v="4"/>
    <x v="0"/>
    <s v="AVX512"/>
    <n v="19"/>
    <n v="4"/>
    <x v="1"/>
    <n v="9.26"/>
    <n v="2105"/>
    <n v="0.7453966005665722"/>
  </r>
  <r>
    <s v="Win"/>
    <x v="4"/>
    <x v="1"/>
    <s v="AVX512"/>
    <n v="19"/>
    <n v="4"/>
    <x v="1"/>
    <n v="9.42"/>
    <n v="4580"/>
    <n v="1.6218130311614731"/>
  </r>
  <r>
    <s v="Win"/>
    <x v="4"/>
    <x v="0"/>
    <s v="AVX512"/>
    <n v="19"/>
    <n v="4"/>
    <x v="0"/>
    <n v="4.41"/>
    <n v="3310"/>
    <n v="1.1720963172804533"/>
  </r>
  <r>
    <s v="Win"/>
    <x v="4"/>
    <x v="2"/>
    <s v="AVX512"/>
    <n v="19"/>
    <n v="4"/>
    <x v="0"/>
    <n v="3.84"/>
    <n v="3938"/>
    <n v="1.3944759206798867"/>
  </r>
  <r>
    <s v="Win"/>
    <x v="4"/>
    <x v="0"/>
    <s v="AVX512"/>
    <n v="19"/>
    <n v="4"/>
    <x v="1"/>
    <n v="9.49"/>
    <n v="2196"/>
    <n v="0.77762039660056659"/>
  </r>
  <r>
    <s v="Win"/>
    <x v="4"/>
    <x v="2"/>
    <s v="AVX512"/>
    <n v="19"/>
    <n v="4"/>
    <x v="1"/>
    <n v="8.01"/>
    <n v="2806"/>
    <n v="0.99362606232294615"/>
  </r>
  <r>
    <s v="Win"/>
    <x v="5"/>
    <x v="0"/>
    <s v="AVX512"/>
    <n v="16"/>
    <n v="4"/>
    <x v="2"/>
    <n v="1"/>
    <n v="27820"/>
    <n v="1"/>
  </r>
  <r>
    <s v="Win"/>
    <x v="5"/>
    <x v="0"/>
    <s v="AVX512"/>
    <n v="16"/>
    <n v="4"/>
    <x v="0"/>
    <n v="3.45"/>
    <n v="15920"/>
    <n v="0.57225017972681524"/>
  </r>
  <r>
    <s v="Win"/>
    <x v="5"/>
    <x v="1"/>
    <s v="AVX512"/>
    <n v="16"/>
    <n v="4"/>
    <x v="0"/>
    <n v="17.100000000000001"/>
    <n v="73610"/>
    <n v="2.6459381739755572"/>
  </r>
  <r>
    <s v="Win"/>
    <x v="5"/>
    <x v="0"/>
    <s v="AVX512"/>
    <n v="16"/>
    <n v="4"/>
    <x v="1"/>
    <n v="5.3"/>
    <n v="5731"/>
    <n v="0.20600287562904385"/>
  </r>
  <r>
    <s v="Win"/>
    <x v="5"/>
    <x v="1"/>
    <s v="AVX512"/>
    <n v="16"/>
    <n v="4"/>
    <x v="1"/>
    <n v="24.43"/>
    <n v="55960"/>
    <n v="2.0115025161754132"/>
  </r>
  <r>
    <s v="Win"/>
    <x v="5"/>
    <x v="0"/>
    <s v="AVX512"/>
    <n v="16"/>
    <n v="4"/>
    <x v="2"/>
    <n v="1"/>
    <n v="25290"/>
    <n v="0.90905823148813802"/>
  </r>
  <r>
    <s v="Win"/>
    <x v="5"/>
    <x v="0"/>
    <s v="AVX512"/>
    <n v="16"/>
    <n v="4"/>
    <x v="0"/>
    <n v="3.45"/>
    <n v="14910"/>
    <n v="0.53594536304816676"/>
  </r>
  <r>
    <s v="Win"/>
    <x v="5"/>
    <x v="2"/>
    <s v="AVX512"/>
    <n v="16"/>
    <n v="4"/>
    <x v="0"/>
    <n v="3.42"/>
    <n v="15070"/>
    <n v="0.54169662113587347"/>
  </r>
  <r>
    <s v="Win"/>
    <x v="5"/>
    <x v="0"/>
    <s v="AVX512"/>
    <n v="16"/>
    <n v="4"/>
    <x v="1"/>
    <n v="5.18"/>
    <n v="5754"/>
    <n v="0.2068296189791517"/>
  </r>
  <r>
    <s v="Win"/>
    <x v="5"/>
    <x v="2"/>
    <s v="AVX512"/>
    <n v="16"/>
    <n v="4"/>
    <x v="1"/>
    <n v="3.49"/>
    <n v="13460"/>
    <n v="0.48382458662832495"/>
  </r>
  <r>
    <s v="Win"/>
    <x v="6"/>
    <x v="0"/>
    <s v="AVX512"/>
    <n v="25"/>
    <n v="4"/>
    <x v="2"/>
    <n v="1"/>
    <n v="40.6"/>
    <n v="1"/>
  </r>
  <r>
    <s v="Win"/>
    <x v="6"/>
    <x v="0"/>
    <s v="AVX512"/>
    <n v="25"/>
    <n v="4"/>
    <x v="0"/>
    <n v="3.36"/>
    <n v="38.4"/>
    <n v="0.94581280788177335"/>
  </r>
  <r>
    <s v="Win"/>
    <x v="6"/>
    <x v="1"/>
    <s v="AVX512"/>
    <n v="25"/>
    <n v="4"/>
    <x v="0"/>
    <n v="17.96"/>
    <n v="212.4"/>
    <n v="5.2315270935960587"/>
  </r>
  <r>
    <s v="Win"/>
    <x v="6"/>
    <x v="0"/>
    <s v="AVX512"/>
    <n v="25"/>
    <n v="4"/>
    <x v="1"/>
    <n v="27.27"/>
    <n v="18.809999999999999"/>
    <n v="0.46330049261083739"/>
  </r>
  <r>
    <s v="Win"/>
    <x v="6"/>
    <x v="1"/>
    <s v="AVX512"/>
    <n v="25"/>
    <n v="4"/>
    <x v="1"/>
    <n v="22.42"/>
    <n v="215.2"/>
    <n v="5.3004926108374377"/>
  </r>
  <r>
    <s v="Win"/>
    <x v="6"/>
    <x v="0"/>
    <s v="AVX512"/>
    <n v="25"/>
    <n v="4"/>
    <x v="2"/>
    <n v="1"/>
    <n v="39.4"/>
    <n v="0.97044334975369451"/>
  </r>
  <r>
    <s v="Win"/>
    <x v="6"/>
    <x v="0"/>
    <s v="AVX512"/>
    <n v="25"/>
    <n v="4"/>
    <x v="0"/>
    <n v="3.36"/>
    <n v="39"/>
    <n v="0.96059113300492605"/>
  </r>
  <r>
    <s v="Win"/>
    <x v="6"/>
    <x v="2"/>
    <s v="AVX512"/>
    <n v="25"/>
    <n v="4"/>
    <x v="0"/>
    <n v="3.32"/>
    <n v="42"/>
    <n v="1.0344827586206897"/>
  </r>
  <r>
    <s v="Win"/>
    <x v="6"/>
    <x v="0"/>
    <s v="AVX512"/>
    <n v="25"/>
    <n v="4"/>
    <x v="1"/>
    <n v="142.30000000000001"/>
    <n v="19.54"/>
    <n v="0.48128078817733988"/>
  </r>
  <r>
    <s v="Win"/>
    <x v="6"/>
    <x v="2"/>
    <s v="AVX512"/>
    <n v="25"/>
    <n v="4"/>
    <x v="1"/>
    <n v="3.41"/>
    <n v="38.700000000000003"/>
    <n v="0.95320197044334976"/>
  </r>
  <r>
    <s v="Win"/>
    <x v="0"/>
    <x v="0"/>
    <s v="AVX512"/>
    <n v="23"/>
    <n v="4"/>
    <x v="0"/>
    <n v="4.33"/>
    <n v="204.9"/>
    <n v="1.0098570724494824"/>
  </r>
  <r>
    <s v="Win"/>
    <x v="0"/>
    <x v="3"/>
    <s v="AVX512"/>
    <n v="23"/>
    <n v="4"/>
    <x v="0"/>
    <n v="3.47"/>
    <n v="322.10000000000002"/>
    <n v="1.5874815179891573"/>
  </r>
  <r>
    <s v="Win"/>
    <x v="0"/>
    <x v="0"/>
    <s v="AVX512"/>
    <n v="23"/>
    <n v="4"/>
    <x v="1"/>
    <n v="21.27"/>
    <n v="143"/>
    <n v="0.70478068013799899"/>
  </r>
  <r>
    <s v="Win"/>
    <x v="0"/>
    <x v="3"/>
    <s v="AVX512"/>
    <n v="23"/>
    <n v="4"/>
    <x v="1"/>
    <n v="7.75"/>
    <n v="215"/>
    <n v="1.0596352883193692"/>
  </r>
  <r>
    <s v="Win"/>
    <x v="1"/>
    <x v="0"/>
    <s v="AVX512"/>
    <n v="27"/>
    <n v="4"/>
    <x v="0"/>
    <n v="4.4000000000000004"/>
    <n v="16.2"/>
    <n v="1.1020408163265307"/>
  </r>
  <r>
    <s v="Win"/>
    <x v="1"/>
    <x v="3"/>
    <s v="AVX512"/>
    <n v="27"/>
    <n v="4"/>
    <x v="0"/>
    <n v="3.29"/>
    <n v="21.6"/>
    <n v="1.4693877551020409"/>
  </r>
  <r>
    <s v="Win"/>
    <x v="1"/>
    <x v="0"/>
    <s v="AVX512"/>
    <n v="27"/>
    <n v="4"/>
    <x v="1"/>
    <n v="8.51"/>
    <n v="12.8"/>
    <n v="0.87074829931972797"/>
  </r>
  <r>
    <s v="Win"/>
    <x v="1"/>
    <x v="3"/>
    <s v="AVX512"/>
    <n v="27"/>
    <n v="4"/>
    <x v="1"/>
    <n v="7.43"/>
    <n v="17.5"/>
    <n v="1.1904761904761905"/>
  </r>
  <r>
    <s v="Win"/>
    <x v="2"/>
    <x v="0"/>
    <s v="AVX512"/>
    <n v="11"/>
    <n v="4"/>
    <x v="0"/>
    <n v="5.2"/>
    <n v="129800"/>
    <n v="1.1228373702422145"/>
  </r>
  <r>
    <s v="Win"/>
    <x v="2"/>
    <x v="3"/>
    <s v="AVX512"/>
    <n v="11"/>
    <n v="4"/>
    <x v="0"/>
    <n v="4.49"/>
    <n v="149900"/>
    <n v="1.296712802768166"/>
  </r>
  <r>
    <s v="Win"/>
    <x v="2"/>
    <x v="0"/>
    <s v="AVX512"/>
    <n v="11"/>
    <n v="4"/>
    <x v="1"/>
    <n v="18.440000000000001"/>
    <n v="32080"/>
    <n v="0.27750865051903112"/>
  </r>
  <r>
    <s v="Win"/>
    <x v="2"/>
    <x v="3"/>
    <s v="AVX512"/>
    <n v="11"/>
    <n v="4"/>
    <x v="1"/>
    <n v="17.68"/>
    <n v="35560"/>
    <n v="0.30761245674740484"/>
  </r>
  <r>
    <s v="Win"/>
    <x v="3"/>
    <x v="0"/>
    <s v="AVX512"/>
    <n v="15"/>
    <n v="4"/>
    <x v="0"/>
    <n v="4.71"/>
    <n v="39570"/>
    <n v="1.0634238108035474"/>
  </r>
  <r>
    <s v="Win"/>
    <x v="3"/>
    <x v="3"/>
    <s v="AVX512"/>
    <n v="15"/>
    <n v="4"/>
    <x v="0"/>
    <n v="3.92"/>
    <n v="58040"/>
    <n v="1.5597957538296157"/>
  </r>
  <r>
    <s v="Win"/>
    <x v="3"/>
    <x v="0"/>
    <s v="AVX512"/>
    <n v="15"/>
    <n v="4"/>
    <x v="1"/>
    <n v="10.8"/>
    <n v="16000"/>
    <n v="0.42999193765116905"/>
  </r>
  <r>
    <s v="Win"/>
    <x v="3"/>
    <x v="3"/>
    <s v="AVX512"/>
    <n v="15"/>
    <n v="4"/>
    <x v="1"/>
    <n v="9.8699999999999992"/>
    <n v="27390"/>
    <n v="0.73609244826659503"/>
  </r>
  <r>
    <s v="Win"/>
    <x v="4"/>
    <x v="0"/>
    <s v="AVX512"/>
    <n v="19"/>
    <n v="4"/>
    <x v="0"/>
    <n v="4.41"/>
    <n v="3158"/>
    <n v="1.118271954674221"/>
  </r>
  <r>
    <s v="Win"/>
    <x v="4"/>
    <x v="3"/>
    <s v="AVX512"/>
    <n v="19"/>
    <n v="4"/>
    <x v="0"/>
    <n v="3.7"/>
    <n v="5123"/>
    <n v="1.8140934844192635"/>
  </r>
  <r>
    <s v="Win"/>
    <x v="4"/>
    <x v="0"/>
    <s v="AVX512"/>
    <n v="19"/>
    <n v="4"/>
    <x v="1"/>
    <n v="9.26"/>
    <n v="2008"/>
    <n v="0.71104815864022664"/>
  </r>
  <r>
    <s v="Win"/>
    <x v="4"/>
    <x v="3"/>
    <s v="AVX512"/>
    <n v="19"/>
    <n v="4"/>
    <x v="1"/>
    <n v="8.23"/>
    <n v="3222"/>
    <n v="1.1409348441926346"/>
  </r>
  <r>
    <s v="Win"/>
    <x v="5"/>
    <x v="0"/>
    <s v="AVX512"/>
    <n v="16"/>
    <n v="4"/>
    <x v="2"/>
    <n v="1"/>
    <n v="24410"/>
    <n v="1"/>
  </r>
  <r>
    <s v="Win"/>
    <x v="5"/>
    <x v="0"/>
    <s v="AVX512"/>
    <n v="16"/>
    <n v="4"/>
    <x v="0"/>
    <n v="3.45"/>
    <n v="15010"/>
    <n v="0.61491192134371164"/>
  </r>
  <r>
    <s v="Win"/>
    <x v="5"/>
    <x v="3"/>
    <s v="AVX512"/>
    <n v="16"/>
    <n v="4"/>
    <x v="0"/>
    <n v="17.100000000000001"/>
    <n v="80530"/>
    <n v="3.2990577632117986"/>
  </r>
  <r>
    <s v="Win"/>
    <x v="5"/>
    <x v="0"/>
    <s v="AVX512"/>
    <n v="16"/>
    <n v="4"/>
    <x v="1"/>
    <n v="5.18"/>
    <n v="5644"/>
    <n v="0.23121671446128636"/>
  </r>
  <r>
    <s v="Win"/>
    <x v="5"/>
    <x v="3"/>
    <s v="AVX512"/>
    <n v="16"/>
    <n v="4"/>
    <x v="1"/>
    <n v="21.38"/>
    <n v="58380"/>
    <n v="2.391642769356821"/>
  </r>
  <r>
    <s v="Win"/>
    <x v="6"/>
    <x v="0"/>
    <s v="AVX512"/>
    <n v="25"/>
    <n v="4"/>
    <x v="2"/>
    <n v="1"/>
    <n v="39.200000000000003"/>
    <n v="1"/>
  </r>
  <r>
    <s v="Win"/>
    <x v="6"/>
    <x v="0"/>
    <s v="AVX512"/>
    <n v="25"/>
    <n v="4"/>
    <x v="0"/>
    <n v="3.36"/>
    <n v="39.1"/>
    <n v="0.99744897959183665"/>
  </r>
  <r>
    <s v="Win"/>
    <x v="6"/>
    <x v="3"/>
    <s v="AVX512"/>
    <n v="25"/>
    <n v="4"/>
    <x v="0"/>
    <n v="12.24"/>
    <n v="211.2"/>
    <n v="5.3877551020408152"/>
  </r>
  <r>
    <s v="Win"/>
    <x v="6"/>
    <x v="0"/>
    <s v="AVX512"/>
    <n v="25"/>
    <n v="4"/>
    <x v="1"/>
    <n v="9.5"/>
    <n v="85.3"/>
    <n v="2.1760204081632653"/>
  </r>
  <r>
    <s v="Win"/>
    <x v="6"/>
    <x v="3"/>
    <s v="AVX512"/>
    <n v="25"/>
    <n v="4"/>
    <x v="1"/>
    <n v="20.76"/>
    <n v="126.6"/>
    <n v="3.2295918367346936"/>
  </r>
  <r>
    <m/>
    <x v="7"/>
    <x v="4"/>
    <m/>
    <m/>
    <m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115">
      <pivotArea outline="0" collapsedLevelsAreSubtotals="1" fieldPosition="0"/>
    </format>
    <format dxfId="114">
      <pivotArea dataOnly="0" labelOnly="1" fieldPosition="0">
        <references count="1">
          <reference field="1" count="0"/>
        </references>
      </pivotArea>
    </format>
    <format dxfId="113">
      <pivotArea outline="0" collapsedLevelsAreSubtotals="1" fieldPosition="0"/>
    </format>
    <format dxfId="112">
      <pivotArea field="1" type="button" dataOnly="0" labelOnly="1" outline="0" axis="axisCol" fieldPosition="0"/>
    </format>
    <format dxfId="111">
      <pivotArea field="0" type="button" dataOnly="0" labelOnly="1" outline="0" axis="axisCol" fieldPosition="1"/>
    </format>
    <format dxfId="110">
      <pivotArea type="topRight" dataOnly="0" labelOnly="1" outline="0" fieldPosition="0"/>
    </format>
    <format dxfId="109">
      <pivotArea dataOnly="0" labelOnly="1" fieldPosition="0">
        <references count="1">
          <reference field="1" count="0"/>
        </references>
      </pivotArea>
    </format>
    <format dxfId="108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07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06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105">
      <pivotArea type="origin" dataOnly="0" labelOnly="1" outline="0" fieldPosition="0"/>
    </format>
    <format dxfId="104">
      <pivotArea field="1" type="button" dataOnly="0" labelOnly="1" outline="0" axis="axisCol" fieldPosition="0"/>
    </format>
    <format dxfId="103">
      <pivotArea field="0" type="button" dataOnly="0" labelOnly="1" outline="0" axis="axisCol" fieldPosition="1"/>
    </format>
    <format dxfId="102">
      <pivotArea type="topRight" dataOnly="0" labelOnly="1" outline="0" fieldPosition="0"/>
    </format>
    <format dxfId="101">
      <pivotArea field="3" type="button" dataOnly="0" labelOnly="1" outline="0" axis="axisRow" fieldPosition="0"/>
    </format>
    <format dxfId="100">
      <pivotArea dataOnly="0" labelOnly="1" fieldPosition="0">
        <references count="1">
          <reference field="1" count="0"/>
        </references>
      </pivotArea>
    </format>
    <format dxfId="99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98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97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96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95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94">
      <pivotArea outline="0" collapsedLevelsAreSubtotals="1" fieldPosition="0"/>
    </format>
    <format dxfId="93">
      <pivotArea field="0" type="button" dataOnly="0" labelOnly="1" outline="0" axis="axisCol" fieldPosition="1"/>
    </format>
    <format dxfId="92">
      <pivotArea field="1" type="button" dataOnly="0" labelOnly="1" outline="0" axis="axisCol" fieldPosition="2"/>
    </format>
    <format dxfId="91">
      <pivotArea type="topRight" dataOnly="0" labelOnly="1" outline="0" fieldPosition="0"/>
    </format>
    <format dxfId="90">
      <pivotArea dataOnly="0" labelOnly="1" fieldPosition="0">
        <references count="1">
          <reference field="0" count="0"/>
        </references>
      </pivotArea>
    </format>
    <format dxfId="89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8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87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86">
      <pivotArea outline="0" collapsedLevelsAreSubtotals="1" fieldPosition="0"/>
    </format>
    <format dxfId="85">
      <pivotArea field="0" type="button" dataOnly="0" labelOnly="1" outline="0" axis="axisCol" fieldPosition="1"/>
    </format>
    <format dxfId="84">
      <pivotArea field="1" type="button" dataOnly="0" labelOnly="1" outline="0" axis="axisCol" fieldPosition="2"/>
    </format>
    <format dxfId="83">
      <pivotArea type="topRight" dataOnly="0" labelOnly="1" outline="0" fieldPosition="0"/>
    </format>
    <format dxfId="82">
      <pivotArea dataOnly="0" labelOnly="1" fieldPosition="0">
        <references count="1">
          <reference field="0" count="0"/>
        </references>
      </pivotArea>
    </format>
    <format dxfId="81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0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79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78">
      <pivotArea outline="0" collapsedLevelsAreSubtotals="1" fieldPosition="0"/>
    </format>
    <format dxfId="77">
      <pivotArea field="0" type="button" dataOnly="0" labelOnly="1" outline="0" axis="axisCol" fieldPosition="1"/>
    </format>
    <format dxfId="76">
      <pivotArea field="1" type="button" dataOnly="0" labelOnly="1" outline="0" axis="axisCol" fieldPosition="2"/>
    </format>
    <format dxfId="75">
      <pivotArea type="topRight" dataOnly="0" labelOnly="1" outline="0" fieldPosition="0"/>
    </format>
    <format dxfId="74">
      <pivotArea outline="0" collapsedLevelsAreSubtotals="1" fieldPosition="0"/>
    </format>
    <format dxfId="73">
      <pivotArea field="0" type="button" dataOnly="0" labelOnly="1" outline="0" axis="axisCol" fieldPosition="1"/>
    </format>
    <format dxfId="72">
      <pivotArea field="1" type="button" dataOnly="0" labelOnly="1" outline="0" axis="axisCol" fieldPosition="2"/>
    </format>
    <format dxfId="71">
      <pivotArea type="topRight" dataOnly="0" labelOnly="1" outline="0" fieldPosition="0"/>
    </format>
    <format dxfId="70">
      <pivotArea outline="0" collapsedLevelsAreSubtotals="1" fieldPosition="0"/>
    </format>
    <format dxfId="69">
      <pivotArea field="2" type="button" dataOnly="0" labelOnly="1" outline="0" axis="axisCol" fieldPosition="0"/>
    </format>
    <format dxfId="68">
      <pivotArea field="0" type="button" dataOnly="0" labelOnly="1" outline="0" axis="axisCol" fieldPosition="1"/>
    </format>
    <format dxfId="67">
      <pivotArea field="1" type="button" dataOnly="0" labelOnly="1" outline="0" axis="axisCol" fieldPosition="2"/>
    </format>
    <format dxfId="66">
      <pivotArea type="topRight" dataOnly="0" labelOnly="1" outline="0" fieldPosition="0"/>
    </format>
    <format dxfId="65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64">
      <pivotArea dataOnly="0" labelOnly="1" fieldPosition="0">
        <references count="1">
          <reference field="2" count="1">
            <x v="0"/>
          </reference>
        </references>
      </pivotArea>
    </format>
    <format dxfId="63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62">
      <pivotArea outline="0" collapsedLevelsAreSubtotals="1" fieldPosition="0"/>
    </format>
    <format dxfId="61">
      <pivotArea field="0" type="button" dataOnly="0" labelOnly="1" outline="0" axis="axisCol" fieldPosition="1"/>
    </format>
    <format dxfId="60">
      <pivotArea field="1" type="button" dataOnly="0" labelOnly="1" outline="0" axis="axisCol" fieldPosition="2"/>
    </format>
    <format dxfId="59">
      <pivotArea type="topRight" dataOnly="0" labelOnly="1" outline="0" fieldPosition="0"/>
    </format>
    <format dxfId="58">
      <pivotArea outline="0" collapsedLevelsAreSubtotals="1" fieldPosition="0"/>
    </format>
    <format dxfId="57">
      <pivotArea field="0" type="button" dataOnly="0" labelOnly="1" outline="0" axis="axisCol" fieldPosition="1"/>
    </format>
    <format dxfId="56">
      <pivotArea field="1" type="button" dataOnly="0" labelOnly="1" outline="0" axis="axisCol" fieldPosition="2"/>
    </format>
    <format dxfId="55">
      <pivotArea type="topRight" dataOnly="0" labelOnly="1" outline="0" fieldPosition="0"/>
    </format>
    <format dxfId="54">
      <pivotArea outline="0" collapsedLevelsAreSubtotals="1" fieldPosition="0"/>
    </format>
    <format dxfId="53">
      <pivotArea field="2" type="button" dataOnly="0" labelOnly="1" outline="0" axis="axisCol" fieldPosition="0"/>
    </format>
    <format dxfId="52">
      <pivotArea field="0" type="button" dataOnly="0" labelOnly="1" outline="0" axis="axisCol" fieldPosition="1"/>
    </format>
    <format dxfId="51">
      <pivotArea field="1" type="button" dataOnly="0" labelOnly="1" outline="0" axis="axisCol" fieldPosition="2"/>
    </format>
    <format dxfId="50">
      <pivotArea type="topRight" dataOnly="0" labelOnly="1" outline="0" fieldPosition="0"/>
    </format>
    <format dxfId="49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48">
      <pivotArea dataOnly="0" labelOnly="1" fieldPosition="0">
        <references count="1">
          <reference field="2" count="1">
            <x v="0"/>
          </reference>
        </references>
      </pivotArea>
    </format>
    <format dxfId="47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46">
      <pivotArea outline="0" collapsedLevelsAreSubtotals="1" fieldPosition="0"/>
    </format>
    <format dxfId="45">
      <pivotArea field="0" type="button" dataOnly="0" labelOnly="1" outline="0" axis="axisCol" fieldPosition="0"/>
    </format>
    <format dxfId="44">
      <pivotArea field="1" type="button" dataOnly="0" labelOnly="1" outline="0" axis="axisCol" fieldPosition="2"/>
    </format>
    <format dxfId="43">
      <pivotArea type="topRight" dataOnly="0" labelOnly="1" outline="0" fieldPosition="0"/>
    </format>
    <format dxfId="42">
      <pivotArea outline="0" collapsedLevelsAreSubtotals="1" fieldPosition="0"/>
    </format>
    <format dxfId="41">
      <pivotArea field="0" type="button" dataOnly="0" labelOnly="1" outline="0" axis="axisCol" fieldPosition="0"/>
    </format>
    <format dxfId="40">
      <pivotArea field="1" type="button" dataOnly="0" labelOnly="1" outline="0" axis="axisCol" fieldPosition="2"/>
    </format>
    <format dxfId="39">
      <pivotArea type="topRight" dataOnly="0" labelOnly="1" outline="0" fieldPosition="0"/>
    </format>
    <format dxfId="38">
      <pivotArea outline="0" collapsedLevelsAreSubtotals="1" fieldPosition="0"/>
    </format>
    <format dxfId="37">
      <pivotArea field="2" type="button" dataOnly="0" labelOnly="1" outline="0" axis="axisCol" fieldPosition="1"/>
    </format>
    <format dxfId="36">
      <pivotArea field="0" type="button" dataOnly="0" labelOnly="1" outline="0" axis="axisCol" fieldPosition="0"/>
    </format>
    <format dxfId="35">
      <pivotArea field="1" type="button" dataOnly="0" labelOnly="1" outline="0" axis="axisCol" fieldPosition="2"/>
    </format>
    <format dxfId="34">
      <pivotArea type="topRight" dataOnly="0" labelOnly="1" outline="0" fieldPosition="0"/>
    </format>
    <format dxfId="33">
      <pivotArea dataOnly="0" labelOnly="1" fieldPosition="0">
        <references count="1">
          <reference field="2" count="1">
            <x v="0"/>
          </reference>
        </references>
      </pivotArea>
    </format>
    <format dxfId="32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31">
      <pivotArea outline="0" collapsedLevelsAreSubtotals="1" fieldPosition="0"/>
    </format>
    <format dxfId="30">
      <pivotArea field="0" type="button" dataOnly="0" labelOnly="1" outline="0" axis="axisCol" fieldPosition="1"/>
    </format>
    <format dxfId="29">
      <pivotArea field="1" type="button" dataOnly="0" labelOnly="1" outline="0" axis="axisCol" fieldPosition="2"/>
    </format>
    <format dxfId="28">
      <pivotArea type="topRight" dataOnly="0" labelOnly="1" outline="0" fieldPosition="0"/>
    </format>
    <format dxfId="27">
      <pivotArea outline="0" collapsedLevelsAreSubtotals="1" fieldPosition="0"/>
    </format>
    <format dxfId="26">
      <pivotArea field="0" type="button" dataOnly="0" labelOnly="1" outline="0" axis="axisCol" fieldPosition="1"/>
    </format>
    <format dxfId="25">
      <pivotArea field="1" type="button" dataOnly="0" labelOnly="1" outline="0" axis="axisCol" fieldPosition="2"/>
    </format>
    <format dxfId="24">
      <pivotArea type="topRight" dataOnly="0" labelOnly="1" outline="0" fieldPosition="0"/>
    </format>
    <format dxfId="23">
      <pivotArea outline="0" collapsedLevelsAreSubtotals="1" fieldPosition="0"/>
    </format>
    <format dxfId="22">
      <pivotArea field="2" type="button" dataOnly="0" labelOnly="1" outline="0" axis="axisCol" fieldPosition="0"/>
    </format>
    <format dxfId="21">
      <pivotArea field="0" type="button" dataOnly="0" labelOnly="1" outline="0" axis="axisCol" fieldPosition="1"/>
    </format>
    <format dxfId="20">
      <pivotArea field="1" type="button" dataOnly="0" labelOnly="1" outline="0" axis="axisCol" fieldPosition="2"/>
    </format>
    <format dxfId="19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324F1-EDDB-4EAF-8EEB-5EBAACE0EEBF}" name="PivotTable2" cacheId="5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Test,Fuse" colHeaderCaption="Type ">
  <location ref="L19:P43" firstHeaderRow="1" firstDataRow="2" firstDataCol="1"/>
  <pivotFields count="10">
    <pivotField showAll="0"/>
    <pivotField axis="axisRow" showAll="0" defaultSubtotal="0">
      <items count="8">
        <item x="2"/>
        <item x="3"/>
        <item x="4"/>
        <item x="0"/>
        <item x="1"/>
        <item x="5"/>
        <item x="6"/>
        <item h="1" x="7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</pivotFields>
  <rowFields count="2">
    <field x="1"/>
    <field x="6"/>
  </rowFields>
  <rowItems count="23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 SpeedUp " fld="9" subtotal="average" baseField="1" baseItem="0" numFmtId="2"/>
  </dataFields>
  <formats count="3"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dataOnly="0" labelOnly="1" fieldPosition="0">
        <references count="1">
          <reference field="2" count="0"/>
        </references>
      </pivotArea>
    </format>
  </formats>
  <conditionalFormats count="2">
    <conditionalFormat priority="2">
      <pivotAreas count="10"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6" count="2">
              <x v="1"/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6" count="2">
              <x v="1"/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6" count="2">
              <x v="1"/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6" count="2">
              <x v="1"/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6" count="2">
              <x v="1"/>
              <x v="2"/>
            </reference>
          </references>
        </pivotArea>
      </pivotAreas>
    </conditionalFormat>
    <conditionalFormat priority="1">
      <pivotAreas count="3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6" count="3">
              <x v="0"/>
              <x v="1"/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1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6" count="3">
              <x v="0"/>
              <x v="1"/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88C4A9-88FA-4509-903D-9277D2A8E89E}" name="PivotTable1" cacheId="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e,Threads" colHeaderCaption="Type">
  <location ref="M1:R28" firstHeaderRow="1" firstDataRow="2" firstDataCol="1"/>
  <pivotFields count="11">
    <pivotField showAll="0"/>
    <pivotField axis="axisRow" showAll="0" defaultSubtotal="0">
      <items count="2">
        <item x="0"/>
        <item x="1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 defaultSubtotal="0">
      <items count="3">
        <item x="0"/>
        <item x="1"/>
        <item x="2"/>
      </items>
    </pivotField>
    <pivotField showAll="0"/>
    <pivotField showAll="0"/>
    <pivotField dataField="1" numFmtId="2" showAll="0"/>
    <pivotField numFmtId="2" showAll="0"/>
  </pivotFields>
  <rowFields count="3">
    <field x="1"/>
    <field x="6"/>
    <field x="5"/>
  </rowFields>
  <rowItems count="26">
    <i>
      <x/>
    </i>
    <i r="1">
      <x/>
    </i>
    <i r="2">
      <x/>
    </i>
    <i r="1">
      <x v="1"/>
    </i>
    <i r="2">
      <x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1"/>
    </i>
    <i r="1">
      <x/>
    </i>
    <i r="2">
      <x/>
    </i>
    <i r="1">
      <x v="1"/>
    </i>
    <i r="2">
      <x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</rowItems>
  <colFields count="1">
    <field x="2"/>
  </colFields>
  <colItems count="5">
    <i>
      <x/>
    </i>
    <i>
      <x v="1"/>
    </i>
    <i>
      <x v="2"/>
    </i>
    <i>
      <x v="3"/>
    </i>
    <i>
      <x v="4"/>
    </i>
  </colItems>
  <dataFields count="1">
    <dataField name="gps Factor" fld="9" baseField="0" baseItem="0" numFmtId="164"/>
  </dataFields>
  <formats count="1">
    <format dxfId="15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B25" sqref="B25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B25" sqref="B25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B25" sqref="B25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B25" sqref="B25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14" zoomScaleNormal="10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W91"/>
  <sheetViews>
    <sheetView showGridLines="0" tabSelected="1" topLeftCell="A15" workbookViewId="0">
      <selection activeCell="M51" sqref="M51"/>
    </sheetView>
  </sheetViews>
  <sheetFormatPr defaultRowHeight="14.4" x14ac:dyDescent="0.3"/>
  <cols>
    <col min="1" max="1" width="6.5546875" style="35" customWidth="1"/>
    <col min="2" max="2" width="10.77734375" style="35" customWidth="1"/>
    <col min="3" max="3" width="6" style="35" customWidth="1"/>
    <col min="4" max="4" width="7.77734375" style="35" customWidth="1"/>
    <col min="5" max="5" width="4.5546875" style="35" customWidth="1"/>
    <col min="6" max="6" width="5.109375" style="35" customWidth="1"/>
    <col min="7" max="7" width="5.5546875" style="35" customWidth="1"/>
    <col min="8" max="8" width="7.6640625" style="35" customWidth="1"/>
    <col min="9" max="9" width="8.21875" style="35" customWidth="1"/>
    <col min="10" max="10" width="8.88671875" style="42"/>
    <col min="11" max="11" width="8.88671875" style="31"/>
    <col min="12" max="12" width="11.33203125" style="31" bestFit="1" customWidth="1"/>
    <col min="13" max="13" width="7.77734375" style="42" bestFit="1" customWidth="1"/>
    <col min="14" max="16" width="4.5546875" style="42" bestFit="1" customWidth="1"/>
    <col min="17" max="17" width="7" style="42" bestFit="1" customWidth="1"/>
    <col min="18" max="20" width="12" style="31" bestFit="1" customWidth="1"/>
    <col min="21" max="21" width="3.77734375" style="31" bestFit="1" customWidth="1"/>
    <col min="22" max="22" width="7" style="31" bestFit="1" customWidth="1"/>
    <col min="23" max="23" width="12" style="31" bestFit="1" customWidth="1"/>
    <col min="24" max="16384" width="8.88671875" style="31"/>
  </cols>
  <sheetData>
    <row r="1" spans="1:22" s="53" customFormat="1" ht="15" thickBot="1" x14ac:dyDescent="0.35">
      <c r="A1" s="34" t="s">
        <v>176</v>
      </c>
      <c r="B1" s="34" t="s">
        <v>177</v>
      </c>
      <c r="C1" s="34" t="s">
        <v>182</v>
      </c>
      <c r="D1" s="34" t="s">
        <v>178</v>
      </c>
      <c r="E1" s="34" t="s">
        <v>179</v>
      </c>
      <c r="F1" s="34" t="s">
        <v>109</v>
      </c>
      <c r="G1" s="34" t="s">
        <v>180</v>
      </c>
      <c r="H1" s="34" t="s">
        <v>181</v>
      </c>
      <c r="I1" s="34" t="s">
        <v>102</v>
      </c>
      <c r="J1" s="41" t="s">
        <v>229</v>
      </c>
      <c r="K1" s="41"/>
      <c r="L1" s="31"/>
      <c r="U1" s="31"/>
      <c r="V1" s="31"/>
    </row>
    <row r="2" spans="1:22" s="53" customFormat="1" ht="15" thickBot="1" x14ac:dyDescent="0.35">
      <c r="A2" s="35" t="s">
        <v>132</v>
      </c>
      <c r="B2" s="35" t="s">
        <v>183</v>
      </c>
      <c r="C2" s="35" t="s">
        <v>223</v>
      </c>
      <c r="D2" s="35" t="s">
        <v>130</v>
      </c>
      <c r="E2" s="35">
        <v>23</v>
      </c>
      <c r="F2" s="35">
        <v>4</v>
      </c>
      <c r="G2" s="35">
        <v>4</v>
      </c>
      <c r="H2" s="35">
        <v>4.32</v>
      </c>
      <c r="I2" s="35">
        <v>202.9</v>
      </c>
      <c r="J2" s="42">
        <f>I2/I$2</f>
        <v>1</v>
      </c>
      <c r="K2" s="54"/>
      <c r="L2" s="31"/>
      <c r="M2" s="76" t="s">
        <v>215</v>
      </c>
      <c r="N2" s="78"/>
      <c r="O2" s="78"/>
      <c r="P2" s="79"/>
      <c r="Q2" s="76" t="s">
        <v>205</v>
      </c>
      <c r="R2" s="77"/>
      <c r="S2" s="78" t="s">
        <v>123</v>
      </c>
      <c r="T2" s="77"/>
      <c r="U2" s="31"/>
      <c r="V2" s="31"/>
    </row>
    <row r="3" spans="1:22" s="53" customFormat="1" x14ac:dyDescent="0.3">
      <c r="A3" s="35" t="s">
        <v>132</v>
      </c>
      <c r="B3" s="35" t="s">
        <v>183</v>
      </c>
      <c r="C3" s="35" t="s">
        <v>224</v>
      </c>
      <c r="D3" s="35" t="s">
        <v>130</v>
      </c>
      <c r="E3" s="35">
        <v>23</v>
      </c>
      <c r="F3" s="35">
        <v>4</v>
      </c>
      <c r="G3" s="35">
        <v>4</v>
      </c>
      <c r="H3" s="35">
        <v>5.64</v>
      </c>
      <c r="I3" s="35">
        <v>258.2</v>
      </c>
      <c r="J3" s="42">
        <f t="shared" ref="J3:J9" si="0">I3/I$2</f>
        <v>1.2725480532281912</v>
      </c>
      <c r="K3" s="54"/>
      <c r="L3" s="31"/>
      <c r="M3" s="61" t="s">
        <v>192</v>
      </c>
      <c r="N3" s="67" t="s">
        <v>63</v>
      </c>
      <c r="O3" s="67" t="s">
        <v>37</v>
      </c>
      <c r="P3" s="70" t="s">
        <v>207</v>
      </c>
      <c r="Q3" s="61" t="s">
        <v>193</v>
      </c>
      <c r="R3" s="62" t="s">
        <v>206</v>
      </c>
      <c r="S3" s="55" t="s">
        <v>193</v>
      </c>
      <c r="T3" s="56" t="s">
        <v>206</v>
      </c>
      <c r="U3" s="31"/>
      <c r="V3" s="31"/>
    </row>
    <row r="4" spans="1:22" x14ac:dyDescent="0.3">
      <c r="A4" s="35" t="s">
        <v>132</v>
      </c>
      <c r="B4" s="35" t="s">
        <v>183</v>
      </c>
      <c r="C4" s="35" t="s">
        <v>223</v>
      </c>
      <c r="D4" s="35" t="s">
        <v>130</v>
      </c>
      <c r="E4" s="35">
        <v>23</v>
      </c>
      <c r="F4" s="35">
        <v>4</v>
      </c>
      <c r="G4" s="35">
        <v>6</v>
      </c>
      <c r="H4" s="35">
        <v>8.5399999999999991</v>
      </c>
      <c r="I4" s="35">
        <v>133</v>
      </c>
      <c r="J4" s="42">
        <f t="shared" si="0"/>
        <v>0.65549531789058646</v>
      </c>
      <c r="K4" s="54"/>
      <c r="M4" s="63">
        <v>4</v>
      </c>
      <c r="N4" s="68">
        <f>M4*2+3</f>
        <v>11</v>
      </c>
      <c r="O4" s="68">
        <v>6</v>
      </c>
      <c r="P4" s="71">
        <v>884</v>
      </c>
      <c r="Q4" s="63">
        <v>166</v>
      </c>
      <c r="R4" s="64" t="s">
        <v>194</v>
      </c>
      <c r="S4" s="57">
        <v>49</v>
      </c>
      <c r="T4" s="58" t="s">
        <v>195</v>
      </c>
    </row>
    <row r="5" spans="1:22" x14ac:dyDescent="0.3">
      <c r="A5" s="35" t="s">
        <v>132</v>
      </c>
      <c r="B5" s="35" t="s">
        <v>183</v>
      </c>
      <c r="C5" s="35" t="s">
        <v>224</v>
      </c>
      <c r="D5" s="35" t="s">
        <v>130</v>
      </c>
      <c r="E5" s="35">
        <v>23</v>
      </c>
      <c r="F5" s="35">
        <v>4</v>
      </c>
      <c r="G5" s="35">
        <v>6</v>
      </c>
      <c r="H5" s="35">
        <v>9.32</v>
      </c>
      <c r="I5" s="35">
        <v>314.39999999999998</v>
      </c>
      <c r="J5" s="42">
        <f t="shared" si="0"/>
        <v>1.5495317890586495</v>
      </c>
      <c r="K5" s="54"/>
      <c r="M5" s="63">
        <v>6</v>
      </c>
      <c r="N5" s="68">
        <f>M5*2+3</f>
        <v>15</v>
      </c>
      <c r="O5" s="68">
        <v>6</v>
      </c>
      <c r="P5" s="71">
        <v>2320</v>
      </c>
      <c r="Q5" s="63">
        <v>216</v>
      </c>
      <c r="R5" s="64" t="s">
        <v>196</v>
      </c>
      <c r="S5" s="57">
        <v>231</v>
      </c>
      <c r="T5" s="58" t="s">
        <v>197</v>
      </c>
    </row>
    <row r="6" spans="1:22" x14ac:dyDescent="0.3">
      <c r="A6" s="81" t="s">
        <v>132</v>
      </c>
      <c r="B6" s="35" t="s">
        <v>183</v>
      </c>
      <c r="C6" s="35" t="s">
        <v>223</v>
      </c>
      <c r="D6" s="35" t="s">
        <v>130</v>
      </c>
      <c r="E6" s="35">
        <v>23</v>
      </c>
      <c r="F6" s="35">
        <v>4</v>
      </c>
      <c r="G6" s="35">
        <v>4</v>
      </c>
      <c r="H6" s="35">
        <v>4.33</v>
      </c>
      <c r="I6" s="35">
        <v>205.9</v>
      </c>
      <c r="J6" s="42">
        <f t="shared" si="0"/>
        <v>1.0147856086742237</v>
      </c>
      <c r="K6" s="54"/>
      <c r="M6" s="63">
        <v>8</v>
      </c>
      <c r="N6" s="68">
        <f>M6*2+3</f>
        <v>19</v>
      </c>
      <c r="O6" s="68">
        <v>6</v>
      </c>
      <c r="P6" s="71">
        <v>4804</v>
      </c>
      <c r="Q6" s="63">
        <v>510</v>
      </c>
      <c r="R6" s="64" t="s">
        <v>198</v>
      </c>
      <c r="S6" s="57">
        <v>600</v>
      </c>
      <c r="T6" s="58" t="s">
        <v>199</v>
      </c>
    </row>
    <row r="7" spans="1:22" x14ac:dyDescent="0.3">
      <c r="A7" s="81" t="s">
        <v>132</v>
      </c>
      <c r="B7" s="35" t="s">
        <v>183</v>
      </c>
      <c r="C7" s="81" t="s">
        <v>178</v>
      </c>
      <c r="D7" s="35" t="s">
        <v>130</v>
      </c>
      <c r="E7" s="35">
        <v>23</v>
      </c>
      <c r="F7" s="35">
        <v>4</v>
      </c>
      <c r="G7" s="35">
        <v>4</v>
      </c>
      <c r="H7" s="35">
        <v>3.65</v>
      </c>
      <c r="I7" s="35">
        <v>286.3</v>
      </c>
      <c r="J7" s="42">
        <f t="shared" si="0"/>
        <v>1.4110399211434204</v>
      </c>
      <c r="K7" s="54"/>
      <c r="M7" s="63">
        <v>10</v>
      </c>
      <c r="N7" s="68">
        <f>M7*2+3</f>
        <v>23</v>
      </c>
      <c r="O7" s="68">
        <v>6</v>
      </c>
      <c r="P7" s="71">
        <v>8624</v>
      </c>
      <c r="Q7" s="63">
        <v>923</v>
      </c>
      <c r="R7" s="64" t="s">
        <v>200</v>
      </c>
      <c r="S7" s="57">
        <v>1206</v>
      </c>
      <c r="T7" s="58" t="s">
        <v>201</v>
      </c>
    </row>
    <row r="8" spans="1:22" x14ac:dyDescent="0.3">
      <c r="A8" s="81" t="s">
        <v>132</v>
      </c>
      <c r="B8" s="35" t="s">
        <v>183</v>
      </c>
      <c r="C8" s="35" t="s">
        <v>223</v>
      </c>
      <c r="D8" s="35" t="s">
        <v>130</v>
      </c>
      <c r="E8" s="35">
        <v>23</v>
      </c>
      <c r="F8" s="35">
        <v>4</v>
      </c>
      <c r="G8" s="35">
        <v>6</v>
      </c>
      <c r="H8" s="35">
        <v>8.6</v>
      </c>
      <c r="I8" s="35">
        <v>143</v>
      </c>
      <c r="J8" s="42">
        <f t="shared" si="0"/>
        <v>0.70478068013799899</v>
      </c>
      <c r="K8" s="54"/>
      <c r="M8" s="63">
        <v>12</v>
      </c>
      <c r="N8" s="68">
        <f>M8*2+3</f>
        <v>27</v>
      </c>
      <c r="O8" s="68">
        <v>6</v>
      </c>
      <c r="P8" s="71">
        <v>14068</v>
      </c>
      <c r="Q8" s="63">
        <v>1525</v>
      </c>
      <c r="R8" s="64" t="s">
        <v>202</v>
      </c>
      <c r="S8" s="57">
        <v>2072</v>
      </c>
      <c r="T8" s="58" t="s">
        <v>203</v>
      </c>
    </row>
    <row r="9" spans="1:22" ht="15" thickBot="1" x14ac:dyDescent="0.35">
      <c r="A9" s="81" t="s">
        <v>132</v>
      </c>
      <c r="B9" s="35" t="s">
        <v>183</v>
      </c>
      <c r="C9" s="81" t="s">
        <v>178</v>
      </c>
      <c r="D9" s="35" t="s">
        <v>130</v>
      </c>
      <c r="E9" s="35">
        <v>23</v>
      </c>
      <c r="F9" s="35">
        <v>4</v>
      </c>
      <c r="G9" s="35">
        <v>6</v>
      </c>
      <c r="H9" s="35">
        <v>7.16</v>
      </c>
      <c r="I9" s="35">
        <v>212.2</v>
      </c>
      <c r="J9" s="42">
        <f t="shared" si="0"/>
        <v>1.0458353868900936</v>
      </c>
      <c r="K9" s="54"/>
      <c r="M9" s="65">
        <v>14</v>
      </c>
      <c r="N9" s="69">
        <f>M9*2+3</f>
        <v>31</v>
      </c>
      <c r="O9" s="69">
        <v>6</v>
      </c>
      <c r="P9" s="72">
        <v>21424</v>
      </c>
      <c r="Q9" s="65">
        <v>2136</v>
      </c>
      <c r="R9" s="66"/>
      <c r="S9" s="59">
        <v>3278</v>
      </c>
      <c r="T9" s="60" t="s">
        <v>204</v>
      </c>
    </row>
    <row r="10" spans="1:22" ht="15" thickBot="1" x14ac:dyDescent="0.35">
      <c r="A10" s="35" t="s">
        <v>132</v>
      </c>
      <c r="B10" s="35" t="s">
        <v>187</v>
      </c>
      <c r="C10" s="35" t="s">
        <v>223</v>
      </c>
      <c r="D10" s="35" t="s">
        <v>130</v>
      </c>
      <c r="E10" s="35">
        <v>27</v>
      </c>
      <c r="F10" s="35">
        <v>4</v>
      </c>
      <c r="G10" s="35">
        <v>4</v>
      </c>
      <c r="H10" s="35">
        <v>4.32</v>
      </c>
      <c r="I10" s="35">
        <v>14.7</v>
      </c>
      <c r="J10" s="42">
        <f>I10/I$10</f>
        <v>1</v>
      </c>
      <c r="K10" s="54"/>
      <c r="M10" s="76" t="s">
        <v>214</v>
      </c>
      <c r="N10" s="78"/>
      <c r="O10" s="78"/>
      <c r="P10" s="79"/>
      <c r="Q10" s="76" t="s">
        <v>205</v>
      </c>
      <c r="R10" s="77"/>
      <c r="S10" s="78" t="s">
        <v>123</v>
      </c>
      <c r="T10" s="77"/>
    </row>
    <row r="11" spans="1:22" x14ac:dyDescent="0.3">
      <c r="A11" s="35" t="s">
        <v>132</v>
      </c>
      <c r="B11" s="35" t="s">
        <v>187</v>
      </c>
      <c r="C11" s="35" t="s">
        <v>224</v>
      </c>
      <c r="D11" s="35" t="s">
        <v>130</v>
      </c>
      <c r="E11" s="35">
        <v>27</v>
      </c>
      <c r="F11" s="35">
        <v>4</v>
      </c>
      <c r="G11" s="35">
        <v>4</v>
      </c>
      <c r="H11" s="35">
        <v>5.45</v>
      </c>
      <c r="I11" s="35">
        <v>20.100000000000001</v>
      </c>
      <c r="J11" s="42">
        <f t="shared" ref="J11:J17" si="1">I11/I$10</f>
        <v>1.3673469387755104</v>
      </c>
      <c r="K11" s="54"/>
      <c r="M11" s="61" t="s">
        <v>208</v>
      </c>
      <c r="N11" s="67" t="s">
        <v>63</v>
      </c>
      <c r="O11" s="67" t="s">
        <v>37</v>
      </c>
      <c r="P11" s="70" t="s">
        <v>207</v>
      </c>
      <c r="Q11" s="61" t="s">
        <v>193</v>
      </c>
      <c r="R11" s="62" t="s">
        <v>206</v>
      </c>
      <c r="S11" s="55" t="s">
        <v>193</v>
      </c>
      <c r="T11" s="56" t="s">
        <v>206</v>
      </c>
    </row>
    <row r="12" spans="1:22" x14ac:dyDescent="0.3">
      <c r="A12" s="35" t="s">
        <v>132</v>
      </c>
      <c r="B12" s="35" t="s">
        <v>187</v>
      </c>
      <c r="C12" s="35" t="s">
        <v>223</v>
      </c>
      <c r="D12" s="35" t="s">
        <v>130</v>
      </c>
      <c r="E12" s="35">
        <v>27</v>
      </c>
      <c r="F12" s="35">
        <v>4</v>
      </c>
      <c r="G12" s="35">
        <v>6</v>
      </c>
      <c r="H12" s="35">
        <v>8.4499999999999993</v>
      </c>
      <c r="I12" s="35">
        <v>12.8</v>
      </c>
      <c r="J12" s="42">
        <f t="shared" si="1"/>
        <v>0.87074829931972797</v>
      </c>
      <c r="M12" s="63">
        <v>4</v>
      </c>
      <c r="N12" s="68">
        <v>16</v>
      </c>
      <c r="O12" s="68">
        <v>4</v>
      </c>
      <c r="P12" s="71">
        <v>171</v>
      </c>
      <c r="Q12" s="63">
        <v>10</v>
      </c>
      <c r="R12" s="64" t="s">
        <v>197</v>
      </c>
      <c r="S12" s="57">
        <v>49</v>
      </c>
      <c r="T12" s="58" t="s">
        <v>209</v>
      </c>
    </row>
    <row r="13" spans="1:22" x14ac:dyDescent="0.3">
      <c r="A13" s="81" t="s">
        <v>132</v>
      </c>
      <c r="B13" s="81" t="s">
        <v>187</v>
      </c>
      <c r="C13" s="81" t="s">
        <v>224</v>
      </c>
      <c r="D13" s="81" t="s">
        <v>130</v>
      </c>
      <c r="E13" s="81">
        <v>27</v>
      </c>
      <c r="F13" s="81">
        <v>4</v>
      </c>
      <c r="G13" s="81">
        <v>6</v>
      </c>
      <c r="H13" s="81">
        <v>8.92</v>
      </c>
      <c r="I13" s="81">
        <v>21.81</v>
      </c>
      <c r="J13" s="54">
        <f t="shared" si="1"/>
        <v>1.4836734693877551</v>
      </c>
      <c r="K13" s="54"/>
      <c r="M13" s="63">
        <v>5</v>
      </c>
      <c r="N13" s="68">
        <v>25</v>
      </c>
      <c r="O13" s="68">
        <v>4</v>
      </c>
      <c r="P13" s="71">
        <v>269</v>
      </c>
      <c r="Q13" s="63">
        <v>15</v>
      </c>
      <c r="R13" s="64" t="s">
        <v>216</v>
      </c>
      <c r="S13" s="57">
        <v>78</v>
      </c>
      <c r="T13" s="58" t="s">
        <v>209</v>
      </c>
    </row>
    <row r="14" spans="1:22" x14ac:dyDescent="0.3">
      <c r="A14" s="81" t="s">
        <v>132</v>
      </c>
      <c r="B14" s="35" t="s">
        <v>187</v>
      </c>
      <c r="C14" s="35" t="s">
        <v>223</v>
      </c>
      <c r="D14" s="35" t="s">
        <v>130</v>
      </c>
      <c r="E14" s="35">
        <v>27</v>
      </c>
      <c r="F14" s="35">
        <v>4</v>
      </c>
      <c r="G14" s="35">
        <v>4</v>
      </c>
      <c r="H14" s="35">
        <v>4.32</v>
      </c>
      <c r="I14" s="35">
        <v>16.600000000000001</v>
      </c>
      <c r="J14" s="42">
        <f t="shared" si="1"/>
        <v>1.1292517006802723</v>
      </c>
      <c r="M14" s="63">
        <v>4</v>
      </c>
      <c r="N14" s="68">
        <v>16</v>
      </c>
      <c r="O14" s="68">
        <v>6</v>
      </c>
      <c r="P14" s="71">
        <v>171</v>
      </c>
      <c r="Q14" s="63">
        <v>7</v>
      </c>
      <c r="R14" s="73" t="s">
        <v>217</v>
      </c>
      <c r="S14" s="57">
        <v>49</v>
      </c>
      <c r="T14" s="58" t="s">
        <v>209</v>
      </c>
    </row>
    <row r="15" spans="1:22" ht="15" thickBot="1" x14ac:dyDescent="0.35">
      <c r="A15" s="81" t="s">
        <v>132</v>
      </c>
      <c r="B15" s="35" t="s">
        <v>187</v>
      </c>
      <c r="C15" s="81" t="s">
        <v>178</v>
      </c>
      <c r="D15" s="35" t="s">
        <v>130</v>
      </c>
      <c r="E15" s="35">
        <v>27</v>
      </c>
      <c r="F15" s="35">
        <v>4</v>
      </c>
      <c r="G15" s="35">
        <v>4</v>
      </c>
      <c r="H15" s="35">
        <v>3.54</v>
      </c>
      <c r="I15" s="35">
        <v>19.100000000000001</v>
      </c>
      <c r="J15" s="42">
        <f t="shared" si="1"/>
        <v>1.2993197278911566</v>
      </c>
      <c r="K15" s="54"/>
      <c r="M15" s="65">
        <v>5</v>
      </c>
      <c r="N15" s="69">
        <v>25</v>
      </c>
      <c r="O15" s="69">
        <v>6</v>
      </c>
      <c r="P15" s="72">
        <v>269</v>
      </c>
      <c r="Q15" s="65">
        <v>12</v>
      </c>
      <c r="R15" s="74" t="s">
        <v>218</v>
      </c>
      <c r="S15" s="59">
        <v>78</v>
      </c>
      <c r="T15" s="60" t="s">
        <v>209</v>
      </c>
    </row>
    <row r="16" spans="1:22" x14ac:dyDescent="0.3">
      <c r="A16" s="81" t="s">
        <v>132</v>
      </c>
      <c r="B16" s="35" t="s">
        <v>187</v>
      </c>
      <c r="C16" s="35" t="s">
        <v>223</v>
      </c>
      <c r="D16" s="35" t="s">
        <v>130</v>
      </c>
      <c r="E16" s="35">
        <v>27</v>
      </c>
      <c r="F16" s="35">
        <v>4</v>
      </c>
      <c r="G16" s="35">
        <v>6</v>
      </c>
      <c r="H16" s="35">
        <v>8.51</v>
      </c>
      <c r="I16" s="35">
        <v>13</v>
      </c>
      <c r="J16" s="42">
        <f t="shared" si="1"/>
        <v>0.88435374149659873</v>
      </c>
    </row>
    <row r="17" spans="1:23" x14ac:dyDescent="0.3">
      <c r="A17" s="81" t="s">
        <v>132</v>
      </c>
      <c r="B17" s="35" t="s">
        <v>187</v>
      </c>
      <c r="C17" s="81" t="s">
        <v>178</v>
      </c>
      <c r="D17" s="35" t="s">
        <v>130</v>
      </c>
      <c r="E17" s="35">
        <v>27</v>
      </c>
      <c r="F17" s="35">
        <v>4</v>
      </c>
      <c r="G17" s="35">
        <v>6</v>
      </c>
      <c r="H17" s="35">
        <v>6.8</v>
      </c>
      <c r="I17" s="35">
        <v>15.8</v>
      </c>
      <c r="J17" s="42">
        <f t="shared" si="1"/>
        <v>1.0748299319727892</v>
      </c>
      <c r="K17" s="54"/>
    </row>
    <row r="18" spans="1:23" x14ac:dyDescent="0.3">
      <c r="A18" s="35" t="s">
        <v>132</v>
      </c>
      <c r="B18" s="35" t="s">
        <v>189</v>
      </c>
      <c r="C18" s="35" t="s">
        <v>223</v>
      </c>
      <c r="D18" s="35" t="s">
        <v>130</v>
      </c>
      <c r="E18" s="35">
        <v>11</v>
      </c>
      <c r="F18" s="35">
        <v>4</v>
      </c>
      <c r="G18" s="35">
        <v>4</v>
      </c>
      <c r="H18" s="35">
        <v>5.2</v>
      </c>
      <c r="I18" s="35">
        <v>115600</v>
      </c>
      <c r="J18" s="42">
        <f>I18/I$18</f>
        <v>1</v>
      </c>
      <c r="L18" s="34" t="s">
        <v>234</v>
      </c>
    </row>
    <row r="19" spans="1:23" x14ac:dyDescent="0.3">
      <c r="A19" s="35" t="s">
        <v>132</v>
      </c>
      <c r="B19" s="35" t="s">
        <v>189</v>
      </c>
      <c r="C19" s="35" t="s">
        <v>224</v>
      </c>
      <c r="D19" s="35" t="s">
        <v>130</v>
      </c>
      <c r="E19" s="35">
        <v>11</v>
      </c>
      <c r="F19" s="35">
        <v>4</v>
      </c>
      <c r="G19" s="35">
        <v>4</v>
      </c>
      <c r="H19" s="35">
        <v>5.33</v>
      </c>
      <c r="I19" s="35">
        <v>124100</v>
      </c>
      <c r="J19" s="42">
        <f t="shared" ref="J19:J25" si="2">I19/I$18</f>
        <v>1.0735294117647058</v>
      </c>
      <c r="K19" s="54"/>
      <c r="L19" s="36" t="s">
        <v>232</v>
      </c>
      <c r="M19" s="36" t="s">
        <v>230</v>
      </c>
      <c r="N19"/>
      <c r="O19"/>
      <c r="P19"/>
      <c r="Q19"/>
      <c r="R19"/>
      <c r="S19"/>
      <c r="T19"/>
      <c r="U19"/>
      <c r="V19"/>
      <c r="W19"/>
    </row>
    <row r="20" spans="1:23" x14ac:dyDescent="0.3">
      <c r="A20" s="35" t="s">
        <v>132</v>
      </c>
      <c r="B20" s="35" t="s">
        <v>189</v>
      </c>
      <c r="C20" s="35" t="s">
        <v>223</v>
      </c>
      <c r="D20" s="35" t="s">
        <v>130</v>
      </c>
      <c r="E20" s="35">
        <v>11</v>
      </c>
      <c r="F20" s="35">
        <v>4</v>
      </c>
      <c r="G20" s="35">
        <v>6</v>
      </c>
      <c r="H20" s="35">
        <v>18.670000000000002</v>
      </c>
      <c r="I20" s="35">
        <v>34590</v>
      </c>
      <c r="J20" s="42">
        <f t="shared" si="2"/>
        <v>0.29922145328719724</v>
      </c>
      <c r="L20" s="36" t="s">
        <v>231</v>
      </c>
      <c r="M20" s="31" t="s">
        <v>223</v>
      </c>
      <c r="N20" s="31" t="s">
        <v>224</v>
      </c>
      <c r="O20" s="31" t="s">
        <v>178</v>
      </c>
      <c r="P20" s="31" t="s">
        <v>233</v>
      </c>
      <c r="Q20"/>
      <c r="R20"/>
      <c r="S20"/>
      <c r="T20"/>
      <c r="U20"/>
      <c r="V20"/>
      <c r="W20"/>
    </row>
    <row r="21" spans="1:23" x14ac:dyDescent="0.3">
      <c r="A21" s="35" t="s">
        <v>132</v>
      </c>
      <c r="B21" s="35" t="s">
        <v>189</v>
      </c>
      <c r="C21" s="35" t="s">
        <v>224</v>
      </c>
      <c r="D21" s="35" t="s">
        <v>130</v>
      </c>
      <c r="E21" s="35">
        <v>11</v>
      </c>
      <c r="F21" s="35">
        <v>4</v>
      </c>
      <c r="G21" s="35">
        <v>6</v>
      </c>
      <c r="H21" s="35">
        <v>12.28</v>
      </c>
      <c r="I21" s="35">
        <v>43950</v>
      </c>
      <c r="J21" s="42">
        <f t="shared" si="2"/>
        <v>0.38019031141868515</v>
      </c>
      <c r="L21" s="23" t="s">
        <v>189</v>
      </c>
      <c r="Q21"/>
      <c r="R21"/>
      <c r="S21"/>
      <c r="T21"/>
      <c r="U21"/>
      <c r="V21"/>
      <c r="W21"/>
    </row>
    <row r="22" spans="1:23" x14ac:dyDescent="0.3">
      <c r="A22" s="81" t="s">
        <v>132</v>
      </c>
      <c r="B22" s="52" t="s">
        <v>189</v>
      </c>
      <c r="C22" s="35" t="s">
        <v>223</v>
      </c>
      <c r="D22" s="52" t="s">
        <v>130</v>
      </c>
      <c r="E22" s="52">
        <v>11</v>
      </c>
      <c r="F22" s="52">
        <v>4</v>
      </c>
      <c r="G22" s="52">
        <v>4</v>
      </c>
      <c r="H22" s="52">
        <v>5.2</v>
      </c>
      <c r="I22" s="52">
        <v>121500</v>
      </c>
      <c r="J22" s="42">
        <f t="shared" si="2"/>
        <v>1.051038062283737</v>
      </c>
      <c r="K22" s="54"/>
      <c r="L22" s="24">
        <v>4</v>
      </c>
      <c r="M22" s="42">
        <v>1.0579584775086506</v>
      </c>
      <c r="N22" s="42">
        <v>1.0735294117647058</v>
      </c>
      <c r="O22" s="42">
        <v>1.1435986159169551</v>
      </c>
      <c r="P22" s="42">
        <v>1.296712802768166</v>
      </c>
      <c r="Q22"/>
      <c r="R22"/>
      <c r="S22"/>
      <c r="T22"/>
      <c r="U22"/>
      <c r="V22"/>
      <c r="W22"/>
    </row>
    <row r="23" spans="1:23" x14ac:dyDescent="0.3">
      <c r="A23" s="81" t="s">
        <v>132</v>
      </c>
      <c r="B23" s="52" t="s">
        <v>189</v>
      </c>
      <c r="C23" s="81" t="s">
        <v>178</v>
      </c>
      <c r="D23" s="52" t="s">
        <v>130</v>
      </c>
      <c r="E23" s="52">
        <v>11</v>
      </c>
      <c r="F23" s="52">
        <v>4</v>
      </c>
      <c r="G23" s="52">
        <v>4</v>
      </c>
      <c r="H23" s="52">
        <v>5.0199999999999996</v>
      </c>
      <c r="I23" s="52">
        <v>132200</v>
      </c>
      <c r="J23" s="42">
        <f t="shared" si="2"/>
        <v>1.1435986159169551</v>
      </c>
      <c r="K23" s="54"/>
      <c r="L23" s="24">
        <v>6</v>
      </c>
      <c r="M23" s="42">
        <v>0.28587081891580163</v>
      </c>
      <c r="N23" s="42">
        <v>0.38019031141868515</v>
      </c>
      <c r="O23" s="42">
        <v>0.31444636678200694</v>
      </c>
      <c r="P23" s="42">
        <v>0.30761245674740484</v>
      </c>
      <c r="Q23"/>
      <c r="R23"/>
      <c r="S23"/>
      <c r="T23"/>
      <c r="U23"/>
      <c r="V23"/>
      <c r="W23"/>
    </row>
    <row r="24" spans="1:23" s="80" customFormat="1" x14ac:dyDescent="0.3">
      <c r="A24" s="81" t="s">
        <v>132</v>
      </c>
      <c r="B24" s="52" t="s">
        <v>189</v>
      </c>
      <c r="C24" s="35" t="s">
        <v>223</v>
      </c>
      <c r="D24" s="52" t="s">
        <v>130</v>
      </c>
      <c r="E24" s="52">
        <v>11</v>
      </c>
      <c r="F24" s="52">
        <v>4</v>
      </c>
      <c r="G24" s="52">
        <v>6</v>
      </c>
      <c r="H24" s="52">
        <v>18.43</v>
      </c>
      <c r="I24" s="52">
        <v>32470</v>
      </c>
      <c r="J24" s="42">
        <f t="shared" si="2"/>
        <v>0.28088235294117647</v>
      </c>
      <c r="K24" s="54"/>
      <c r="L24" s="23" t="s">
        <v>188</v>
      </c>
      <c r="M24" s="42"/>
      <c r="N24" s="42"/>
      <c r="O24" s="42"/>
      <c r="P24" s="42"/>
      <c r="Q24"/>
      <c r="R24"/>
      <c r="S24"/>
      <c r="T24"/>
      <c r="U24"/>
      <c r="V24"/>
      <c r="W24"/>
    </row>
    <row r="25" spans="1:23" s="80" customFormat="1" x14ac:dyDescent="0.3">
      <c r="A25" s="81" t="s">
        <v>132</v>
      </c>
      <c r="B25" s="52" t="s">
        <v>189</v>
      </c>
      <c r="C25" s="81" t="s">
        <v>178</v>
      </c>
      <c r="D25" s="52" t="s">
        <v>130</v>
      </c>
      <c r="E25" s="52">
        <v>11</v>
      </c>
      <c r="F25" s="52">
        <v>4</v>
      </c>
      <c r="G25" s="52">
        <v>6</v>
      </c>
      <c r="H25" s="52">
        <v>18.04</v>
      </c>
      <c r="I25" s="52">
        <v>36350</v>
      </c>
      <c r="J25" s="42">
        <f t="shared" si="2"/>
        <v>0.31444636678200694</v>
      </c>
      <c r="K25" s="54"/>
      <c r="L25" s="24">
        <v>4</v>
      </c>
      <c r="M25" s="42">
        <v>1.0390576010033143</v>
      </c>
      <c r="N25" s="42">
        <v>1.1873152378392906</v>
      </c>
      <c r="O25" s="42">
        <v>1.3786616500940607</v>
      </c>
      <c r="P25" s="42">
        <v>1.5597957538296157</v>
      </c>
      <c r="Q25"/>
      <c r="R25"/>
      <c r="S25"/>
      <c r="T25"/>
      <c r="U25"/>
      <c r="V25"/>
      <c r="W25"/>
    </row>
    <row r="26" spans="1:23" s="80" customFormat="1" x14ac:dyDescent="0.3">
      <c r="A26" s="35" t="s">
        <v>132</v>
      </c>
      <c r="B26" s="35" t="s">
        <v>188</v>
      </c>
      <c r="C26" s="35" t="s">
        <v>223</v>
      </c>
      <c r="D26" s="35" t="s">
        <v>130</v>
      </c>
      <c r="E26" s="35">
        <v>15</v>
      </c>
      <c r="F26" s="35">
        <v>4</v>
      </c>
      <c r="G26" s="35">
        <v>4</v>
      </c>
      <c r="H26" s="35">
        <v>4.71</v>
      </c>
      <c r="I26" s="35">
        <v>37210</v>
      </c>
      <c r="J26" s="42">
        <f>I26/I$26</f>
        <v>1</v>
      </c>
      <c r="K26" s="54"/>
      <c r="L26" s="24">
        <v>6</v>
      </c>
      <c r="M26" s="42">
        <v>0.43079817253426506</v>
      </c>
      <c r="N26" s="42">
        <v>0.87207739854877719</v>
      </c>
      <c r="O26" s="42">
        <v>0.71244289169578068</v>
      </c>
      <c r="P26" s="42">
        <v>0.73609244826659503</v>
      </c>
      <c r="Q26"/>
      <c r="R26"/>
      <c r="S26"/>
      <c r="T26"/>
      <c r="U26"/>
      <c r="V26"/>
      <c r="W26"/>
    </row>
    <row r="27" spans="1:23" s="80" customFormat="1" x14ac:dyDescent="0.3">
      <c r="A27" s="35" t="s">
        <v>132</v>
      </c>
      <c r="B27" s="35" t="s">
        <v>188</v>
      </c>
      <c r="C27" s="35" t="s">
        <v>224</v>
      </c>
      <c r="D27" s="35" t="s">
        <v>130</v>
      </c>
      <c r="E27" s="35">
        <v>15</v>
      </c>
      <c r="F27" s="35">
        <v>4</v>
      </c>
      <c r="G27" s="35">
        <v>4</v>
      </c>
      <c r="H27" s="35">
        <v>5.56</v>
      </c>
      <c r="I27" s="35">
        <v>44180</v>
      </c>
      <c r="J27" s="42">
        <f t="shared" ref="J27:J33" si="3">I27/I$26</f>
        <v>1.1873152378392906</v>
      </c>
      <c r="K27" s="54"/>
      <c r="L27" s="23" t="s">
        <v>186</v>
      </c>
      <c r="M27" s="42"/>
      <c r="N27" s="42"/>
      <c r="O27" s="42"/>
      <c r="P27" s="42"/>
      <c r="Q27"/>
      <c r="R27"/>
      <c r="S27"/>
      <c r="T27"/>
      <c r="U27"/>
      <c r="V27"/>
      <c r="W27"/>
    </row>
    <row r="28" spans="1:23" s="80" customFormat="1" x14ac:dyDescent="0.3">
      <c r="A28" s="35" t="s">
        <v>132</v>
      </c>
      <c r="B28" s="35" t="s">
        <v>188</v>
      </c>
      <c r="C28" s="35" t="s">
        <v>223</v>
      </c>
      <c r="D28" s="35" t="s">
        <v>130</v>
      </c>
      <c r="E28" s="35">
        <v>15</v>
      </c>
      <c r="F28" s="35">
        <v>4</v>
      </c>
      <c r="G28" s="35">
        <v>6</v>
      </c>
      <c r="H28" s="35">
        <v>10.8</v>
      </c>
      <c r="I28" s="35">
        <v>16570</v>
      </c>
      <c r="J28" s="42">
        <f t="shared" si="3"/>
        <v>0.44531040042999193</v>
      </c>
      <c r="K28" s="54"/>
      <c r="L28" s="24">
        <v>4</v>
      </c>
      <c r="M28" s="42">
        <v>1.0967894239848914</v>
      </c>
      <c r="N28" s="42">
        <v>1.2903682719546743</v>
      </c>
      <c r="O28" s="42">
        <v>1.3944759206798867</v>
      </c>
      <c r="P28" s="42">
        <v>1.8140934844192635</v>
      </c>
      <c r="Q28"/>
      <c r="R28"/>
      <c r="S28"/>
      <c r="T28"/>
      <c r="U28"/>
      <c r="V28"/>
      <c r="W28"/>
    </row>
    <row r="29" spans="1:23" s="80" customFormat="1" x14ac:dyDescent="0.3">
      <c r="A29" s="35" t="s">
        <v>132</v>
      </c>
      <c r="B29" s="35" t="s">
        <v>188</v>
      </c>
      <c r="C29" s="35" t="s">
        <v>224</v>
      </c>
      <c r="D29" s="35" t="s">
        <v>130</v>
      </c>
      <c r="E29" s="35">
        <v>15</v>
      </c>
      <c r="F29" s="35">
        <v>4</v>
      </c>
      <c r="G29" s="35">
        <v>6</v>
      </c>
      <c r="H29" s="35">
        <v>10.74</v>
      </c>
      <c r="I29" s="35">
        <v>32450</v>
      </c>
      <c r="J29" s="42">
        <f t="shared" si="3"/>
        <v>0.87207739854877719</v>
      </c>
      <c r="K29" s="54"/>
      <c r="L29" s="24">
        <v>6</v>
      </c>
      <c r="M29" s="42">
        <v>0.74468838526912184</v>
      </c>
      <c r="N29" s="42">
        <v>1.6218130311614731</v>
      </c>
      <c r="O29" s="42">
        <v>0.99362606232294615</v>
      </c>
      <c r="P29" s="42">
        <v>1.1409348441926346</v>
      </c>
      <c r="Q29"/>
      <c r="R29"/>
      <c r="S29"/>
      <c r="T29"/>
      <c r="U29"/>
      <c r="V29"/>
      <c r="W29"/>
    </row>
    <row r="30" spans="1:23" s="80" customFormat="1" x14ac:dyDescent="0.3">
      <c r="A30" s="81" t="s">
        <v>132</v>
      </c>
      <c r="B30" s="52" t="s">
        <v>188</v>
      </c>
      <c r="C30" s="35" t="s">
        <v>223</v>
      </c>
      <c r="D30" s="52" t="s">
        <v>130</v>
      </c>
      <c r="E30" s="52">
        <v>15</v>
      </c>
      <c r="F30" s="52">
        <v>4</v>
      </c>
      <c r="G30" s="52">
        <v>4</v>
      </c>
      <c r="H30" s="52">
        <v>4.71</v>
      </c>
      <c r="I30" s="52">
        <v>39210</v>
      </c>
      <c r="J30" s="42">
        <f t="shared" si="3"/>
        <v>1.0537489922063961</v>
      </c>
      <c r="K30" s="54"/>
      <c r="L30" s="23" t="s">
        <v>183</v>
      </c>
      <c r="M30" s="42"/>
      <c r="N30" s="42"/>
      <c r="O30" s="42"/>
      <c r="P30" s="42"/>
      <c r="Q30"/>
      <c r="R30"/>
      <c r="S30"/>
      <c r="T30"/>
      <c r="U30"/>
      <c r="V30"/>
      <c r="W30"/>
    </row>
    <row r="31" spans="1:23" s="80" customFormat="1" x14ac:dyDescent="0.3">
      <c r="A31" s="81" t="s">
        <v>132</v>
      </c>
      <c r="B31" s="52" t="s">
        <v>188</v>
      </c>
      <c r="C31" s="81" t="s">
        <v>178</v>
      </c>
      <c r="D31" s="52" t="s">
        <v>130</v>
      </c>
      <c r="E31" s="52">
        <v>15</v>
      </c>
      <c r="F31" s="52">
        <v>4</v>
      </c>
      <c r="G31" s="52">
        <v>4</v>
      </c>
      <c r="H31" s="52">
        <v>4.2</v>
      </c>
      <c r="I31" s="52">
        <v>51300</v>
      </c>
      <c r="J31" s="42">
        <f t="shared" si="3"/>
        <v>1.3786616500940607</v>
      </c>
      <c r="K31" s="54"/>
      <c r="L31" s="24">
        <v>4</v>
      </c>
      <c r="M31" s="42">
        <v>1.0082142270412353</v>
      </c>
      <c r="N31" s="42">
        <v>1.2725480532281912</v>
      </c>
      <c r="O31" s="42">
        <v>1.4110399211434204</v>
      </c>
      <c r="P31" s="42">
        <v>1.5874815179891573</v>
      </c>
      <c r="Q31"/>
      <c r="R31"/>
      <c r="S31"/>
      <c r="T31"/>
      <c r="U31"/>
      <c r="V31"/>
      <c r="W31"/>
    </row>
    <row r="32" spans="1:23" x14ac:dyDescent="0.3">
      <c r="A32" s="81" t="s">
        <v>132</v>
      </c>
      <c r="B32" s="52" t="s">
        <v>188</v>
      </c>
      <c r="C32" s="35" t="s">
        <v>223</v>
      </c>
      <c r="D32" s="52" t="s">
        <v>130</v>
      </c>
      <c r="E32" s="52">
        <v>15</v>
      </c>
      <c r="F32" s="52">
        <v>4</v>
      </c>
      <c r="G32" s="52">
        <v>6</v>
      </c>
      <c r="H32" s="52">
        <v>10.8</v>
      </c>
      <c r="I32" s="52">
        <v>15520</v>
      </c>
      <c r="J32" s="42">
        <f t="shared" si="3"/>
        <v>0.41709217952163397</v>
      </c>
      <c r="L32" s="24">
        <v>6</v>
      </c>
      <c r="M32" s="42">
        <v>0.68835222605552815</v>
      </c>
      <c r="N32" s="42">
        <v>1.5495317890586495</v>
      </c>
      <c r="O32" s="42">
        <v>1.0458353868900936</v>
      </c>
      <c r="P32" s="42">
        <v>1.0596352883193692</v>
      </c>
      <c r="Q32"/>
      <c r="R32"/>
      <c r="S32"/>
      <c r="T32"/>
      <c r="U32"/>
      <c r="V32"/>
      <c r="W32"/>
    </row>
    <row r="33" spans="1:23" x14ac:dyDescent="0.3">
      <c r="A33" s="81" t="s">
        <v>132</v>
      </c>
      <c r="B33" s="52" t="s">
        <v>188</v>
      </c>
      <c r="C33" s="81" t="s">
        <v>178</v>
      </c>
      <c r="D33" s="52" t="s">
        <v>130</v>
      </c>
      <c r="E33" s="52">
        <v>15</v>
      </c>
      <c r="F33" s="52">
        <v>4</v>
      </c>
      <c r="G33" s="52">
        <v>6</v>
      </c>
      <c r="H33" s="52">
        <v>10.039999999999999</v>
      </c>
      <c r="I33" s="52">
        <v>26510</v>
      </c>
      <c r="J33" s="42">
        <f t="shared" si="3"/>
        <v>0.71244289169578068</v>
      </c>
      <c r="L33" s="23" t="s">
        <v>187</v>
      </c>
      <c r="Q33"/>
      <c r="R33"/>
      <c r="S33"/>
      <c r="T33"/>
      <c r="U33"/>
      <c r="V33"/>
      <c r="W33"/>
    </row>
    <row r="34" spans="1:23" x14ac:dyDescent="0.3">
      <c r="A34" s="35" t="s">
        <v>132</v>
      </c>
      <c r="B34" s="35" t="s">
        <v>186</v>
      </c>
      <c r="C34" s="35" t="s">
        <v>223</v>
      </c>
      <c r="D34" s="35" t="s">
        <v>130</v>
      </c>
      <c r="E34" s="35">
        <v>19</v>
      </c>
      <c r="F34" s="35">
        <v>4</v>
      </c>
      <c r="G34" s="35">
        <v>4</v>
      </c>
      <c r="H34" s="35">
        <v>4.41</v>
      </c>
      <c r="I34" s="35">
        <v>2824</v>
      </c>
      <c r="J34" s="42">
        <f>I34/I$34</f>
        <v>1</v>
      </c>
      <c r="L34" s="24">
        <v>4</v>
      </c>
      <c r="M34" s="42">
        <v>1.0770975056689343</v>
      </c>
      <c r="N34" s="42">
        <v>1.3673469387755104</v>
      </c>
      <c r="O34" s="42">
        <v>1.2993197278911566</v>
      </c>
      <c r="P34" s="42">
        <v>1.4693877551020409</v>
      </c>
      <c r="Q34"/>
      <c r="R34"/>
      <c r="S34"/>
      <c r="T34"/>
      <c r="U34"/>
      <c r="V34"/>
      <c r="W34"/>
    </row>
    <row r="35" spans="1:23" x14ac:dyDescent="0.3">
      <c r="A35" s="35" t="s">
        <v>132</v>
      </c>
      <c r="B35" s="35" t="s">
        <v>186</v>
      </c>
      <c r="C35" s="35" t="s">
        <v>224</v>
      </c>
      <c r="D35" s="35" t="s">
        <v>130</v>
      </c>
      <c r="E35" s="35">
        <v>19</v>
      </c>
      <c r="F35" s="35">
        <v>4</v>
      </c>
      <c r="G35" s="35">
        <v>4</v>
      </c>
      <c r="H35" s="35">
        <v>5.59</v>
      </c>
      <c r="I35" s="35">
        <v>3644</v>
      </c>
      <c r="J35" s="42">
        <f t="shared" ref="J35:J41" si="4">I35/I$34</f>
        <v>1.2903682719546743</v>
      </c>
      <c r="L35" s="24">
        <v>6</v>
      </c>
      <c r="M35" s="42">
        <v>0.87528344671201819</v>
      </c>
      <c r="N35" s="42">
        <v>1.4836734693877551</v>
      </c>
      <c r="O35" s="42">
        <v>1.0748299319727892</v>
      </c>
      <c r="P35" s="42">
        <v>1.1904761904761905</v>
      </c>
      <c r="Q35"/>
      <c r="R35"/>
      <c r="S35"/>
      <c r="T35"/>
      <c r="U35"/>
      <c r="V35"/>
      <c r="W35"/>
    </row>
    <row r="36" spans="1:23" x14ac:dyDescent="0.3">
      <c r="A36" s="35" t="s">
        <v>132</v>
      </c>
      <c r="B36" s="35" t="s">
        <v>186</v>
      </c>
      <c r="C36" s="35" t="s">
        <v>223</v>
      </c>
      <c r="D36" s="35" t="s">
        <v>130</v>
      </c>
      <c r="E36" s="35">
        <v>19</v>
      </c>
      <c r="F36" s="35">
        <v>4</v>
      </c>
      <c r="G36" s="35">
        <v>6</v>
      </c>
      <c r="H36" s="35">
        <v>9.26</v>
      </c>
      <c r="I36" s="35">
        <v>2105</v>
      </c>
      <c r="J36" s="42">
        <f t="shared" si="4"/>
        <v>0.7453966005665722</v>
      </c>
      <c r="L36" s="23" t="s">
        <v>210</v>
      </c>
      <c r="Q36"/>
      <c r="R36"/>
      <c r="S36"/>
      <c r="T36"/>
      <c r="U36"/>
      <c r="V36"/>
      <c r="W36"/>
    </row>
    <row r="37" spans="1:23" x14ac:dyDescent="0.3">
      <c r="A37" s="35" t="s">
        <v>132</v>
      </c>
      <c r="B37" s="35" t="s">
        <v>186</v>
      </c>
      <c r="C37" s="35" t="s">
        <v>224</v>
      </c>
      <c r="D37" s="35" t="s">
        <v>130</v>
      </c>
      <c r="E37" s="35">
        <v>19</v>
      </c>
      <c r="F37" s="35">
        <v>4</v>
      </c>
      <c r="G37" s="35">
        <v>6</v>
      </c>
      <c r="H37" s="35">
        <v>9.42</v>
      </c>
      <c r="I37" s="35">
        <v>4580</v>
      </c>
      <c r="J37" s="42">
        <f t="shared" si="4"/>
        <v>1.6218130311614731</v>
      </c>
      <c r="L37" s="24">
        <v>1</v>
      </c>
      <c r="M37" s="42">
        <v>0.9696860771627126</v>
      </c>
      <c r="Q37"/>
      <c r="R37"/>
      <c r="S37"/>
      <c r="T37"/>
      <c r="U37"/>
      <c r="V37"/>
      <c r="W37"/>
    </row>
    <row r="38" spans="1:23" x14ac:dyDescent="0.3">
      <c r="A38" s="81" t="s">
        <v>132</v>
      </c>
      <c r="B38" s="35" t="s">
        <v>186</v>
      </c>
      <c r="C38" s="35" t="s">
        <v>223</v>
      </c>
      <c r="D38" s="35" t="s">
        <v>130</v>
      </c>
      <c r="E38" s="35">
        <v>19</v>
      </c>
      <c r="F38" s="35">
        <v>4</v>
      </c>
      <c r="G38" s="35">
        <v>4</v>
      </c>
      <c r="H38" s="35">
        <v>4.41</v>
      </c>
      <c r="I38" s="35">
        <v>3310</v>
      </c>
      <c r="J38" s="42">
        <f t="shared" si="4"/>
        <v>1.1720963172804533</v>
      </c>
      <c r="L38" s="24">
        <v>4</v>
      </c>
      <c r="M38" s="42">
        <v>0.57436915470623129</v>
      </c>
      <c r="N38" s="42">
        <v>2.6459381739755572</v>
      </c>
      <c r="O38" s="42">
        <v>0.54169662113587347</v>
      </c>
      <c r="P38" s="42">
        <v>3.2990577632117986</v>
      </c>
      <c r="Q38"/>
      <c r="R38"/>
      <c r="S38"/>
      <c r="T38"/>
      <c r="U38"/>
      <c r="V38"/>
      <c r="W38"/>
    </row>
    <row r="39" spans="1:23" x14ac:dyDescent="0.3">
      <c r="A39" s="81" t="s">
        <v>132</v>
      </c>
      <c r="B39" s="35" t="s">
        <v>186</v>
      </c>
      <c r="C39" s="81" t="s">
        <v>178</v>
      </c>
      <c r="D39" s="35" t="s">
        <v>130</v>
      </c>
      <c r="E39" s="35">
        <v>19</v>
      </c>
      <c r="F39" s="35">
        <v>4</v>
      </c>
      <c r="G39" s="35">
        <v>4</v>
      </c>
      <c r="H39" s="35">
        <v>3.84</v>
      </c>
      <c r="I39" s="35">
        <v>3938</v>
      </c>
      <c r="J39" s="42">
        <f t="shared" si="4"/>
        <v>1.3944759206798867</v>
      </c>
      <c r="L39" s="24">
        <v>6</v>
      </c>
      <c r="M39" s="42">
        <v>0.21468306968982731</v>
      </c>
      <c r="N39" s="42">
        <v>2.0115025161754132</v>
      </c>
      <c r="O39" s="42">
        <v>0.48382458662832495</v>
      </c>
      <c r="P39" s="42">
        <v>2.391642769356821</v>
      </c>
      <c r="Q39"/>
      <c r="R39"/>
      <c r="S39"/>
      <c r="T39"/>
      <c r="U39"/>
      <c r="V39"/>
      <c r="W39"/>
    </row>
    <row r="40" spans="1:23" x14ac:dyDescent="0.3">
      <c r="A40" s="81" t="s">
        <v>132</v>
      </c>
      <c r="B40" s="35" t="s">
        <v>186</v>
      </c>
      <c r="C40" s="35" t="s">
        <v>223</v>
      </c>
      <c r="D40" s="35" t="s">
        <v>130</v>
      </c>
      <c r="E40" s="35">
        <v>19</v>
      </c>
      <c r="F40" s="35">
        <v>4</v>
      </c>
      <c r="G40" s="35">
        <v>6</v>
      </c>
      <c r="H40" s="35">
        <v>9.49</v>
      </c>
      <c r="I40" s="35">
        <v>2196</v>
      </c>
      <c r="J40" s="42">
        <f t="shared" si="4"/>
        <v>0.77762039660056659</v>
      </c>
      <c r="L40" s="23" t="s">
        <v>211</v>
      </c>
      <c r="Q40"/>
      <c r="R40"/>
      <c r="S40"/>
      <c r="T40"/>
      <c r="U40"/>
      <c r="V40"/>
      <c r="W40"/>
    </row>
    <row r="41" spans="1:23" x14ac:dyDescent="0.3">
      <c r="A41" s="81" t="s">
        <v>132</v>
      </c>
      <c r="B41" s="35" t="s">
        <v>186</v>
      </c>
      <c r="C41" s="81" t="s">
        <v>178</v>
      </c>
      <c r="D41" s="35" t="s">
        <v>130</v>
      </c>
      <c r="E41" s="35">
        <v>19</v>
      </c>
      <c r="F41" s="35">
        <v>4</v>
      </c>
      <c r="G41" s="35">
        <v>6</v>
      </c>
      <c r="H41" s="35">
        <v>8.01</v>
      </c>
      <c r="I41" s="35">
        <v>2806</v>
      </c>
      <c r="J41" s="42">
        <f t="shared" si="4"/>
        <v>0.99362606232294615</v>
      </c>
      <c r="L41" s="24">
        <v>1</v>
      </c>
      <c r="M41" s="42">
        <v>0.99014778325123143</v>
      </c>
      <c r="Q41"/>
      <c r="R41"/>
      <c r="S41"/>
      <c r="T41"/>
      <c r="U41"/>
      <c r="V41"/>
      <c r="W41"/>
    </row>
    <row r="42" spans="1:23" x14ac:dyDescent="0.3">
      <c r="A42" s="35" t="s">
        <v>132</v>
      </c>
      <c r="B42" s="35" t="s">
        <v>210</v>
      </c>
      <c r="C42" s="35" t="s">
        <v>223</v>
      </c>
      <c r="D42" s="35" t="s">
        <v>130</v>
      </c>
      <c r="E42" s="35">
        <v>16</v>
      </c>
      <c r="F42" s="35">
        <v>4</v>
      </c>
      <c r="G42" s="35">
        <v>1</v>
      </c>
      <c r="H42" s="35">
        <v>1</v>
      </c>
      <c r="I42" s="35">
        <v>27820</v>
      </c>
      <c r="J42" s="54">
        <f>I42/I$42</f>
        <v>1</v>
      </c>
      <c r="L42" s="24">
        <v>4</v>
      </c>
      <c r="M42" s="42">
        <v>0.9679509734928452</v>
      </c>
      <c r="N42" s="42">
        <v>5.2315270935960587</v>
      </c>
      <c r="O42" s="42">
        <v>1.0344827586206897</v>
      </c>
      <c r="P42" s="42">
        <v>5.3877551020408152</v>
      </c>
      <c r="Q42"/>
      <c r="R42"/>
      <c r="S42"/>
      <c r="T42"/>
      <c r="U42"/>
      <c r="V42"/>
      <c r="W42"/>
    </row>
    <row r="43" spans="1:23" x14ac:dyDescent="0.3">
      <c r="A43" s="35" t="s">
        <v>132</v>
      </c>
      <c r="B43" s="35" t="s">
        <v>210</v>
      </c>
      <c r="C43" s="35" t="s">
        <v>223</v>
      </c>
      <c r="D43" s="35" t="s">
        <v>130</v>
      </c>
      <c r="E43" s="35">
        <v>16</v>
      </c>
      <c r="F43" s="35">
        <v>4</v>
      </c>
      <c r="G43" s="35">
        <v>4</v>
      </c>
      <c r="H43" s="35">
        <v>3.45</v>
      </c>
      <c r="I43" s="35">
        <v>15920</v>
      </c>
      <c r="J43" s="54">
        <f t="shared" ref="J43:J51" si="5">I43/I$42</f>
        <v>0.57225017972681524</v>
      </c>
      <c r="L43" s="24">
        <v>6</v>
      </c>
      <c r="M43" s="42">
        <v>1.040200562983814</v>
      </c>
      <c r="N43" s="42">
        <v>5.3004926108374377</v>
      </c>
      <c r="O43" s="42">
        <v>0.95320197044334976</v>
      </c>
      <c r="P43" s="42">
        <v>3.2295918367346936</v>
      </c>
      <c r="Q43"/>
      <c r="R43"/>
      <c r="S43"/>
      <c r="T43"/>
      <c r="U43"/>
      <c r="V43"/>
      <c r="W43"/>
    </row>
    <row r="44" spans="1:23" x14ac:dyDescent="0.3">
      <c r="A44" s="81" t="s">
        <v>132</v>
      </c>
      <c r="B44" s="81" t="s">
        <v>210</v>
      </c>
      <c r="C44" s="81" t="s">
        <v>224</v>
      </c>
      <c r="D44" s="81" t="s">
        <v>130</v>
      </c>
      <c r="E44" s="81">
        <v>16</v>
      </c>
      <c r="F44" s="81">
        <v>4</v>
      </c>
      <c r="G44" s="81">
        <v>4</v>
      </c>
      <c r="H44" s="81">
        <v>17.100000000000001</v>
      </c>
      <c r="I44" s="81">
        <v>73610</v>
      </c>
      <c r="J44" s="54">
        <f t="shared" si="5"/>
        <v>2.6459381739755572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3">
      <c r="A45" s="81" t="s">
        <v>132</v>
      </c>
      <c r="B45" s="81" t="s">
        <v>210</v>
      </c>
      <c r="C45" s="35" t="s">
        <v>223</v>
      </c>
      <c r="D45" s="81" t="s">
        <v>130</v>
      </c>
      <c r="E45" s="81">
        <v>16</v>
      </c>
      <c r="F45" s="81">
        <v>4</v>
      </c>
      <c r="G45" s="81">
        <v>6</v>
      </c>
      <c r="H45" s="81">
        <v>5.3</v>
      </c>
      <c r="I45" s="81">
        <v>5731</v>
      </c>
      <c r="J45" s="54">
        <f t="shared" si="5"/>
        <v>0.20600287562904385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3">
      <c r="A46" s="81" t="s">
        <v>132</v>
      </c>
      <c r="B46" s="81" t="s">
        <v>210</v>
      </c>
      <c r="C46" s="81" t="s">
        <v>224</v>
      </c>
      <c r="D46" s="81" t="s">
        <v>130</v>
      </c>
      <c r="E46" s="81">
        <v>16</v>
      </c>
      <c r="F46" s="81">
        <v>4</v>
      </c>
      <c r="G46" s="81">
        <v>6</v>
      </c>
      <c r="H46" s="81">
        <v>24.43</v>
      </c>
      <c r="I46" s="81">
        <v>55960</v>
      </c>
      <c r="J46" s="54">
        <f t="shared" si="5"/>
        <v>2.0115025161754132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3">
      <c r="A47" s="81" t="s">
        <v>132</v>
      </c>
      <c r="B47" s="35" t="s">
        <v>210</v>
      </c>
      <c r="C47" s="35" t="s">
        <v>223</v>
      </c>
      <c r="D47" s="35" t="s">
        <v>130</v>
      </c>
      <c r="E47" s="35">
        <v>16</v>
      </c>
      <c r="F47" s="35">
        <v>4</v>
      </c>
      <c r="G47" s="35">
        <v>1</v>
      </c>
      <c r="H47" s="35">
        <v>1</v>
      </c>
      <c r="I47" s="35">
        <v>25290</v>
      </c>
      <c r="J47" s="54">
        <f t="shared" si="5"/>
        <v>0.90905823148813802</v>
      </c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3">
      <c r="A48" s="81" t="s">
        <v>132</v>
      </c>
      <c r="B48" s="35" t="s">
        <v>210</v>
      </c>
      <c r="C48" s="81" t="s">
        <v>223</v>
      </c>
      <c r="D48" s="35" t="s">
        <v>130</v>
      </c>
      <c r="E48" s="35">
        <v>16</v>
      </c>
      <c r="F48" s="35">
        <v>4</v>
      </c>
      <c r="G48" s="35">
        <v>4</v>
      </c>
      <c r="H48" s="35">
        <v>3.45</v>
      </c>
      <c r="I48" s="35">
        <v>14910</v>
      </c>
      <c r="J48" s="54">
        <f t="shared" si="5"/>
        <v>0.53594536304816676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10" x14ac:dyDescent="0.3">
      <c r="A49" s="81" t="s">
        <v>132</v>
      </c>
      <c r="B49" s="35" t="s">
        <v>210</v>
      </c>
      <c r="C49" s="35" t="s">
        <v>178</v>
      </c>
      <c r="D49" s="35" t="s">
        <v>130</v>
      </c>
      <c r="E49" s="35">
        <v>16</v>
      </c>
      <c r="F49" s="35">
        <v>4</v>
      </c>
      <c r="G49" s="35">
        <v>4</v>
      </c>
      <c r="H49" s="35">
        <v>3.42</v>
      </c>
      <c r="I49" s="35">
        <v>15070</v>
      </c>
      <c r="J49" s="54">
        <f t="shared" si="5"/>
        <v>0.54169662113587347</v>
      </c>
    </row>
    <row r="50" spans="1:10" x14ac:dyDescent="0.3">
      <c r="A50" s="81" t="s">
        <v>132</v>
      </c>
      <c r="B50" s="35" t="s">
        <v>210</v>
      </c>
      <c r="C50" s="81" t="s">
        <v>223</v>
      </c>
      <c r="D50" s="35" t="s">
        <v>130</v>
      </c>
      <c r="E50" s="35">
        <v>16</v>
      </c>
      <c r="F50" s="35">
        <v>4</v>
      </c>
      <c r="G50" s="35">
        <v>6</v>
      </c>
      <c r="H50" s="35">
        <v>5.18</v>
      </c>
      <c r="I50" s="35">
        <v>5754</v>
      </c>
      <c r="J50" s="54">
        <f t="shared" si="5"/>
        <v>0.2068296189791517</v>
      </c>
    </row>
    <row r="51" spans="1:10" x14ac:dyDescent="0.3">
      <c r="A51" s="81" t="s">
        <v>132</v>
      </c>
      <c r="B51" s="35" t="s">
        <v>210</v>
      </c>
      <c r="C51" s="35" t="s">
        <v>178</v>
      </c>
      <c r="D51" s="35" t="s">
        <v>130</v>
      </c>
      <c r="E51" s="35">
        <v>16</v>
      </c>
      <c r="F51" s="35">
        <v>4</v>
      </c>
      <c r="G51" s="35">
        <v>6</v>
      </c>
      <c r="H51" s="35">
        <v>3.49</v>
      </c>
      <c r="I51" s="35">
        <v>13460</v>
      </c>
      <c r="J51" s="54">
        <f t="shared" si="5"/>
        <v>0.48382458662832495</v>
      </c>
    </row>
    <row r="52" spans="1:10" x14ac:dyDescent="0.3">
      <c r="A52" s="81" t="s">
        <v>132</v>
      </c>
      <c r="B52" s="81" t="s">
        <v>211</v>
      </c>
      <c r="C52" s="81" t="s">
        <v>223</v>
      </c>
      <c r="D52" s="81" t="s">
        <v>130</v>
      </c>
      <c r="E52" s="81">
        <v>25</v>
      </c>
      <c r="F52" s="81">
        <v>4</v>
      </c>
      <c r="G52" s="81">
        <v>1</v>
      </c>
      <c r="H52" s="81">
        <v>1</v>
      </c>
      <c r="I52" s="81">
        <v>40.6</v>
      </c>
      <c r="J52" s="54">
        <f>I52/I$52</f>
        <v>1</v>
      </c>
    </row>
    <row r="53" spans="1:10" x14ac:dyDescent="0.3">
      <c r="A53" s="81" t="s">
        <v>132</v>
      </c>
      <c r="B53" s="81" t="s">
        <v>211</v>
      </c>
      <c r="C53" s="35" t="s">
        <v>223</v>
      </c>
      <c r="D53" s="81" t="s">
        <v>130</v>
      </c>
      <c r="E53" s="81">
        <v>25</v>
      </c>
      <c r="F53" s="81">
        <v>4</v>
      </c>
      <c r="G53" s="81">
        <v>4</v>
      </c>
      <c r="H53" s="81">
        <v>3.36</v>
      </c>
      <c r="I53" s="81">
        <v>38.4</v>
      </c>
      <c r="J53" s="54">
        <f t="shared" ref="J53:J61" si="6">I53/I$52</f>
        <v>0.94581280788177335</v>
      </c>
    </row>
    <row r="54" spans="1:10" x14ac:dyDescent="0.3">
      <c r="A54" s="81" t="s">
        <v>132</v>
      </c>
      <c r="B54" s="81" t="s">
        <v>211</v>
      </c>
      <c r="C54" s="81" t="s">
        <v>224</v>
      </c>
      <c r="D54" s="81" t="s">
        <v>130</v>
      </c>
      <c r="E54" s="81">
        <v>25</v>
      </c>
      <c r="F54" s="81">
        <v>4</v>
      </c>
      <c r="G54" s="81">
        <v>4</v>
      </c>
      <c r="H54" s="81">
        <v>17.96</v>
      </c>
      <c r="I54" s="81">
        <v>212.4</v>
      </c>
      <c r="J54" s="54">
        <f t="shared" si="6"/>
        <v>5.2315270935960587</v>
      </c>
    </row>
    <row r="55" spans="1:10" x14ac:dyDescent="0.3">
      <c r="A55" s="81" t="s">
        <v>132</v>
      </c>
      <c r="B55" s="81" t="s">
        <v>211</v>
      </c>
      <c r="C55" s="35" t="s">
        <v>223</v>
      </c>
      <c r="D55" s="81" t="s">
        <v>130</v>
      </c>
      <c r="E55" s="81">
        <v>25</v>
      </c>
      <c r="F55" s="81">
        <v>4</v>
      </c>
      <c r="G55" s="81">
        <v>6</v>
      </c>
      <c r="H55" s="81">
        <v>27.27</v>
      </c>
      <c r="I55" s="81">
        <v>18.809999999999999</v>
      </c>
      <c r="J55" s="54">
        <f t="shared" si="6"/>
        <v>0.46330049261083739</v>
      </c>
    </row>
    <row r="56" spans="1:10" x14ac:dyDescent="0.3">
      <c r="A56" s="81" t="s">
        <v>132</v>
      </c>
      <c r="B56" s="81" t="s">
        <v>211</v>
      </c>
      <c r="C56" s="81" t="s">
        <v>224</v>
      </c>
      <c r="D56" s="81" t="s">
        <v>130</v>
      </c>
      <c r="E56" s="81">
        <v>25</v>
      </c>
      <c r="F56" s="81">
        <v>4</v>
      </c>
      <c r="G56" s="81">
        <v>6</v>
      </c>
      <c r="H56" s="81">
        <v>22.42</v>
      </c>
      <c r="I56" s="81">
        <v>215.2</v>
      </c>
      <c r="J56" s="54">
        <f t="shared" si="6"/>
        <v>5.3004926108374377</v>
      </c>
    </row>
    <row r="57" spans="1:10" x14ac:dyDescent="0.3">
      <c r="A57" s="81" t="s">
        <v>132</v>
      </c>
      <c r="B57" s="35" t="s">
        <v>211</v>
      </c>
      <c r="C57" s="81" t="s">
        <v>223</v>
      </c>
      <c r="D57" s="35" t="s">
        <v>130</v>
      </c>
      <c r="E57" s="35">
        <v>25</v>
      </c>
      <c r="F57" s="35">
        <v>4</v>
      </c>
      <c r="G57" s="35">
        <v>1</v>
      </c>
      <c r="H57" s="35">
        <v>1</v>
      </c>
      <c r="I57" s="35">
        <v>39.4</v>
      </c>
      <c r="J57" s="54">
        <f t="shared" si="6"/>
        <v>0.97044334975369451</v>
      </c>
    </row>
    <row r="58" spans="1:10" x14ac:dyDescent="0.3">
      <c r="A58" s="81" t="s">
        <v>132</v>
      </c>
      <c r="B58" s="35" t="s">
        <v>211</v>
      </c>
      <c r="C58" s="35" t="s">
        <v>223</v>
      </c>
      <c r="D58" s="35" t="s">
        <v>130</v>
      </c>
      <c r="E58" s="35">
        <v>25</v>
      </c>
      <c r="F58" s="35">
        <v>4</v>
      </c>
      <c r="G58" s="35">
        <v>4</v>
      </c>
      <c r="H58" s="35">
        <v>3.36</v>
      </c>
      <c r="I58" s="35">
        <v>39</v>
      </c>
      <c r="J58" s="54">
        <f t="shared" si="6"/>
        <v>0.96059113300492605</v>
      </c>
    </row>
    <row r="59" spans="1:10" x14ac:dyDescent="0.3">
      <c r="A59" s="81" t="s">
        <v>132</v>
      </c>
      <c r="B59" s="35" t="s">
        <v>211</v>
      </c>
      <c r="C59" s="81" t="s">
        <v>178</v>
      </c>
      <c r="D59" s="35" t="s">
        <v>130</v>
      </c>
      <c r="E59" s="35">
        <v>25</v>
      </c>
      <c r="F59" s="35">
        <v>4</v>
      </c>
      <c r="G59" s="35">
        <v>4</v>
      </c>
      <c r="H59" s="35">
        <v>3.32</v>
      </c>
      <c r="I59" s="35">
        <v>42</v>
      </c>
      <c r="J59" s="54">
        <f t="shared" si="6"/>
        <v>1.0344827586206897</v>
      </c>
    </row>
    <row r="60" spans="1:10" x14ac:dyDescent="0.3">
      <c r="A60" s="81" t="s">
        <v>132</v>
      </c>
      <c r="B60" s="35" t="s">
        <v>211</v>
      </c>
      <c r="C60" s="35" t="s">
        <v>223</v>
      </c>
      <c r="D60" s="35" t="s">
        <v>130</v>
      </c>
      <c r="E60" s="35">
        <v>25</v>
      </c>
      <c r="F60" s="35">
        <v>4</v>
      </c>
      <c r="G60" s="35">
        <v>6</v>
      </c>
      <c r="H60" s="35">
        <v>142.30000000000001</v>
      </c>
      <c r="I60" s="35">
        <v>19.54</v>
      </c>
      <c r="J60" s="54">
        <f t="shared" si="6"/>
        <v>0.48128078817733988</v>
      </c>
    </row>
    <row r="61" spans="1:10" x14ac:dyDescent="0.3">
      <c r="A61" s="81" t="s">
        <v>132</v>
      </c>
      <c r="B61" s="35" t="s">
        <v>211</v>
      </c>
      <c r="C61" s="81" t="s">
        <v>178</v>
      </c>
      <c r="D61" s="35" t="s">
        <v>130</v>
      </c>
      <c r="E61" s="35">
        <v>25</v>
      </c>
      <c r="F61" s="35">
        <v>4</v>
      </c>
      <c r="G61" s="35">
        <v>6</v>
      </c>
      <c r="H61" s="35">
        <v>3.41</v>
      </c>
      <c r="I61" s="35">
        <v>38.700000000000003</v>
      </c>
      <c r="J61" s="54">
        <f t="shared" si="6"/>
        <v>0.95320197044334976</v>
      </c>
    </row>
    <row r="62" spans="1:10" x14ac:dyDescent="0.3">
      <c r="A62" s="81" t="s">
        <v>132</v>
      </c>
      <c r="B62" s="52" t="s">
        <v>183</v>
      </c>
      <c r="C62" s="52" t="s">
        <v>223</v>
      </c>
      <c r="D62" s="52" t="s">
        <v>130</v>
      </c>
      <c r="E62" s="52">
        <v>23</v>
      </c>
      <c r="F62" s="52">
        <v>4</v>
      </c>
      <c r="G62" s="52">
        <v>4</v>
      </c>
      <c r="H62" s="52">
        <v>4.33</v>
      </c>
      <c r="I62" s="52">
        <v>204.9</v>
      </c>
      <c r="J62" s="42">
        <f>I62/I$2</f>
        <v>1.0098570724494824</v>
      </c>
    </row>
    <row r="63" spans="1:10" x14ac:dyDescent="0.3">
      <c r="A63" s="81" t="s">
        <v>132</v>
      </c>
      <c r="B63" s="52" t="s">
        <v>183</v>
      </c>
      <c r="C63" s="52" t="s">
        <v>233</v>
      </c>
      <c r="D63" s="52" t="s">
        <v>130</v>
      </c>
      <c r="E63" s="52">
        <v>23</v>
      </c>
      <c r="F63" s="52">
        <v>4</v>
      </c>
      <c r="G63" s="52">
        <v>4</v>
      </c>
      <c r="H63" s="52">
        <v>3.47</v>
      </c>
      <c r="I63" s="52">
        <v>322.10000000000002</v>
      </c>
      <c r="J63" s="42">
        <f t="shared" ref="J63:J65" si="7">I63/I$2</f>
        <v>1.5874815179891573</v>
      </c>
    </row>
    <row r="64" spans="1:10" x14ac:dyDescent="0.3">
      <c r="A64" s="81" t="s">
        <v>132</v>
      </c>
      <c r="B64" s="52" t="s">
        <v>183</v>
      </c>
      <c r="C64" s="52" t="s">
        <v>223</v>
      </c>
      <c r="D64" s="52" t="s">
        <v>130</v>
      </c>
      <c r="E64" s="52">
        <v>23</v>
      </c>
      <c r="F64" s="52">
        <v>4</v>
      </c>
      <c r="G64" s="52">
        <v>6</v>
      </c>
      <c r="H64" s="52">
        <v>21.27</v>
      </c>
      <c r="I64" s="52">
        <v>143</v>
      </c>
      <c r="J64" s="42">
        <f t="shared" si="7"/>
        <v>0.70478068013799899</v>
      </c>
    </row>
    <row r="65" spans="1:10" x14ac:dyDescent="0.3">
      <c r="A65" s="81" t="s">
        <v>132</v>
      </c>
      <c r="B65" s="52" t="s">
        <v>183</v>
      </c>
      <c r="C65" s="52" t="s">
        <v>233</v>
      </c>
      <c r="D65" s="52" t="s">
        <v>130</v>
      </c>
      <c r="E65" s="52">
        <v>23</v>
      </c>
      <c r="F65" s="52">
        <v>4</v>
      </c>
      <c r="G65" s="52">
        <v>6</v>
      </c>
      <c r="H65" s="52">
        <v>7.75</v>
      </c>
      <c r="I65" s="52">
        <v>215</v>
      </c>
      <c r="J65" s="42">
        <f t="shared" si="7"/>
        <v>1.0596352883193692</v>
      </c>
    </row>
    <row r="66" spans="1:10" x14ac:dyDescent="0.3">
      <c r="A66" s="81" t="s">
        <v>132</v>
      </c>
      <c r="B66" s="52" t="s">
        <v>187</v>
      </c>
      <c r="C66" s="52" t="s">
        <v>223</v>
      </c>
      <c r="D66" s="52" t="s">
        <v>130</v>
      </c>
      <c r="E66" s="52">
        <v>27</v>
      </c>
      <c r="F66" s="52">
        <v>4</v>
      </c>
      <c r="G66" s="52">
        <v>4</v>
      </c>
      <c r="H66" s="52">
        <v>4.4000000000000004</v>
      </c>
      <c r="I66" s="52">
        <v>16.2</v>
      </c>
      <c r="J66" s="42">
        <f>I66/I$10</f>
        <v>1.1020408163265307</v>
      </c>
    </row>
    <row r="67" spans="1:10" x14ac:dyDescent="0.3">
      <c r="A67" s="81" t="s">
        <v>132</v>
      </c>
      <c r="B67" s="52" t="s">
        <v>187</v>
      </c>
      <c r="C67" s="52" t="s">
        <v>233</v>
      </c>
      <c r="D67" s="52" t="s">
        <v>130</v>
      </c>
      <c r="E67" s="52">
        <v>27</v>
      </c>
      <c r="F67" s="52">
        <v>4</v>
      </c>
      <c r="G67" s="52">
        <v>4</v>
      </c>
      <c r="H67" s="52">
        <v>3.29</v>
      </c>
      <c r="I67" s="52">
        <v>21.6</v>
      </c>
      <c r="J67" s="42">
        <f t="shared" ref="J67:J69" si="8">I67/I$10</f>
        <v>1.4693877551020409</v>
      </c>
    </row>
    <row r="68" spans="1:10" x14ac:dyDescent="0.3">
      <c r="A68" s="81" t="s">
        <v>132</v>
      </c>
      <c r="B68" s="52" t="s">
        <v>187</v>
      </c>
      <c r="C68" s="52" t="s">
        <v>223</v>
      </c>
      <c r="D68" s="52" t="s">
        <v>130</v>
      </c>
      <c r="E68" s="52">
        <v>27</v>
      </c>
      <c r="F68" s="52">
        <v>4</v>
      </c>
      <c r="G68" s="52">
        <v>6</v>
      </c>
      <c r="H68" s="52">
        <v>8.51</v>
      </c>
      <c r="I68" s="52">
        <v>12.8</v>
      </c>
      <c r="J68" s="42">
        <f t="shared" si="8"/>
        <v>0.87074829931972797</v>
      </c>
    </row>
    <row r="69" spans="1:10" x14ac:dyDescent="0.3">
      <c r="A69" s="81" t="s">
        <v>132</v>
      </c>
      <c r="B69" s="52" t="s">
        <v>187</v>
      </c>
      <c r="C69" s="52" t="s">
        <v>233</v>
      </c>
      <c r="D69" s="52" t="s">
        <v>130</v>
      </c>
      <c r="E69" s="52">
        <v>27</v>
      </c>
      <c r="F69" s="52">
        <v>4</v>
      </c>
      <c r="G69" s="52">
        <v>6</v>
      </c>
      <c r="H69" s="52">
        <v>7.43</v>
      </c>
      <c r="I69" s="52">
        <v>17.5</v>
      </c>
      <c r="J69" s="42">
        <f t="shared" si="8"/>
        <v>1.1904761904761905</v>
      </c>
    </row>
    <row r="70" spans="1:10" x14ac:dyDescent="0.3">
      <c r="A70" s="81" t="s">
        <v>132</v>
      </c>
      <c r="B70" s="52" t="s">
        <v>189</v>
      </c>
      <c r="C70" s="52" t="s">
        <v>223</v>
      </c>
      <c r="D70" s="52" t="s">
        <v>130</v>
      </c>
      <c r="E70" s="52">
        <v>11</v>
      </c>
      <c r="F70" s="52">
        <v>4</v>
      </c>
      <c r="G70" s="52">
        <v>4</v>
      </c>
      <c r="H70" s="52">
        <v>5.2</v>
      </c>
      <c r="I70" s="52">
        <v>129800</v>
      </c>
      <c r="J70" s="42">
        <f>I70/I$18</f>
        <v>1.1228373702422145</v>
      </c>
    </row>
    <row r="71" spans="1:10" x14ac:dyDescent="0.3">
      <c r="A71" s="81" t="s">
        <v>132</v>
      </c>
      <c r="B71" s="52" t="s">
        <v>189</v>
      </c>
      <c r="C71" s="52" t="s">
        <v>233</v>
      </c>
      <c r="D71" s="52" t="s">
        <v>130</v>
      </c>
      <c r="E71" s="52">
        <v>11</v>
      </c>
      <c r="F71" s="52">
        <v>4</v>
      </c>
      <c r="G71" s="52">
        <v>4</v>
      </c>
      <c r="H71" s="52">
        <v>4.49</v>
      </c>
      <c r="I71" s="52">
        <v>149900</v>
      </c>
      <c r="J71" s="42">
        <f>I71/I$18</f>
        <v>1.296712802768166</v>
      </c>
    </row>
    <row r="72" spans="1:10" x14ac:dyDescent="0.3">
      <c r="A72" s="81" t="s">
        <v>132</v>
      </c>
      <c r="B72" s="52" t="s">
        <v>189</v>
      </c>
      <c r="C72" s="52" t="s">
        <v>223</v>
      </c>
      <c r="D72" s="52" t="s">
        <v>130</v>
      </c>
      <c r="E72" s="52">
        <v>11</v>
      </c>
      <c r="F72" s="52">
        <v>4</v>
      </c>
      <c r="G72" s="52">
        <v>6</v>
      </c>
      <c r="H72" s="52">
        <v>18.440000000000001</v>
      </c>
      <c r="I72" s="52">
        <v>32080</v>
      </c>
      <c r="J72" s="42">
        <f>I72/I$18</f>
        <v>0.27750865051903112</v>
      </c>
    </row>
    <row r="73" spans="1:10" x14ac:dyDescent="0.3">
      <c r="A73" s="81" t="s">
        <v>132</v>
      </c>
      <c r="B73" s="52" t="s">
        <v>189</v>
      </c>
      <c r="C73" s="52" t="s">
        <v>233</v>
      </c>
      <c r="D73" s="52" t="s">
        <v>130</v>
      </c>
      <c r="E73" s="52">
        <v>11</v>
      </c>
      <c r="F73" s="52">
        <v>4</v>
      </c>
      <c r="G73" s="52">
        <v>6</v>
      </c>
      <c r="H73" s="52">
        <v>17.68</v>
      </c>
      <c r="I73" s="52">
        <v>35560</v>
      </c>
      <c r="J73" s="42">
        <f>I73/I$18</f>
        <v>0.30761245674740484</v>
      </c>
    </row>
    <row r="74" spans="1:10" x14ac:dyDescent="0.3">
      <c r="A74" s="81" t="s">
        <v>132</v>
      </c>
      <c r="B74" s="52" t="s">
        <v>188</v>
      </c>
      <c r="C74" s="52" t="s">
        <v>223</v>
      </c>
      <c r="D74" s="52" t="s">
        <v>130</v>
      </c>
      <c r="E74" s="52">
        <v>15</v>
      </c>
      <c r="F74" s="52">
        <v>4</v>
      </c>
      <c r="G74" s="52">
        <v>4</v>
      </c>
      <c r="H74" s="52">
        <v>4.71</v>
      </c>
      <c r="I74" s="52">
        <v>39570</v>
      </c>
      <c r="J74" s="42">
        <f>I74/I$26</f>
        <v>1.0634238108035474</v>
      </c>
    </row>
    <row r="75" spans="1:10" x14ac:dyDescent="0.3">
      <c r="A75" s="81" t="s">
        <v>132</v>
      </c>
      <c r="B75" s="52" t="s">
        <v>188</v>
      </c>
      <c r="C75" s="52" t="s">
        <v>233</v>
      </c>
      <c r="D75" s="52" t="s">
        <v>130</v>
      </c>
      <c r="E75" s="52">
        <v>15</v>
      </c>
      <c r="F75" s="52">
        <v>4</v>
      </c>
      <c r="G75" s="52">
        <v>4</v>
      </c>
      <c r="H75" s="52">
        <v>3.92</v>
      </c>
      <c r="I75" s="52">
        <v>58040</v>
      </c>
      <c r="J75" s="42">
        <f>I75/I$26</f>
        <v>1.5597957538296157</v>
      </c>
    </row>
    <row r="76" spans="1:10" x14ac:dyDescent="0.3">
      <c r="A76" s="81" t="s">
        <v>132</v>
      </c>
      <c r="B76" s="52" t="s">
        <v>188</v>
      </c>
      <c r="C76" s="52" t="s">
        <v>223</v>
      </c>
      <c r="D76" s="52" t="s">
        <v>130</v>
      </c>
      <c r="E76" s="52">
        <v>15</v>
      </c>
      <c r="F76" s="52">
        <v>4</v>
      </c>
      <c r="G76" s="52">
        <v>6</v>
      </c>
      <c r="H76" s="52">
        <v>10.8</v>
      </c>
      <c r="I76" s="52">
        <v>16000</v>
      </c>
      <c r="J76" s="42">
        <f>I76/I$26</f>
        <v>0.42999193765116905</v>
      </c>
    </row>
    <row r="77" spans="1:10" x14ac:dyDescent="0.3">
      <c r="A77" s="81" t="s">
        <v>132</v>
      </c>
      <c r="B77" s="52" t="s">
        <v>188</v>
      </c>
      <c r="C77" s="52" t="s">
        <v>233</v>
      </c>
      <c r="D77" s="52" t="s">
        <v>130</v>
      </c>
      <c r="E77" s="52">
        <v>15</v>
      </c>
      <c r="F77" s="52">
        <v>4</v>
      </c>
      <c r="G77" s="52">
        <v>6</v>
      </c>
      <c r="H77" s="52">
        <v>9.8699999999999992</v>
      </c>
      <c r="I77" s="52">
        <v>27390</v>
      </c>
      <c r="J77" s="42">
        <f>I77/I$26</f>
        <v>0.73609244826659503</v>
      </c>
    </row>
    <row r="78" spans="1:10" x14ac:dyDescent="0.3">
      <c r="A78" s="81" t="s">
        <v>132</v>
      </c>
      <c r="B78" s="52" t="s">
        <v>186</v>
      </c>
      <c r="C78" s="52" t="s">
        <v>223</v>
      </c>
      <c r="D78" s="52" t="s">
        <v>130</v>
      </c>
      <c r="E78" s="52">
        <v>19</v>
      </c>
      <c r="F78" s="52">
        <v>4</v>
      </c>
      <c r="G78" s="52">
        <v>4</v>
      </c>
      <c r="H78" s="52">
        <v>4.41</v>
      </c>
      <c r="I78" s="52">
        <v>3158</v>
      </c>
      <c r="J78" s="42">
        <f>I78/I$34</f>
        <v>1.118271954674221</v>
      </c>
    </row>
    <row r="79" spans="1:10" x14ac:dyDescent="0.3">
      <c r="A79" s="81" t="s">
        <v>132</v>
      </c>
      <c r="B79" s="52" t="s">
        <v>186</v>
      </c>
      <c r="C79" s="52" t="s">
        <v>233</v>
      </c>
      <c r="D79" s="52" t="s">
        <v>130</v>
      </c>
      <c r="E79" s="52">
        <v>19</v>
      </c>
      <c r="F79" s="52">
        <v>4</v>
      </c>
      <c r="G79" s="52">
        <v>4</v>
      </c>
      <c r="H79" s="52">
        <v>3.7</v>
      </c>
      <c r="I79" s="52">
        <v>5123</v>
      </c>
      <c r="J79" s="42">
        <f t="shared" ref="J79:J81" si="9">I79/I$34</f>
        <v>1.8140934844192635</v>
      </c>
    </row>
    <row r="80" spans="1:10" x14ac:dyDescent="0.3">
      <c r="A80" s="81" t="s">
        <v>132</v>
      </c>
      <c r="B80" s="52" t="s">
        <v>186</v>
      </c>
      <c r="C80" s="52" t="s">
        <v>223</v>
      </c>
      <c r="D80" s="52" t="s">
        <v>130</v>
      </c>
      <c r="E80" s="52">
        <v>19</v>
      </c>
      <c r="F80" s="52">
        <v>4</v>
      </c>
      <c r="G80" s="52">
        <v>6</v>
      </c>
      <c r="H80" s="52">
        <v>9.26</v>
      </c>
      <c r="I80" s="52">
        <v>2008</v>
      </c>
      <c r="J80" s="42">
        <f t="shared" si="9"/>
        <v>0.71104815864022664</v>
      </c>
    </row>
    <row r="81" spans="1:10" x14ac:dyDescent="0.3">
      <c r="A81" s="81" t="s">
        <v>132</v>
      </c>
      <c r="B81" s="52" t="s">
        <v>186</v>
      </c>
      <c r="C81" s="52" t="s">
        <v>233</v>
      </c>
      <c r="D81" s="52" t="s">
        <v>130</v>
      </c>
      <c r="E81" s="52">
        <v>19</v>
      </c>
      <c r="F81" s="52">
        <v>4</v>
      </c>
      <c r="G81" s="52">
        <v>6</v>
      </c>
      <c r="H81" s="52">
        <v>8.23</v>
      </c>
      <c r="I81" s="52">
        <v>3222</v>
      </c>
      <c r="J81" s="42">
        <f t="shared" si="9"/>
        <v>1.1409348441926346</v>
      </c>
    </row>
    <row r="82" spans="1:10" x14ac:dyDescent="0.3">
      <c r="A82" s="81" t="s">
        <v>132</v>
      </c>
      <c r="B82" s="52" t="s">
        <v>210</v>
      </c>
      <c r="C82" s="52" t="s">
        <v>223</v>
      </c>
      <c r="D82" s="52" t="s">
        <v>130</v>
      </c>
      <c r="E82" s="52">
        <v>16</v>
      </c>
      <c r="F82" s="52">
        <v>4</v>
      </c>
      <c r="G82" s="52">
        <v>1</v>
      </c>
      <c r="H82" s="52">
        <v>1</v>
      </c>
      <c r="I82" s="52">
        <v>24410</v>
      </c>
      <c r="J82" s="42">
        <f>I82/I$82</f>
        <v>1</v>
      </c>
    </row>
    <row r="83" spans="1:10" x14ac:dyDescent="0.3">
      <c r="A83" s="81" t="s">
        <v>132</v>
      </c>
      <c r="B83" s="52" t="s">
        <v>210</v>
      </c>
      <c r="C83" s="52" t="s">
        <v>223</v>
      </c>
      <c r="D83" s="52" t="s">
        <v>130</v>
      </c>
      <c r="E83" s="52">
        <v>16</v>
      </c>
      <c r="F83" s="52">
        <v>4</v>
      </c>
      <c r="G83" s="52">
        <v>4</v>
      </c>
      <c r="H83" s="52">
        <v>3.45</v>
      </c>
      <c r="I83" s="52">
        <v>15010</v>
      </c>
      <c r="J83" s="42">
        <f t="shared" ref="J83:J86" si="10">I83/I$82</f>
        <v>0.61491192134371164</v>
      </c>
    </row>
    <row r="84" spans="1:10" x14ac:dyDescent="0.3">
      <c r="A84" s="81" t="s">
        <v>132</v>
      </c>
      <c r="B84" s="52" t="s">
        <v>210</v>
      </c>
      <c r="C84" s="52" t="s">
        <v>233</v>
      </c>
      <c r="D84" s="52" t="s">
        <v>130</v>
      </c>
      <c r="E84" s="52">
        <v>16</v>
      </c>
      <c r="F84" s="52">
        <v>4</v>
      </c>
      <c r="G84" s="52">
        <v>4</v>
      </c>
      <c r="H84" s="52">
        <v>17.100000000000001</v>
      </c>
      <c r="I84" s="52">
        <v>80530</v>
      </c>
      <c r="J84" s="42">
        <f t="shared" si="10"/>
        <v>3.2990577632117986</v>
      </c>
    </row>
    <row r="85" spans="1:10" x14ac:dyDescent="0.3">
      <c r="A85" s="81" t="s">
        <v>132</v>
      </c>
      <c r="B85" s="52" t="s">
        <v>210</v>
      </c>
      <c r="C85" s="52" t="s">
        <v>223</v>
      </c>
      <c r="D85" s="52" t="s">
        <v>130</v>
      </c>
      <c r="E85" s="52">
        <v>16</v>
      </c>
      <c r="F85" s="52">
        <v>4</v>
      </c>
      <c r="G85" s="52">
        <v>6</v>
      </c>
      <c r="H85" s="52">
        <v>5.18</v>
      </c>
      <c r="I85" s="52">
        <v>5644</v>
      </c>
      <c r="J85" s="42">
        <f t="shared" si="10"/>
        <v>0.23121671446128636</v>
      </c>
    </row>
    <row r="86" spans="1:10" x14ac:dyDescent="0.3">
      <c r="A86" s="81" t="s">
        <v>132</v>
      </c>
      <c r="B86" s="52" t="s">
        <v>210</v>
      </c>
      <c r="C86" s="52" t="s">
        <v>233</v>
      </c>
      <c r="D86" s="52" t="s">
        <v>130</v>
      </c>
      <c r="E86" s="52">
        <v>16</v>
      </c>
      <c r="F86" s="52">
        <v>4</v>
      </c>
      <c r="G86" s="52">
        <v>6</v>
      </c>
      <c r="H86" s="52">
        <v>21.38</v>
      </c>
      <c r="I86" s="52">
        <v>58380</v>
      </c>
      <c r="J86" s="42">
        <f t="shared" si="10"/>
        <v>2.391642769356821</v>
      </c>
    </row>
    <row r="87" spans="1:10" x14ac:dyDescent="0.3">
      <c r="A87" s="81" t="s">
        <v>132</v>
      </c>
      <c r="B87" s="52" t="s">
        <v>211</v>
      </c>
      <c r="C87" s="52" t="s">
        <v>223</v>
      </c>
      <c r="D87" s="52" t="s">
        <v>130</v>
      </c>
      <c r="E87" s="52">
        <v>25</v>
      </c>
      <c r="F87" s="52">
        <v>4</v>
      </c>
      <c r="G87" s="52">
        <v>1</v>
      </c>
      <c r="H87" s="52">
        <v>1</v>
      </c>
      <c r="I87" s="52">
        <v>39.200000000000003</v>
      </c>
      <c r="J87" s="42">
        <f>I87/I$87</f>
        <v>1</v>
      </c>
    </row>
    <row r="88" spans="1:10" x14ac:dyDescent="0.3">
      <c r="A88" s="81" t="s">
        <v>132</v>
      </c>
      <c r="B88" s="52" t="s">
        <v>211</v>
      </c>
      <c r="C88" s="52" t="s">
        <v>223</v>
      </c>
      <c r="D88" s="52" t="s">
        <v>130</v>
      </c>
      <c r="E88" s="52">
        <v>25</v>
      </c>
      <c r="F88" s="52">
        <v>4</v>
      </c>
      <c r="G88" s="52">
        <v>4</v>
      </c>
      <c r="H88" s="52">
        <v>3.36</v>
      </c>
      <c r="I88" s="52">
        <v>39.1</v>
      </c>
      <c r="J88" s="42">
        <f t="shared" ref="J88:J91" si="11">I88/I$87</f>
        <v>0.99744897959183665</v>
      </c>
    </row>
    <row r="89" spans="1:10" x14ac:dyDescent="0.3">
      <c r="A89" s="81" t="s">
        <v>132</v>
      </c>
      <c r="B89" s="52" t="s">
        <v>211</v>
      </c>
      <c r="C89" s="52" t="s">
        <v>233</v>
      </c>
      <c r="D89" s="52" t="s">
        <v>130</v>
      </c>
      <c r="E89" s="52">
        <v>25</v>
      </c>
      <c r="F89" s="52">
        <v>4</v>
      </c>
      <c r="G89" s="52">
        <v>4</v>
      </c>
      <c r="H89" s="52">
        <v>12.24</v>
      </c>
      <c r="I89" s="52">
        <v>211.2</v>
      </c>
      <c r="J89" s="42">
        <f t="shared" si="11"/>
        <v>5.3877551020408152</v>
      </c>
    </row>
    <row r="90" spans="1:10" x14ac:dyDescent="0.3">
      <c r="A90" s="81" t="s">
        <v>132</v>
      </c>
      <c r="B90" s="52" t="s">
        <v>211</v>
      </c>
      <c r="C90" s="52" t="s">
        <v>223</v>
      </c>
      <c r="D90" s="52" t="s">
        <v>130</v>
      </c>
      <c r="E90" s="52">
        <v>25</v>
      </c>
      <c r="F90" s="52">
        <v>4</v>
      </c>
      <c r="G90" s="52">
        <v>6</v>
      </c>
      <c r="H90" s="52">
        <v>9.5</v>
      </c>
      <c r="I90" s="52">
        <v>85.3</v>
      </c>
      <c r="J90" s="42">
        <f t="shared" si="11"/>
        <v>2.1760204081632653</v>
      </c>
    </row>
    <row r="91" spans="1:10" x14ac:dyDescent="0.3">
      <c r="A91" s="81" t="s">
        <v>132</v>
      </c>
      <c r="B91" s="52" t="s">
        <v>211</v>
      </c>
      <c r="C91" s="52" t="s">
        <v>233</v>
      </c>
      <c r="D91" s="52" t="s">
        <v>130</v>
      </c>
      <c r="E91" s="52">
        <v>25</v>
      </c>
      <c r="F91" s="52">
        <v>4</v>
      </c>
      <c r="G91" s="52">
        <v>6</v>
      </c>
      <c r="H91" s="52">
        <v>20.76</v>
      </c>
      <c r="I91" s="52">
        <v>126.6</v>
      </c>
      <c r="J91" s="42">
        <f t="shared" si="11"/>
        <v>3.2295918367346936</v>
      </c>
    </row>
  </sheetData>
  <sortState xmlns:xlrd2="http://schemas.microsoft.com/office/spreadsheetml/2017/richdata2" ref="A82:W91">
    <sortCondition ref="B82:B91"/>
    <sortCondition ref="G82:G91"/>
  </sortState>
  <mergeCells count="6">
    <mergeCell ref="Q2:R2"/>
    <mergeCell ref="S2:T2"/>
    <mergeCell ref="M2:P2"/>
    <mergeCell ref="M10:P10"/>
    <mergeCell ref="Q10:R10"/>
    <mergeCell ref="S10:T10"/>
  </mergeCells>
  <conditionalFormatting pivot="1" sqref="M21:P21 M22:P23 M24:P24 M25:P26 M27:P27 M28:P29 M30:P30 M31:P32 M33:P33 M34:P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37:P39 M40:P40 M41:P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638-105A-4620-85C0-9014C339B581}">
  <dimension ref="A1:S35"/>
  <sheetViews>
    <sheetView workbookViewId="0">
      <selection activeCell="B25" sqref="B25"/>
    </sheetView>
  </sheetViews>
  <sheetFormatPr defaultRowHeight="14.4" x14ac:dyDescent="0.3"/>
  <sheetData>
    <row r="1" spans="1:19" s="31" customFormat="1" x14ac:dyDescent="0.3">
      <c r="A1" s="34" t="s">
        <v>176</v>
      </c>
      <c r="B1" s="34" t="s">
        <v>177</v>
      </c>
      <c r="C1" s="34" t="s">
        <v>182</v>
      </c>
      <c r="D1" s="34" t="s">
        <v>178</v>
      </c>
      <c r="E1" s="34" t="s">
        <v>179</v>
      </c>
      <c r="F1" s="34" t="s">
        <v>109</v>
      </c>
      <c r="G1" s="34" t="s">
        <v>180</v>
      </c>
      <c r="H1" s="34" t="s">
        <v>181</v>
      </c>
      <c r="I1" s="34" t="s">
        <v>102</v>
      </c>
      <c r="J1" s="53" t="s">
        <v>191</v>
      </c>
      <c r="K1" s="41" t="s">
        <v>190</v>
      </c>
      <c r="M1" s="36" t="s">
        <v>221</v>
      </c>
      <c r="N1" s="36" t="s">
        <v>222</v>
      </c>
      <c r="O1"/>
      <c r="P1"/>
      <c r="Q1"/>
      <c r="R1"/>
      <c r="S1"/>
    </row>
    <row r="2" spans="1:19" s="31" customFormat="1" x14ac:dyDescent="0.3">
      <c r="A2" s="35" t="s">
        <v>155</v>
      </c>
      <c r="B2" s="35" t="s">
        <v>210</v>
      </c>
      <c r="C2" s="35" t="s">
        <v>219</v>
      </c>
      <c r="D2" s="35" t="s">
        <v>130</v>
      </c>
      <c r="E2" s="35">
        <v>16</v>
      </c>
      <c r="F2" s="35">
        <v>4</v>
      </c>
      <c r="G2" s="35">
        <v>1</v>
      </c>
      <c r="H2" s="35">
        <v>1</v>
      </c>
      <c r="I2" s="35">
        <v>35740</v>
      </c>
      <c r="J2" s="42">
        <f>I2/I$2</f>
        <v>1</v>
      </c>
      <c r="K2" s="42">
        <f>H2/H$2</f>
        <v>1</v>
      </c>
      <c r="M2" s="36" t="s">
        <v>220</v>
      </c>
      <c r="N2" s="52" t="s">
        <v>219</v>
      </c>
      <c r="O2" s="52" t="s">
        <v>184</v>
      </c>
      <c r="P2" s="52" t="s">
        <v>185</v>
      </c>
      <c r="Q2" s="52" t="s">
        <v>212</v>
      </c>
      <c r="R2" s="52" t="s">
        <v>213</v>
      </c>
      <c r="S2"/>
    </row>
    <row r="3" spans="1:19" s="31" customFormat="1" x14ac:dyDescent="0.3">
      <c r="A3" s="35" t="s">
        <v>155</v>
      </c>
      <c r="B3" s="35" t="s">
        <v>210</v>
      </c>
      <c r="C3" s="35" t="s">
        <v>225</v>
      </c>
      <c r="D3" s="35" t="s">
        <v>130</v>
      </c>
      <c r="E3" s="35">
        <v>16</v>
      </c>
      <c r="F3" s="35">
        <v>4</v>
      </c>
      <c r="G3" s="35">
        <v>4</v>
      </c>
      <c r="H3" s="35">
        <v>3.45</v>
      </c>
      <c r="I3" s="35">
        <v>34100</v>
      </c>
      <c r="J3" s="42">
        <f>I3/I$2</f>
        <v>0.9541130386121992</v>
      </c>
      <c r="K3" s="42">
        <f>H3/H$2</f>
        <v>3.45</v>
      </c>
      <c r="M3" s="23" t="s">
        <v>210</v>
      </c>
      <c r="N3" s="38"/>
      <c r="O3" s="38"/>
      <c r="P3" s="38"/>
      <c r="Q3" s="38"/>
      <c r="R3" s="38"/>
      <c r="S3"/>
    </row>
    <row r="4" spans="1:19" s="31" customFormat="1" x14ac:dyDescent="0.3">
      <c r="A4" s="35" t="s">
        <v>155</v>
      </c>
      <c r="B4" s="35" t="s">
        <v>210</v>
      </c>
      <c r="C4" s="35" t="s">
        <v>226</v>
      </c>
      <c r="D4" s="35" t="s">
        <v>130</v>
      </c>
      <c r="E4" s="35">
        <v>16</v>
      </c>
      <c r="F4" s="35">
        <v>4</v>
      </c>
      <c r="G4" s="35">
        <v>4</v>
      </c>
      <c r="H4" s="35">
        <v>17.100000000000001</v>
      </c>
      <c r="I4" s="35">
        <v>99620</v>
      </c>
      <c r="J4" s="42">
        <f>I4/I$2</f>
        <v>2.7873531057638501</v>
      </c>
      <c r="K4" s="42">
        <f>H4/H$2</f>
        <v>17.100000000000001</v>
      </c>
      <c r="M4" s="24">
        <v>1</v>
      </c>
      <c r="N4" s="38"/>
      <c r="O4" s="38"/>
      <c r="P4" s="38"/>
      <c r="Q4" s="38"/>
      <c r="R4" s="38"/>
      <c r="S4"/>
    </row>
    <row r="5" spans="1:19" s="31" customFormat="1" x14ac:dyDescent="0.3">
      <c r="A5" s="35" t="s">
        <v>155</v>
      </c>
      <c r="B5" s="35" t="s">
        <v>210</v>
      </c>
      <c r="C5" s="35" t="s">
        <v>227</v>
      </c>
      <c r="D5" s="35" t="s">
        <v>130</v>
      </c>
      <c r="E5" s="35">
        <v>16</v>
      </c>
      <c r="F5" s="35">
        <v>4</v>
      </c>
      <c r="G5" s="35">
        <v>6</v>
      </c>
      <c r="H5" s="35">
        <v>5.18</v>
      </c>
      <c r="I5" s="35">
        <v>7501</v>
      </c>
      <c r="J5" s="42">
        <f>I5/I$2</f>
        <v>0.20987688864017906</v>
      </c>
      <c r="K5" s="42">
        <f>H5/H$2</f>
        <v>5.18</v>
      </c>
      <c r="M5" s="75">
        <v>4</v>
      </c>
      <c r="N5" s="38">
        <v>1</v>
      </c>
      <c r="O5" s="38"/>
      <c r="P5" s="38"/>
      <c r="Q5" s="38"/>
      <c r="R5" s="38"/>
      <c r="S5"/>
    </row>
    <row r="6" spans="1:19" s="31" customFormat="1" x14ac:dyDescent="0.3">
      <c r="A6" s="35" t="s">
        <v>155</v>
      </c>
      <c r="B6" s="35" t="s">
        <v>210</v>
      </c>
      <c r="C6" s="35" t="s">
        <v>228</v>
      </c>
      <c r="D6" s="35" t="s">
        <v>130</v>
      </c>
      <c r="E6" s="35">
        <v>16</v>
      </c>
      <c r="F6" s="35">
        <v>4</v>
      </c>
      <c r="G6" s="35">
        <v>6</v>
      </c>
      <c r="H6" s="35">
        <v>24.43</v>
      </c>
      <c r="I6" s="35">
        <v>65370</v>
      </c>
      <c r="J6" s="42">
        <f>I6/I$2</f>
        <v>1.8290430889759373</v>
      </c>
      <c r="K6" s="42">
        <f>H6/H$2</f>
        <v>24.43</v>
      </c>
      <c r="M6" s="24">
        <v>4</v>
      </c>
      <c r="N6" s="38"/>
      <c r="O6" s="38"/>
      <c r="P6" s="38"/>
      <c r="Q6" s="38"/>
      <c r="R6" s="38"/>
      <c r="S6"/>
    </row>
    <row r="7" spans="1:19" s="31" customFormat="1" x14ac:dyDescent="0.3">
      <c r="A7" s="35" t="s">
        <v>155</v>
      </c>
      <c r="B7" s="35" t="s">
        <v>210</v>
      </c>
      <c r="C7" s="35" t="s">
        <v>227</v>
      </c>
      <c r="D7" s="35" t="s">
        <v>130</v>
      </c>
      <c r="E7" s="35">
        <v>16</v>
      </c>
      <c r="F7" s="35">
        <v>6</v>
      </c>
      <c r="G7" s="35">
        <v>6</v>
      </c>
      <c r="H7" s="35">
        <v>5.18</v>
      </c>
      <c r="I7" s="35">
        <v>9660</v>
      </c>
      <c r="J7" s="42">
        <f>I7/I$2</f>
        <v>0.27028539451594852</v>
      </c>
      <c r="K7" s="42">
        <f>H7/H$2</f>
        <v>5.18</v>
      </c>
      <c r="M7" s="75">
        <v>4</v>
      </c>
      <c r="N7" s="38"/>
      <c r="O7" s="38">
        <v>0.9541130386121992</v>
      </c>
      <c r="P7" s="38">
        <v>2.7873531057638501</v>
      </c>
      <c r="Q7" s="38"/>
      <c r="R7" s="38"/>
      <c r="S7"/>
    </row>
    <row r="8" spans="1:19" s="31" customFormat="1" x14ac:dyDescent="0.3">
      <c r="A8" s="35" t="s">
        <v>155</v>
      </c>
      <c r="B8" s="35" t="s">
        <v>210</v>
      </c>
      <c r="C8" s="35" t="s">
        <v>228</v>
      </c>
      <c r="D8" s="35" t="s">
        <v>130</v>
      </c>
      <c r="E8" s="35">
        <v>16</v>
      </c>
      <c r="F8" s="35">
        <v>6</v>
      </c>
      <c r="G8" s="35">
        <v>6</v>
      </c>
      <c r="H8" s="35">
        <v>24.43</v>
      </c>
      <c r="I8" s="35">
        <v>69580</v>
      </c>
      <c r="J8" s="42">
        <f>I8/I$2</f>
        <v>1.9468382764409624</v>
      </c>
      <c r="K8" s="42">
        <f>H8/H$2</f>
        <v>24.43</v>
      </c>
      <c r="M8" s="24">
        <v>6</v>
      </c>
      <c r="N8" s="38"/>
      <c r="O8" s="38"/>
      <c r="P8" s="38"/>
      <c r="Q8" s="38"/>
      <c r="R8" s="38"/>
      <c r="S8"/>
    </row>
    <row r="9" spans="1:19" s="31" customFormat="1" x14ac:dyDescent="0.3">
      <c r="A9" s="35" t="s">
        <v>155</v>
      </c>
      <c r="B9" s="35" t="s">
        <v>210</v>
      </c>
      <c r="C9" s="35" t="s">
        <v>227</v>
      </c>
      <c r="D9" s="35" t="s">
        <v>130</v>
      </c>
      <c r="E9" s="35">
        <v>16</v>
      </c>
      <c r="F9" s="35">
        <v>8</v>
      </c>
      <c r="G9" s="35">
        <v>6</v>
      </c>
      <c r="H9" s="35">
        <v>5.18</v>
      </c>
      <c r="I9" s="35">
        <v>11060</v>
      </c>
      <c r="J9" s="42">
        <f>I9/I$2</f>
        <v>0.3094571908226077</v>
      </c>
      <c r="K9" s="42">
        <f>H9/H$2</f>
        <v>5.18</v>
      </c>
      <c r="M9" s="75">
        <v>4</v>
      </c>
      <c r="N9" s="38"/>
      <c r="O9" s="38"/>
      <c r="P9" s="38"/>
      <c r="Q9" s="38">
        <v>0.20987688864017906</v>
      </c>
      <c r="R9" s="38">
        <v>1.8290430889759373</v>
      </c>
      <c r="S9"/>
    </row>
    <row r="10" spans="1:19" s="31" customFormat="1" x14ac:dyDescent="0.3">
      <c r="A10" s="35" t="s">
        <v>155</v>
      </c>
      <c r="B10" s="35" t="s">
        <v>210</v>
      </c>
      <c r="C10" s="35" t="s">
        <v>228</v>
      </c>
      <c r="D10" s="35" t="s">
        <v>130</v>
      </c>
      <c r="E10" s="35">
        <v>16</v>
      </c>
      <c r="F10" s="35">
        <v>8</v>
      </c>
      <c r="G10" s="35">
        <v>6</v>
      </c>
      <c r="H10" s="35">
        <v>24.43</v>
      </c>
      <c r="I10" s="35">
        <v>77640</v>
      </c>
      <c r="J10" s="42">
        <f>I10/I$2</f>
        <v>2.1723559037493003</v>
      </c>
      <c r="K10" s="42">
        <f>H10/H$2</f>
        <v>24.43</v>
      </c>
      <c r="M10" s="75">
        <v>6</v>
      </c>
      <c r="N10" s="38"/>
      <c r="O10" s="38"/>
      <c r="P10" s="38"/>
      <c r="Q10" s="38">
        <v>0.27028539451594852</v>
      </c>
      <c r="R10" s="38">
        <v>1.9468382764409624</v>
      </c>
      <c r="S10"/>
    </row>
    <row r="11" spans="1:19" s="31" customFormat="1" x14ac:dyDescent="0.3">
      <c r="A11" s="35" t="s">
        <v>155</v>
      </c>
      <c r="B11" s="35" t="s">
        <v>210</v>
      </c>
      <c r="C11" s="35" t="s">
        <v>227</v>
      </c>
      <c r="D11" s="35" t="s">
        <v>130</v>
      </c>
      <c r="E11" s="35">
        <v>16</v>
      </c>
      <c r="F11" s="35">
        <v>10</v>
      </c>
      <c r="G11" s="35">
        <v>6</v>
      </c>
      <c r="H11" s="35">
        <v>5.19</v>
      </c>
      <c r="I11" s="35">
        <v>11820</v>
      </c>
      <c r="J11" s="42">
        <f>I11/I$2</f>
        <v>0.33072188024622273</v>
      </c>
      <c r="K11" s="42">
        <f>H11/H$2</f>
        <v>5.19</v>
      </c>
      <c r="M11" s="75">
        <v>8</v>
      </c>
      <c r="N11" s="38"/>
      <c r="O11" s="38"/>
      <c r="P11" s="38"/>
      <c r="Q11" s="38">
        <v>0.3094571908226077</v>
      </c>
      <c r="R11" s="38">
        <v>2.1723559037493003</v>
      </c>
      <c r="S11"/>
    </row>
    <row r="12" spans="1:19" s="31" customFormat="1" x14ac:dyDescent="0.3">
      <c r="A12" s="35" t="s">
        <v>155</v>
      </c>
      <c r="B12" s="35" t="s">
        <v>210</v>
      </c>
      <c r="C12" s="35" t="s">
        <v>228</v>
      </c>
      <c r="D12" s="35" t="s">
        <v>130</v>
      </c>
      <c r="E12" s="35">
        <v>16</v>
      </c>
      <c r="F12" s="35">
        <v>10</v>
      </c>
      <c r="G12" s="35">
        <v>6</v>
      </c>
      <c r="H12" s="35">
        <v>24.43</v>
      </c>
      <c r="I12" s="35">
        <v>71570</v>
      </c>
      <c r="J12" s="42">
        <f>I12/I$2</f>
        <v>2.0025181869054283</v>
      </c>
      <c r="K12" s="42">
        <f>H12/H$2</f>
        <v>24.43</v>
      </c>
      <c r="M12" s="75">
        <v>10</v>
      </c>
      <c r="N12" s="38"/>
      <c r="O12" s="38"/>
      <c r="P12" s="38"/>
      <c r="Q12" s="38">
        <v>0.33072188024622273</v>
      </c>
      <c r="R12" s="38">
        <v>2.0025181869054283</v>
      </c>
      <c r="S12"/>
    </row>
    <row r="13" spans="1:19" s="31" customFormat="1" x14ac:dyDescent="0.3">
      <c r="A13" s="35" t="s">
        <v>155</v>
      </c>
      <c r="B13" s="35" t="s">
        <v>210</v>
      </c>
      <c r="C13" s="35" t="s">
        <v>227</v>
      </c>
      <c r="D13" s="35" t="s">
        <v>130</v>
      </c>
      <c r="E13" s="35">
        <v>16</v>
      </c>
      <c r="F13" s="35">
        <v>12</v>
      </c>
      <c r="G13" s="35">
        <v>6</v>
      </c>
      <c r="H13" s="35">
        <v>5.18</v>
      </c>
      <c r="I13" s="35">
        <v>13100</v>
      </c>
      <c r="J13" s="42">
        <f>I13/I$2</f>
        <v>0.36653609401231113</v>
      </c>
      <c r="K13" s="42">
        <f>H13/H$2</f>
        <v>5.18</v>
      </c>
      <c r="M13" s="75">
        <v>12</v>
      </c>
      <c r="N13" s="38"/>
      <c r="O13" s="38"/>
      <c r="P13" s="38"/>
      <c r="Q13" s="38">
        <v>0.36653609401231113</v>
      </c>
      <c r="R13" s="38">
        <v>1.9832120872971462</v>
      </c>
      <c r="S13"/>
    </row>
    <row r="14" spans="1:19" s="31" customFormat="1" x14ac:dyDescent="0.3">
      <c r="A14" s="35" t="s">
        <v>155</v>
      </c>
      <c r="B14" s="35" t="s">
        <v>210</v>
      </c>
      <c r="C14" s="35" t="s">
        <v>228</v>
      </c>
      <c r="D14" s="35" t="s">
        <v>130</v>
      </c>
      <c r="E14" s="35">
        <v>16</v>
      </c>
      <c r="F14" s="35">
        <v>12</v>
      </c>
      <c r="G14" s="35">
        <v>6</v>
      </c>
      <c r="H14" s="35">
        <v>24.43</v>
      </c>
      <c r="I14" s="35">
        <v>70880</v>
      </c>
      <c r="J14" s="42">
        <f>I14/I$2</f>
        <v>1.9832120872971462</v>
      </c>
      <c r="K14" s="42">
        <f>H14/H$2</f>
        <v>24.43</v>
      </c>
      <c r="M14" s="75">
        <v>14</v>
      </c>
      <c r="N14" s="38"/>
      <c r="O14" s="38"/>
      <c r="P14" s="38"/>
      <c r="Q14" s="38">
        <v>0.33939563514269727</v>
      </c>
      <c r="R14" s="38">
        <v>1.9252937884723</v>
      </c>
      <c r="S14"/>
    </row>
    <row r="15" spans="1:19" s="31" customFormat="1" x14ac:dyDescent="0.3">
      <c r="A15" s="35" t="s">
        <v>155</v>
      </c>
      <c r="B15" s="35" t="s">
        <v>210</v>
      </c>
      <c r="C15" s="35" t="s">
        <v>227</v>
      </c>
      <c r="D15" s="35" t="s">
        <v>130</v>
      </c>
      <c r="E15" s="35">
        <v>16</v>
      </c>
      <c r="F15" s="35">
        <v>14</v>
      </c>
      <c r="G15" s="35">
        <v>6</v>
      </c>
      <c r="H15" s="35">
        <v>5.19</v>
      </c>
      <c r="I15" s="35">
        <v>12130</v>
      </c>
      <c r="J15" s="42">
        <f>I15/I$2</f>
        <v>0.33939563514269727</v>
      </c>
      <c r="K15" s="42">
        <f>H15/H$2</f>
        <v>5.19</v>
      </c>
      <c r="M15" s="75">
        <v>16</v>
      </c>
      <c r="N15" s="38"/>
      <c r="O15" s="38"/>
      <c r="P15" s="38"/>
      <c r="Q15" s="38">
        <v>0.37353105763850025</v>
      </c>
      <c r="R15" s="38">
        <v>1.9711807498601008</v>
      </c>
      <c r="S15"/>
    </row>
    <row r="16" spans="1:19" s="31" customFormat="1" x14ac:dyDescent="0.3">
      <c r="A16" s="35" t="s">
        <v>155</v>
      </c>
      <c r="B16" s="35" t="s">
        <v>210</v>
      </c>
      <c r="C16" s="35" t="s">
        <v>228</v>
      </c>
      <c r="D16" s="35" t="s">
        <v>130</v>
      </c>
      <c r="E16" s="35">
        <v>16</v>
      </c>
      <c r="F16" s="35">
        <v>14</v>
      </c>
      <c r="G16" s="35">
        <v>6</v>
      </c>
      <c r="H16" s="35">
        <v>24.43</v>
      </c>
      <c r="I16" s="35">
        <v>68810</v>
      </c>
      <c r="J16" s="42">
        <f>I16/I$2</f>
        <v>1.9252937884723</v>
      </c>
      <c r="K16" s="42">
        <f>H16/H$2</f>
        <v>24.43</v>
      </c>
      <c r="M16" s="23" t="s">
        <v>211</v>
      </c>
      <c r="N16" s="38"/>
      <c r="O16" s="38"/>
      <c r="P16" s="38"/>
      <c r="Q16" s="38"/>
      <c r="R16" s="38"/>
      <c r="S16"/>
    </row>
    <row r="17" spans="1:19" s="31" customFormat="1" x14ac:dyDescent="0.3">
      <c r="A17" s="35" t="s">
        <v>155</v>
      </c>
      <c r="B17" s="35" t="s">
        <v>210</v>
      </c>
      <c r="C17" s="35" t="s">
        <v>227</v>
      </c>
      <c r="D17" s="35" t="s">
        <v>130</v>
      </c>
      <c r="E17" s="35">
        <v>16</v>
      </c>
      <c r="F17" s="35">
        <v>16</v>
      </c>
      <c r="G17" s="35">
        <v>6</v>
      </c>
      <c r="H17" s="35">
        <v>5.19</v>
      </c>
      <c r="I17" s="35">
        <v>13350</v>
      </c>
      <c r="J17" s="42">
        <f>I17/I$2</f>
        <v>0.37353105763850025</v>
      </c>
      <c r="K17" s="42">
        <f>H17/H$2</f>
        <v>5.19</v>
      </c>
      <c r="M17" s="24">
        <v>1</v>
      </c>
      <c r="N17" s="38"/>
      <c r="O17" s="38"/>
      <c r="P17" s="38"/>
      <c r="Q17" s="38"/>
      <c r="R17" s="38"/>
      <c r="S17"/>
    </row>
    <row r="18" spans="1:19" s="31" customFormat="1" x14ac:dyDescent="0.3">
      <c r="A18" s="35" t="s">
        <v>155</v>
      </c>
      <c r="B18" s="35" t="s">
        <v>210</v>
      </c>
      <c r="C18" s="35" t="s">
        <v>228</v>
      </c>
      <c r="D18" s="35" t="s">
        <v>130</v>
      </c>
      <c r="E18" s="35">
        <v>16</v>
      </c>
      <c r="F18" s="35">
        <v>16</v>
      </c>
      <c r="G18" s="35">
        <v>6</v>
      </c>
      <c r="H18" s="35">
        <v>24.43</v>
      </c>
      <c r="I18" s="35">
        <v>70450</v>
      </c>
      <c r="J18" s="42">
        <f>I18/I$2</f>
        <v>1.9711807498601008</v>
      </c>
      <c r="K18" s="42">
        <f>H18/H$2</f>
        <v>24.43</v>
      </c>
      <c r="M18" s="75">
        <v>4</v>
      </c>
      <c r="N18" s="38">
        <v>1</v>
      </c>
      <c r="O18" s="38"/>
      <c r="P18" s="38"/>
      <c r="Q18" s="38"/>
      <c r="R18" s="38"/>
      <c r="S18"/>
    </row>
    <row r="19" spans="1:19" s="31" customFormat="1" x14ac:dyDescent="0.3">
      <c r="A19" s="35" t="s">
        <v>155</v>
      </c>
      <c r="B19" s="35" t="s">
        <v>211</v>
      </c>
      <c r="C19" s="35" t="s">
        <v>219</v>
      </c>
      <c r="D19" s="35" t="s">
        <v>130</v>
      </c>
      <c r="E19" s="35">
        <v>25</v>
      </c>
      <c r="F19" s="35">
        <v>4</v>
      </c>
      <c r="G19" s="35">
        <v>1</v>
      </c>
      <c r="H19" s="35">
        <v>1</v>
      </c>
      <c r="I19" s="35">
        <v>53.1</v>
      </c>
      <c r="J19" s="42">
        <f>I19/I$19</f>
        <v>1</v>
      </c>
      <c r="K19" s="42">
        <f>H19/H$19</f>
        <v>1</v>
      </c>
      <c r="M19" s="24">
        <v>4</v>
      </c>
      <c r="N19" s="38"/>
      <c r="O19" s="38"/>
      <c r="P19" s="38"/>
      <c r="Q19" s="38"/>
      <c r="R19" s="38"/>
      <c r="S19"/>
    </row>
    <row r="20" spans="1:19" s="31" customFormat="1" x14ac:dyDescent="0.3">
      <c r="A20" s="35" t="s">
        <v>155</v>
      </c>
      <c r="B20" s="35" t="s">
        <v>211</v>
      </c>
      <c r="C20" s="35" t="s">
        <v>225</v>
      </c>
      <c r="D20" s="35" t="s">
        <v>130</v>
      </c>
      <c r="E20" s="35">
        <v>25</v>
      </c>
      <c r="F20" s="35">
        <v>4</v>
      </c>
      <c r="G20" s="35">
        <v>4</v>
      </c>
      <c r="H20" s="35">
        <v>3.36</v>
      </c>
      <c r="I20" s="35">
        <v>88.8</v>
      </c>
      <c r="J20" s="42">
        <f>I20/I$19</f>
        <v>1.6723163841807909</v>
      </c>
      <c r="K20" s="42">
        <f>H20/H$19</f>
        <v>3.36</v>
      </c>
      <c r="M20" s="75">
        <v>4</v>
      </c>
      <c r="N20" s="38"/>
      <c r="O20" s="38">
        <v>1.6723163841807909</v>
      </c>
      <c r="P20" s="38">
        <v>8.8192090395480225</v>
      </c>
      <c r="Q20" s="38"/>
      <c r="R20" s="38"/>
      <c r="S20"/>
    </row>
    <row r="21" spans="1:19" s="31" customFormat="1" x14ac:dyDescent="0.3">
      <c r="A21" s="35" t="s">
        <v>155</v>
      </c>
      <c r="B21" s="35" t="s">
        <v>211</v>
      </c>
      <c r="C21" s="35" t="s">
        <v>226</v>
      </c>
      <c r="D21" s="35" t="s">
        <v>130</v>
      </c>
      <c r="E21" s="35">
        <v>25</v>
      </c>
      <c r="F21" s="35">
        <v>4</v>
      </c>
      <c r="G21" s="35">
        <v>4</v>
      </c>
      <c r="H21" s="35">
        <v>17.940000000000001</v>
      </c>
      <c r="I21" s="35">
        <v>468.3</v>
      </c>
      <c r="J21" s="42">
        <f>I21/I$19</f>
        <v>8.8192090395480225</v>
      </c>
      <c r="K21" s="42">
        <f>H21/H$19</f>
        <v>17.940000000000001</v>
      </c>
      <c r="M21" s="24">
        <v>6</v>
      </c>
      <c r="N21" s="38"/>
      <c r="O21" s="38"/>
      <c r="P21" s="38"/>
      <c r="Q21" s="38"/>
      <c r="R21" s="38"/>
      <c r="S21"/>
    </row>
    <row r="22" spans="1:19" s="31" customFormat="1" x14ac:dyDescent="0.3">
      <c r="A22" s="35" t="s">
        <v>155</v>
      </c>
      <c r="B22" s="35" t="s">
        <v>211</v>
      </c>
      <c r="C22" s="35" t="s">
        <v>227</v>
      </c>
      <c r="D22" s="35" t="s">
        <v>130</v>
      </c>
      <c r="E22" s="35">
        <v>25</v>
      </c>
      <c r="F22" s="35">
        <v>4</v>
      </c>
      <c r="G22" s="35">
        <v>6</v>
      </c>
      <c r="H22" s="35">
        <v>5.08</v>
      </c>
      <c r="I22" s="35">
        <v>31.5</v>
      </c>
      <c r="J22" s="42">
        <f>I22/I$19</f>
        <v>0.59322033898305082</v>
      </c>
      <c r="K22" s="42">
        <f>H22/H$19</f>
        <v>5.08</v>
      </c>
      <c r="M22" s="75">
        <v>4</v>
      </c>
      <c r="N22" s="38"/>
      <c r="O22" s="38"/>
      <c r="P22" s="38"/>
      <c r="Q22" s="38">
        <v>0.59322033898305082</v>
      </c>
      <c r="R22" s="38">
        <v>9.2354048964218443</v>
      </c>
      <c r="S22"/>
    </row>
    <row r="23" spans="1:19" s="31" customFormat="1" x14ac:dyDescent="0.3">
      <c r="A23" s="35" t="s">
        <v>155</v>
      </c>
      <c r="B23" s="35" t="s">
        <v>211</v>
      </c>
      <c r="C23" s="35" t="s">
        <v>228</v>
      </c>
      <c r="D23" s="35" t="s">
        <v>130</v>
      </c>
      <c r="E23" s="35">
        <v>25</v>
      </c>
      <c r="F23" s="35">
        <v>4</v>
      </c>
      <c r="G23" s="35">
        <v>6</v>
      </c>
      <c r="H23" s="35">
        <v>22.42</v>
      </c>
      <c r="I23" s="35">
        <v>490.4</v>
      </c>
      <c r="J23" s="42">
        <f>I23/I$19</f>
        <v>9.2354048964218443</v>
      </c>
      <c r="K23" s="42">
        <f>H23/H$19</f>
        <v>22.42</v>
      </c>
      <c r="M23" s="75">
        <v>6</v>
      </c>
      <c r="N23" s="38"/>
      <c r="O23" s="38"/>
      <c r="P23" s="38"/>
      <c r="Q23" s="38">
        <v>0.85875706214689262</v>
      </c>
      <c r="R23" s="38">
        <v>13.250470809792844</v>
      </c>
      <c r="S23"/>
    </row>
    <row r="24" spans="1:19" s="31" customFormat="1" x14ac:dyDescent="0.3">
      <c r="A24" s="35" t="s">
        <v>155</v>
      </c>
      <c r="B24" s="35" t="s">
        <v>211</v>
      </c>
      <c r="C24" s="35" t="s">
        <v>227</v>
      </c>
      <c r="D24" s="35" t="s">
        <v>130</v>
      </c>
      <c r="E24" s="35">
        <v>25</v>
      </c>
      <c r="F24" s="35">
        <v>6</v>
      </c>
      <c r="G24" s="35">
        <v>6</v>
      </c>
      <c r="H24" s="35">
        <v>5.09</v>
      </c>
      <c r="I24" s="35">
        <v>45.6</v>
      </c>
      <c r="J24" s="42">
        <f>I24/I$19</f>
        <v>0.85875706214689262</v>
      </c>
      <c r="K24" s="42">
        <f>H24/H$19</f>
        <v>5.09</v>
      </c>
      <c r="M24" s="75">
        <v>8</v>
      </c>
      <c r="N24" s="38"/>
      <c r="O24" s="38"/>
      <c r="P24" s="38"/>
      <c r="Q24" s="38">
        <v>1.0960451977401131</v>
      </c>
      <c r="R24" s="38">
        <v>16.269303201506592</v>
      </c>
    </row>
    <row r="25" spans="1:19" s="31" customFormat="1" x14ac:dyDescent="0.3">
      <c r="A25" s="35" t="s">
        <v>155</v>
      </c>
      <c r="B25" s="35" t="s">
        <v>211</v>
      </c>
      <c r="C25" s="35" t="s">
        <v>228</v>
      </c>
      <c r="D25" s="35" t="s">
        <v>130</v>
      </c>
      <c r="E25" s="35">
        <v>25</v>
      </c>
      <c r="F25" s="35">
        <v>6</v>
      </c>
      <c r="G25" s="35">
        <v>6</v>
      </c>
      <c r="H25" s="35">
        <v>22.43</v>
      </c>
      <c r="I25" s="35">
        <v>703.6</v>
      </c>
      <c r="J25" s="42">
        <f>I25/I$19</f>
        <v>13.250470809792844</v>
      </c>
      <c r="K25" s="42">
        <f>H25/H$19</f>
        <v>22.43</v>
      </c>
      <c r="M25" s="75">
        <v>10</v>
      </c>
      <c r="N25" s="38"/>
      <c r="O25" s="38"/>
      <c r="P25" s="38"/>
      <c r="Q25" s="38">
        <v>1.2900188323917137</v>
      </c>
      <c r="R25" s="38">
        <v>18.427495291902073</v>
      </c>
    </row>
    <row r="26" spans="1:19" s="31" customFormat="1" x14ac:dyDescent="0.3">
      <c r="A26" s="35" t="s">
        <v>155</v>
      </c>
      <c r="B26" s="35" t="s">
        <v>211</v>
      </c>
      <c r="C26" s="35" t="s">
        <v>227</v>
      </c>
      <c r="D26" s="35" t="s">
        <v>130</v>
      </c>
      <c r="E26" s="35">
        <v>25</v>
      </c>
      <c r="F26" s="35">
        <v>8</v>
      </c>
      <c r="G26" s="35">
        <v>6</v>
      </c>
      <c r="H26" s="35">
        <v>5.08</v>
      </c>
      <c r="I26" s="35">
        <v>58.2</v>
      </c>
      <c r="J26" s="42">
        <f>I26/I$19</f>
        <v>1.0960451977401131</v>
      </c>
      <c r="K26" s="42">
        <f>H26/H$19</f>
        <v>5.08</v>
      </c>
      <c r="M26" s="75">
        <v>12</v>
      </c>
      <c r="N26" s="38"/>
      <c r="O26" s="38"/>
      <c r="P26" s="38"/>
      <c r="Q26" s="38">
        <v>1.470809792843691</v>
      </c>
      <c r="R26" s="38">
        <v>20.395480225988699</v>
      </c>
    </row>
    <row r="27" spans="1:19" s="31" customFormat="1" x14ac:dyDescent="0.3">
      <c r="A27" s="35" t="s">
        <v>155</v>
      </c>
      <c r="B27" s="35" t="s">
        <v>211</v>
      </c>
      <c r="C27" s="35" t="s">
        <v>228</v>
      </c>
      <c r="D27" s="35" t="s">
        <v>130</v>
      </c>
      <c r="E27" s="35">
        <v>25</v>
      </c>
      <c r="F27" s="35">
        <v>8</v>
      </c>
      <c r="G27" s="35">
        <v>6</v>
      </c>
      <c r="H27" s="35">
        <v>22.42</v>
      </c>
      <c r="I27" s="35">
        <v>863.9</v>
      </c>
      <c r="J27" s="42">
        <f>I27/I$19</f>
        <v>16.269303201506592</v>
      </c>
      <c r="K27" s="42">
        <f>H27/H$19</f>
        <v>22.42</v>
      </c>
      <c r="M27" s="75">
        <v>14</v>
      </c>
      <c r="N27" s="38"/>
      <c r="O27" s="38"/>
      <c r="P27" s="38"/>
      <c r="Q27" s="38">
        <v>1.6195856873822976</v>
      </c>
      <c r="R27" s="38">
        <v>21.525423728813557</v>
      </c>
    </row>
    <row r="28" spans="1:19" s="31" customFormat="1" x14ac:dyDescent="0.3">
      <c r="A28" s="35" t="s">
        <v>155</v>
      </c>
      <c r="B28" s="35" t="s">
        <v>211</v>
      </c>
      <c r="C28" s="35" t="s">
        <v>227</v>
      </c>
      <c r="D28" s="35" t="s">
        <v>130</v>
      </c>
      <c r="E28" s="35">
        <v>25</v>
      </c>
      <c r="F28" s="35">
        <v>10</v>
      </c>
      <c r="G28" s="35">
        <v>6</v>
      </c>
      <c r="H28" s="35">
        <v>5.08</v>
      </c>
      <c r="I28" s="35">
        <v>68.5</v>
      </c>
      <c r="J28" s="42">
        <f>I28/I$19</f>
        <v>1.2900188323917137</v>
      </c>
      <c r="K28" s="42">
        <f>H28/H$19</f>
        <v>5.08</v>
      </c>
      <c r="M28" s="75">
        <v>16</v>
      </c>
      <c r="N28" s="38"/>
      <c r="O28" s="38"/>
      <c r="P28" s="38"/>
      <c r="Q28" s="38">
        <v>1.7740112994350283</v>
      </c>
      <c r="R28" s="38">
        <v>22.467043314500941</v>
      </c>
    </row>
    <row r="29" spans="1:19" s="31" customFormat="1" x14ac:dyDescent="0.3">
      <c r="A29" s="35" t="s">
        <v>155</v>
      </c>
      <c r="B29" s="35" t="s">
        <v>211</v>
      </c>
      <c r="C29" s="35" t="s">
        <v>228</v>
      </c>
      <c r="D29" s="35" t="s">
        <v>130</v>
      </c>
      <c r="E29" s="35">
        <v>25</v>
      </c>
      <c r="F29" s="35">
        <v>10</v>
      </c>
      <c r="G29" s="35">
        <v>6</v>
      </c>
      <c r="H29" s="35">
        <v>22.42</v>
      </c>
      <c r="I29" s="35">
        <v>978.5</v>
      </c>
      <c r="J29" s="42">
        <f>I29/I$19</f>
        <v>18.427495291902073</v>
      </c>
      <c r="K29" s="42">
        <f>H29/H$19</f>
        <v>22.42</v>
      </c>
      <c r="M29" s="42"/>
      <c r="N29" s="42"/>
      <c r="O29" s="42"/>
      <c r="P29" s="42"/>
      <c r="Q29" s="42"/>
    </row>
    <row r="30" spans="1:19" s="31" customFormat="1" x14ac:dyDescent="0.3">
      <c r="A30" s="35" t="s">
        <v>155</v>
      </c>
      <c r="B30" s="35" t="s">
        <v>211</v>
      </c>
      <c r="C30" s="35" t="s">
        <v>227</v>
      </c>
      <c r="D30" s="35" t="s">
        <v>130</v>
      </c>
      <c r="E30" s="35">
        <v>25</v>
      </c>
      <c r="F30" s="35">
        <v>12</v>
      </c>
      <c r="G30" s="35">
        <v>6</v>
      </c>
      <c r="H30" s="35">
        <v>5.08</v>
      </c>
      <c r="I30" s="35">
        <v>78.099999999999994</v>
      </c>
      <c r="J30" s="42">
        <f>I30/I$19</f>
        <v>1.470809792843691</v>
      </c>
      <c r="K30" s="42">
        <f>H30/H$19</f>
        <v>5.08</v>
      </c>
      <c r="M30" s="42"/>
      <c r="N30" s="42"/>
      <c r="O30" s="42"/>
      <c r="P30" s="42"/>
      <c r="Q30" s="42"/>
    </row>
    <row r="31" spans="1:19" s="31" customFormat="1" x14ac:dyDescent="0.3">
      <c r="A31" s="35" t="s">
        <v>155</v>
      </c>
      <c r="B31" s="35" t="s">
        <v>211</v>
      </c>
      <c r="C31" s="35" t="s">
        <v>228</v>
      </c>
      <c r="D31" s="35" t="s">
        <v>130</v>
      </c>
      <c r="E31" s="35">
        <v>25</v>
      </c>
      <c r="F31" s="35">
        <v>12</v>
      </c>
      <c r="G31" s="35">
        <v>6</v>
      </c>
      <c r="H31" s="35">
        <v>22.42</v>
      </c>
      <c r="I31" s="35">
        <v>1083</v>
      </c>
      <c r="J31" s="42">
        <f>I31/I$19</f>
        <v>20.395480225988699</v>
      </c>
      <c r="K31" s="42">
        <f>H31/H$19</f>
        <v>22.42</v>
      </c>
      <c r="M31" s="42"/>
      <c r="N31" s="42"/>
      <c r="O31" s="42"/>
      <c r="P31" s="42"/>
      <c r="Q31" s="42"/>
    </row>
    <row r="32" spans="1:19" s="31" customFormat="1" x14ac:dyDescent="0.3">
      <c r="A32" s="35" t="s">
        <v>155</v>
      </c>
      <c r="B32" s="35" t="s">
        <v>211</v>
      </c>
      <c r="C32" s="35" t="s">
        <v>227</v>
      </c>
      <c r="D32" s="35" t="s">
        <v>130</v>
      </c>
      <c r="E32" s="35">
        <v>25</v>
      </c>
      <c r="F32" s="35">
        <v>14</v>
      </c>
      <c r="G32" s="35">
        <v>6</v>
      </c>
      <c r="H32" s="35">
        <v>5.08</v>
      </c>
      <c r="I32" s="35">
        <v>86</v>
      </c>
      <c r="J32" s="42">
        <f>I32/I$19</f>
        <v>1.6195856873822976</v>
      </c>
      <c r="K32" s="42">
        <f>H32/H$19</f>
        <v>5.08</v>
      </c>
      <c r="M32" s="42"/>
      <c r="N32" s="42"/>
      <c r="O32" s="42"/>
      <c r="P32" s="42"/>
      <c r="Q32" s="42"/>
    </row>
    <row r="33" spans="1:17" s="31" customFormat="1" x14ac:dyDescent="0.3">
      <c r="A33" s="35" t="s">
        <v>155</v>
      </c>
      <c r="B33" s="35" t="s">
        <v>211</v>
      </c>
      <c r="C33" s="35" t="s">
        <v>228</v>
      </c>
      <c r="D33" s="35" t="s">
        <v>130</v>
      </c>
      <c r="E33" s="35">
        <v>25</v>
      </c>
      <c r="F33" s="35">
        <v>14</v>
      </c>
      <c r="G33" s="35">
        <v>6</v>
      </c>
      <c r="H33" s="35">
        <v>22.42</v>
      </c>
      <c r="I33" s="35">
        <v>1143</v>
      </c>
      <c r="J33" s="42">
        <f>I33/I$19</f>
        <v>21.525423728813557</v>
      </c>
      <c r="K33" s="42">
        <f>H33/H$19</f>
        <v>22.42</v>
      </c>
      <c r="M33" s="42"/>
      <c r="N33" s="42"/>
      <c r="O33" s="42"/>
      <c r="P33" s="42"/>
      <c r="Q33" s="42"/>
    </row>
    <row r="34" spans="1:17" s="31" customFormat="1" x14ac:dyDescent="0.3">
      <c r="A34" s="35" t="s">
        <v>155</v>
      </c>
      <c r="B34" s="35" t="s">
        <v>211</v>
      </c>
      <c r="C34" s="35" t="s">
        <v>227</v>
      </c>
      <c r="D34" s="35" t="s">
        <v>130</v>
      </c>
      <c r="E34" s="35">
        <v>25</v>
      </c>
      <c r="F34" s="35">
        <v>16</v>
      </c>
      <c r="G34" s="35">
        <v>6</v>
      </c>
      <c r="H34" s="35">
        <v>5.08</v>
      </c>
      <c r="I34" s="35">
        <v>94.2</v>
      </c>
      <c r="J34" s="42">
        <f>I34/I$19</f>
        <v>1.7740112994350283</v>
      </c>
      <c r="K34" s="42">
        <f>H34/H$19</f>
        <v>5.08</v>
      </c>
      <c r="M34" s="42"/>
      <c r="N34" s="42"/>
      <c r="O34" s="42"/>
      <c r="P34" s="42"/>
      <c r="Q34" s="42"/>
    </row>
    <row r="35" spans="1:17" s="31" customFormat="1" x14ac:dyDescent="0.3">
      <c r="A35" s="35" t="s">
        <v>155</v>
      </c>
      <c r="B35" s="35" t="s">
        <v>211</v>
      </c>
      <c r="C35" s="35" t="s">
        <v>228</v>
      </c>
      <c r="D35" s="35" t="s">
        <v>130</v>
      </c>
      <c r="E35" s="35">
        <v>25</v>
      </c>
      <c r="F35" s="35">
        <v>16</v>
      </c>
      <c r="G35" s="35">
        <v>6</v>
      </c>
      <c r="H35" s="35">
        <v>22.42</v>
      </c>
      <c r="I35" s="35">
        <v>1193</v>
      </c>
      <c r="J35" s="42">
        <f>I35/I$19</f>
        <v>22.467043314500941</v>
      </c>
      <c r="K35" s="42">
        <f>H35/H$19</f>
        <v>22.42</v>
      </c>
      <c r="M35" s="42"/>
      <c r="N35" s="42"/>
      <c r="O35" s="42"/>
      <c r="P35" s="42"/>
      <c r="Q35" s="42"/>
    </row>
  </sheetData>
  <conditionalFormatting pivot="1" sqref="N3:R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  <vt:lpstr>ClusBig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2020-07-01T22:33:43Z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