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m\Desktop\ESTRUCTURAS\TERCERO\PROBLEMAS_TIPO\02_SEPTIEMBRE_2022\"/>
    </mc:Choice>
  </mc:AlternateContent>
  <bookViews>
    <workbookView xWindow="0" yWindow="0" windowWidth="23040" windowHeight="9384"/>
  </bookViews>
  <sheets>
    <sheet name="Sheet1" sheetId="1" r:id="rId1"/>
  </sheets>
  <definedNames>
    <definedName name="_1_COS__30º">Sheet1!$M$32</definedName>
    <definedName name="_30º">Sheet1!$L$24</definedName>
    <definedName name="COS__30º">Sheet1!$M$29</definedName>
    <definedName name="E">Sheet1!$F$7</definedName>
    <definedName name="I">Sheet1!$F$8</definedName>
    <definedName name="I_E">Sheet1!$F$9</definedName>
    <definedName name="L">Sheet1!$F$11</definedName>
    <definedName name="M5_">Sheet1!$H$27</definedName>
    <definedName name="P">Sheet1!$F$13</definedName>
    <definedName name="SIN__30º">Sheet1!$M$28</definedName>
    <definedName name="TAN__30º">Sheet1!$M$30</definedName>
    <definedName name="U">Sheet1!$J$33</definedName>
    <definedName name="U1_">Sheet1!$J$35</definedName>
    <definedName name="U2_">Sheet1!$J$36</definedName>
    <definedName name="UT">Sheet1!$J$37</definedName>
    <definedName name="δ">Sheet1!$J$10</definedName>
    <definedName name="δ1">Sheet1!$J$29</definedName>
    <definedName name="δT">Sheet1!$J$31</definedName>
    <definedName name="θ1">Sheet1!$J$27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I29" i="1"/>
  <c r="M32" i="1"/>
  <c r="M30" i="1"/>
  <c r="M29" i="1"/>
  <c r="M28" i="1"/>
  <c r="G30" i="1"/>
  <c r="F30" i="1"/>
  <c r="G29" i="1"/>
  <c r="F29" i="1"/>
  <c r="G27" i="1"/>
  <c r="G28" i="1" s="1"/>
  <c r="H33" i="1"/>
  <c r="F27" i="1" s="1"/>
  <c r="F26" i="1"/>
  <c r="L27" i="1"/>
  <c r="M24" i="1"/>
  <c r="L24" i="1"/>
  <c r="H34" i="1"/>
  <c r="M23" i="1"/>
  <c r="H26" i="1"/>
  <c r="F28" i="1" l="1"/>
  <c r="F9" i="1"/>
  <c r="J7" i="1" l="1"/>
  <c r="J10" i="1"/>
</calcChain>
</file>

<file path=xl/sharedStrings.xml><?xml version="1.0" encoding="utf-8"?>
<sst xmlns="http://schemas.openxmlformats.org/spreadsheetml/2006/main" count="29" uniqueCount="28">
  <si>
    <t>E</t>
  </si>
  <si>
    <t>I</t>
  </si>
  <si>
    <t>I*E</t>
  </si>
  <si>
    <t>L</t>
  </si>
  <si>
    <t>P</t>
  </si>
  <si>
    <t>Pa</t>
  </si>
  <si>
    <t>m4</t>
  </si>
  <si>
    <t>m</t>
  </si>
  <si>
    <t>N</t>
  </si>
  <si>
    <t>(1/6)*((P^2*L^3)/I_E)</t>
  </si>
  <si>
    <t>U</t>
  </si>
  <si>
    <t>δ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</si>
  <si>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</si>
  <si>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</si>
  <si>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</si>
  <si>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</si>
  <si>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</si>
  <si>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A</t>
    </r>
  </si>
  <si>
    <r>
      <t>Y</t>
    </r>
    <r>
      <rPr>
        <vertAlign val="subscript"/>
        <sz val="11"/>
        <color theme="1"/>
        <rFont val="Calibri"/>
        <family val="2"/>
        <scheme val="minor"/>
      </rPr>
      <t>A</t>
    </r>
  </si>
  <si>
    <t>1 - 3</t>
  </si>
  <si>
    <r>
      <t>L</t>
    </r>
    <r>
      <rPr>
        <vertAlign val="subscript"/>
        <sz val="11"/>
        <color theme="1"/>
        <rFont val="Calibri"/>
        <family val="2"/>
        <scheme val="minor"/>
      </rPr>
      <t>f</t>
    </r>
  </si>
  <si>
    <r>
      <rPr>
        <sz val="11"/>
        <color theme="1"/>
        <rFont val="Calibri"/>
        <family val="2"/>
      </rPr>
      <t>Δ</t>
    </r>
    <r>
      <rPr>
        <sz val="12.65"/>
        <color theme="1"/>
        <rFont val="Calibri"/>
        <family val="2"/>
      </rPr>
      <t>L</t>
    </r>
  </si>
  <si>
    <t>N(xAE)</t>
  </si>
  <si>
    <t>SIN(_30º)</t>
  </si>
  <si>
    <t>COS(_30º)</t>
  </si>
  <si>
    <t>TAN(_30º)</t>
  </si>
  <si>
    <t>1/COS__30º</t>
  </si>
  <si>
    <t>COS__30º^2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</si>
</sst>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0E+00"/>
    <numFmt numFmtId="171" formatCode="0.00000000"/>
    <numFmt numFmtId="173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.6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164" fontId="3" fillId="0" borderId="0" xfId="0" applyNumberFormat="1" applyFont="1"/>
    <xf numFmtId="0" fontId="0" fillId="0" borderId="0" xfId="0" quotePrefix="1"/>
    <xf numFmtId="0" fontId="4" fillId="0" borderId="0" xfId="0" applyFont="1"/>
    <xf numFmtId="165" fontId="0" fillId="0" borderId="0" xfId="0" applyNumberFormat="1"/>
    <xf numFmtId="165" fontId="0" fillId="0" borderId="0" xfId="0" quotePrefix="1" applyNumberFormat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71" fontId="0" fillId="0" borderId="0" xfId="0" applyNumberFormat="1"/>
    <xf numFmtId="0" fontId="1" fillId="0" borderId="0" xfId="0" applyFont="1"/>
    <xf numFmtId="16" fontId="0" fillId="0" borderId="0" xfId="0" quotePrefix="1" applyNumberFormat="1" applyAlignment="1">
      <alignment horizontal="center"/>
    </xf>
    <xf numFmtId="173" fontId="0" fillId="0" borderId="0" xfId="1" applyNumberFormat="1" applyFont="1"/>
    <xf numFmtId="0" fontId="7" fillId="0" borderId="0" xfId="0" applyFont="1"/>
    <xf numFmtId="1" fontId="0" fillId="0" borderId="0" xfId="0" applyNumberFormat="1"/>
    <xf numFmtId="173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50"/>
  <sheetViews>
    <sheetView tabSelected="1" topLeftCell="A5" zoomScale="115" zoomScaleNormal="115" workbookViewId="0">
      <selection activeCell="K35" sqref="K35"/>
    </sheetView>
  </sheetViews>
  <sheetFormatPr defaultRowHeight="14.4" x14ac:dyDescent="0.3"/>
  <cols>
    <col min="6" max="6" width="11.44140625" bestFit="1" customWidth="1"/>
    <col min="7" max="8" width="11.5546875" bestFit="1" customWidth="1"/>
    <col min="9" max="9" width="12.5546875" bestFit="1" customWidth="1"/>
    <col min="10" max="10" width="10.44140625" bestFit="1" customWidth="1"/>
    <col min="11" max="11" width="18.5546875" bestFit="1" customWidth="1"/>
    <col min="12" max="12" width="12.5546875" bestFit="1" customWidth="1"/>
  </cols>
  <sheetData>
    <row r="4" spans="5:16" ht="18" x14ac:dyDescent="0.35"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5:16" x14ac:dyDescent="0.3">
      <c r="J5" s="4"/>
    </row>
    <row r="6" spans="5:16" x14ac:dyDescent="0.3">
      <c r="J6" s="4"/>
    </row>
    <row r="7" spans="5:16" x14ac:dyDescent="0.3">
      <c r="E7" t="s">
        <v>0</v>
      </c>
      <c r="F7" s="1">
        <v>210000000000</v>
      </c>
      <c r="G7" t="s">
        <v>5</v>
      </c>
      <c r="I7" t="s">
        <v>10</v>
      </c>
      <c r="J7" s="4">
        <f>(1/6)*((P^2*L^3)/I_E)</f>
        <v>1.6666333339999867E-2</v>
      </c>
      <c r="K7" s="2" t="s">
        <v>9</v>
      </c>
    </row>
    <row r="8" spans="5:16" x14ac:dyDescent="0.3">
      <c r="E8" t="s">
        <v>1</v>
      </c>
      <c r="F8" s="1">
        <v>4.7620000000000001E-5</v>
      </c>
      <c r="G8" t="s">
        <v>6</v>
      </c>
      <c r="J8" s="4"/>
    </row>
    <row r="9" spans="5:16" x14ac:dyDescent="0.3">
      <c r="E9" s="2" t="s">
        <v>2</v>
      </c>
      <c r="F9">
        <f>I*E</f>
        <v>10000200</v>
      </c>
      <c r="J9" s="4"/>
    </row>
    <row r="10" spans="5:16" x14ac:dyDescent="0.3">
      <c r="I10" s="3" t="s">
        <v>11</v>
      </c>
      <c r="J10" s="4">
        <f>(1/3)*((P*L^3)/I_E)</f>
        <v>3.3332666679999731E-5</v>
      </c>
    </row>
    <row r="11" spans="5:16" x14ac:dyDescent="0.3">
      <c r="E11" t="s">
        <v>3</v>
      </c>
      <c r="F11">
        <v>1</v>
      </c>
      <c r="G11" t="s">
        <v>7</v>
      </c>
      <c r="J11" s="4"/>
    </row>
    <row r="12" spans="5:16" x14ac:dyDescent="0.3">
      <c r="J12" s="4"/>
    </row>
    <row r="13" spans="5:16" x14ac:dyDescent="0.3">
      <c r="E13" t="s">
        <v>4</v>
      </c>
      <c r="F13">
        <v>1000</v>
      </c>
      <c r="G13" t="s">
        <v>8</v>
      </c>
      <c r="J13" s="4"/>
    </row>
    <row r="14" spans="5:16" x14ac:dyDescent="0.3">
      <c r="J14" s="4"/>
    </row>
    <row r="15" spans="5:16" x14ac:dyDescent="0.3">
      <c r="J15" s="4"/>
    </row>
    <row r="16" spans="5:16" x14ac:dyDescent="0.3">
      <c r="J16" s="4"/>
    </row>
    <row r="17" spans="5:13" x14ac:dyDescent="0.3">
      <c r="J17" s="4"/>
    </row>
    <row r="18" spans="5:13" x14ac:dyDescent="0.3">
      <c r="J18" s="4"/>
    </row>
    <row r="19" spans="5:13" x14ac:dyDescent="0.3">
      <c r="F19" s="19"/>
      <c r="J19" s="4"/>
    </row>
    <row r="20" spans="5:13" ht="15.6" x14ac:dyDescent="0.35">
      <c r="E20" t="s">
        <v>12</v>
      </c>
      <c r="H20">
        <v>0</v>
      </c>
      <c r="I20">
        <v>0</v>
      </c>
      <c r="J20" s="4"/>
    </row>
    <row r="21" spans="5:13" ht="15.6" x14ac:dyDescent="0.35">
      <c r="E21" t="s">
        <v>13</v>
      </c>
      <c r="H21">
        <v>-1</v>
      </c>
      <c r="I21">
        <v>0</v>
      </c>
      <c r="J21" s="4"/>
    </row>
    <row r="22" spans="5:13" x14ac:dyDescent="0.3">
      <c r="J22" s="4"/>
    </row>
    <row r="23" spans="5:13" ht="15.6" x14ac:dyDescent="0.35">
      <c r="E23" t="s">
        <v>17</v>
      </c>
      <c r="H23">
        <v>0.57730000000000004</v>
      </c>
      <c r="J23" s="4"/>
      <c r="M23">
        <f>1/COS(PI()/6)</f>
        <v>1.1547005383792515</v>
      </c>
    </row>
    <row r="24" spans="5:13" ht="15.6" x14ac:dyDescent="0.35">
      <c r="E24" t="s">
        <v>18</v>
      </c>
      <c r="H24" s="18">
        <v>-1</v>
      </c>
      <c r="J24" s="4"/>
      <c r="L24">
        <f>ASIN(0.5)</f>
        <v>0.52359877559829893</v>
      </c>
      <c r="M24">
        <f>1/COS(L24)</f>
        <v>1.1547005383792517</v>
      </c>
    </row>
    <row r="25" spans="5:13" x14ac:dyDescent="0.3">
      <c r="F25" s="20" t="s">
        <v>19</v>
      </c>
      <c r="G25" s="8">
        <v>2</v>
      </c>
      <c r="J25" s="4"/>
    </row>
    <row r="26" spans="5:13" ht="15.6" x14ac:dyDescent="0.35">
      <c r="E26" t="s">
        <v>16</v>
      </c>
      <c r="F26">
        <f>SQRT((I20-$H$23)^2+(I21-$H$24)^2)</f>
        <v>1.1546754046051211</v>
      </c>
      <c r="G26">
        <v>1</v>
      </c>
      <c r="H26">
        <f>SQRT((H20-$H$23)^2+(H21-$H$24)^2)</f>
        <v>0.57730000000000004</v>
      </c>
      <c r="J26" s="4"/>
    </row>
    <row r="27" spans="5:13" ht="15.6" x14ac:dyDescent="0.35">
      <c r="E27" t="s">
        <v>20</v>
      </c>
      <c r="F27">
        <f>SQRT((I20-H33)^2+(I21-H34)^2)</f>
        <v>1.1550316528963043</v>
      </c>
      <c r="G27" s="18">
        <f>-H34</f>
        <v>1.0004113299999999</v>
      </c>
      <c r="J27" s="4"/>
      <c r="K27" s="2"/>
      <c r="L27">
        <f>TAN(L24)</f>
        <v>0.57735026918962584</v>
      </c>
    </row>
    <row r="28" spans="5:13" ht="16.8" x14ac:dyDescent="0.35">
      <c r="E28" s="3" t="s">
        <v>21</v>
      </c>
      <c r="F28">
        <f>F27-F26</f>
        <v>3.5624829118319212E-4</v>
      </c>
      <c r="G28">
        <f>G27-G26</f>
        <v>4.1132999999993203E-4</v>
      </c>
      <c r="J28" s="4"/>
      <c r="L28" s="2" t="s">
        <v>23</v>
      </c>
      <c r="M28">
        <f>SIN(_30º)</f>
        <v>0.5</v>
      </c>
    </row>
    <row r="29" spans="5:13" x14ac:dyDescent="0.3">
      <c r="E29" s="3" t="s">
        <v>11</v>
      </c>
      <c r="F29" s="21">
        <f>F28/F26</f>
        <v>3.0852678576367775E-4</v>
      </c>
      <c r="G29" s="21">
        <f>G28/G26</f>
        <v>4.1132999999993203E-4</v>
      </c>
      <c r="I29" s="24">
        <f>F29/G29</f>
        <v>0.75007119773351993</v>
      </c>
      <c r="J29" s="4"/>
      <c r="K29" s="2"/>
      <c r="L29" s="2" t="s">
        <v>24</v>
      </c>
      <c r="M29">
        <f>COS(_30º)</f>
        <v>0.8660254037844386</v>
      </c>
    </row>
    <row r="30" spans="5:13" x14ac:dyDescent="0.3">
      <c r="E30" s="3" t="s">
        <v>22</v>
      </c>
      <c r="F30" s="22">
        <f>326</f>
        <v>326</v>
      </c>
      <c r="G30" s="23">
        <f>F30*G29/F29</f>
        <v>434.62540754140389</v>
      </c>
      <c r="I30" s="3"/>
      <c r="J30" s="4"/>
      <c r="K30" s="2"/>
      <c r="L30" s="2" t="s">
        <v>25</v>
      </c>
      <c r="M30">
        <f>TAN(_30º)</f>
        <v>0.57735026918962584</v>
      </c>
    </row>
    <row r="31" spans="5:13" x14ac:dyDescent="0.3">
      <c r="I31" s="3"/>
      <c r="J31" s="4"/>
    </row>
    <row r="32" spans="5:13" x14ac:dyDescent="0.3">
      <c r="J32" s="4"/>
      <c r="L32" s="2" t="s">
        <v>26</v>
      </c>
      <c r="M32">
        <f>1/COS__30º</f>
        <v>1.1547005383792517</v>
      </c>
    </row>
    <row r="33" spans="5:13" ht="15.6" x14ac:dyDescent="0.35">
      <c r="G33" t="s">
        <v>14</v>
      </c>
      <c r="H33">
        <f>H23</f>
        <v>0.57730000000000004</v>
      </c>
      <c r="J33" s="6"/>
      <c r="K33" s="5"/>
      <c r="L33" s="2" t="s">
        <v>27</v>
      </c>
      <c r="M33">
        <f>COS__30º^2</f>
        <v>0.74999999999999989</v>
      </c>
    </row>
    <row r="34" spans="5:13" ht="15.6" x14ac:dyDescent="0.35">
      <c r="G34" t="s">
        <v>15</v>
      </c>
      <c r="H34" s="18">
        <f>-1-0.00041133</f>
        <v>-1.0004113299999999</v>
      </c>
      <c r="J34" s="4"/>
    </row>
    <row r="35" spans="5:13" x14ac:dyDescent="0.3">
      <c r="J35" s="4"/>
      <c r="K35" s="5"/>
    </row>
    <row r="36" spans="5:13" x14ac:dyDescent="0.3">
      <c r="J36" s="4"/>
      <c r="K36" s="5"/>
    </row>
    <row r="37" spans="5:13" x14ac:dyDescent="0.3">
      <c r="J37" s="6"/>
      <c r="K37" s="5"/>
    </row>
    <row r="38" spans="5:13" x14ac:dyDescent="0.3">
      <c r="J38" s="4"/>
    </row>
    <row r="40" spans="5:13" x14ac:dyDescent="0.3">
      <c r="E40" s="9"/>
      <c r="F40" s="10"/>
      <c r="G40" s="10"/>
      <c r="H40" s="10"/>
      <c r="I40" s="10"/>
      <c r="J40" s="10"/>
      <c r="K40" s="10"/>
      <c r="L40" s="11"/>
    </row>
    <row r="41" spans="5:13" x14ac:dyDescent="0.3">
      <c r="E41" s="12"/>
      <c r="F41" s="13"/>
      <c r="G41" s="13"/>
      <c r="H41" s="13"/>
      <c r="I41" s="13"/>
      <c r="J41" s="13"/>
      <c r="K41" s="13"/>
      <c r="L41" s="14"/>
    </row>
    <row r="42" spans="5:13" x14ac:dyDescent="0.3">
      <c r="E42" s="12"/>
      <c r="F42" s="13"/>
      <c r="G42" s="13"/>
      <c r="H42" s="13"/>
      <c r="I42" s="13"/>
      <c r="J42" s="13"/>
      <c r="K42" s="13"/>
      <c r="L42" s="14"/>
    </row>
    <row r="43" spans="5:13" x14ac:dyDescent="0.3">
      <c r="E43" s="12"/>
      <c r="F43" s="13"/>
      <c r="G43" s="13"/>
      <c r="H43" s="13"/>
      <c r="I43" s="13"/>
      <c r="J43" s="13"/>
      <c r="K43" s="13"/>
      <c r="L43" s="14"/>
    </row>
    <row r="44" spans="5:13" x14ac:dyDescent="0.3">
      <c r="E44" s="12"/>
      <c r="F44" s="13"/>
      <c r="G44" s="13"/>
      <c r="H44" s="13"/>
      <c r="I44" s="13"/>
      <c r="J44" s="13"/>
      <c r="K44" s="13"/>
      <c r="L44" s="14"/>
    </row>
    <row r="45" spans="5:13" x14ac:dyDescent="0.3">
      <c r="E45" s="12"/>
      <c r="F45" s="13"/>
      <c r="G45" s="13"/>
      <c r="H45" s="13"/>
      <c r="I45" s="13"/>
      <c r="J45" s="13"/>
      <c r="K45" s="13"/>
      <c r="L45" s="14"/>
    </row>
    <row r="46" spans="5:13" x14ac:dyDescent="0.3">
      <c r="E46" s="12"/>
      <c r="F46" s="13"/>
      <c r="G46" s="13"/>
      <c r="H46" s="13"/>
      <c r="I46" s="13"/>
      <c r="J46" s="13"/>
      <c r="K46" s="13"/>
      <c r="L46" s="14"/>
    </row>
    <row r="47" spans="5:13" x14ac:dyDescent="0.3">
      <c r="E47" s="12"/>
      <c r="F47" s="13"/>
      <c r="G47" s="13"/>
      <c r="H47" s="13"/>
      <c r="I47" s="13"/>
      <c r="J47" s="13"/>
      <c r="K47" s="13"/>
      <c r="L47" s="14"/>
    </row>
    <row r="48" spans="5:13" x14ac:dyDescent="0.3">
      <c r="E48" s="12"/>
      <c r="F48" s="13"/>
      <c r="G48" s="13"/>
      <c r="H48" s="13"/>
      <c r="I48" s="13"/>
      <c r="J48" s="13"/>
      <c r="K48" s="13"/>
      <c r="L48" s="14"/>
    </row>
    <row r="49" spans="5:12" x14ac:dyDescent="0.3">
      <c r="E49" s="12"/>
      <c r="F49" s="13"/>
      <c r="G49" s="13"/>
      <c r="H49" s="13"/>
      <c r="I49" s="13"/>
      <c r="J49" s="13"/>
      <c r="K49" s="13"/>
      <c r="L49" s="14"/>
    </row>
    <row r="50" spans="5:12" x14ac:dyDescent="0.3">
      <c r="E50" s="15"/>
      <c r="F50" s="16"/>
      <c r="G50" s="16"/>
      <c r="H50" s="16"/>
      <c r="I50" s="16"/>
      <c r="J50" s="16"/>
      <c r="K50" s="16"/>
      <c r="L50" s="17"/>
    </row>
  </sheetData>
  <mergeCells count="2">
    <mergeCell ref="E4:P4"/>
    <mergeCell ref="E40:L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Sheet1</vt:lpstr>
      <vt:lpstr>_1_COS__30º</vt:lpstr>
      <vt:lpstr>_30º</vt:lpstr>
      <vt:lpstr>COS__30º</vt:lpstr>
      <vt:lpstr>E</vt:lpstr>
      <vt:lpstr>I</vt:lpstr>
      <vt:lpstr>I_E</vt:lpstr>
      <vt:lpstr>L</vt:lpstr>
      <vt:lpstr>M5_</vt:lpstr>
      <vt:lpstr>P</vt:lpstr>
      <vt:lpstr>SIN__30º</vt:lpstr>
      <vt:lpstr>TAN__30º</vt:lpstr>
      <vt:lpstr>U</vt:lpstr>
      <vt:lpstr>U1_</vt:lpstr>
      <vt:lpstr>U2_</vt:lpstr>
      <vt:lpstr>UT</vt:lpstr>
      <vt:lpstr>δ</vt:lpstr>
      <vt:lpstr>δ1</vt:lpstr>
      <vt:lpstr>δT</vt:lpstr>
      <vt:lpstr>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matteom</dc:creator>
  <cp:lastModifiedBy>matteom</cp:lastModifiedBy>
  <dcterms:created xsi:type="dcterms:W3CDTF">2023-01-16T14:58:38Z</dcterms:created>
  <dcterms:modified xsi:type="dcterms:W3CDTF">2023-01-22T11:57:45Z</dcterms:modified>
</cp:coreProperties>
</file>