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Chart1" sheetId="2" r:id="rId1"/>
    <sheet name="Sheet1" sheetId="1" r:id="rId2"/>
  </sheets>
  <definedNames>
    <definedName name="A">Sheet1!$H$7</definedName>
    <definedName name="A_E">Sheet1!$K$38</definedName>
    <definedName name="AE">Sheet1!$H$9</definedName>
    <definedName name="AIM1_">Sheet1!$K$63</definedName>
    <definedName name="AIM2_">Sheet1!$K$64</definedName>
    <definedName name="AIM3_">Sheet1!$K$65</definedName>
    <definedName name="AIM4_">Sheet1!$K$66</definedName>
    <definedName name="AIM5_">Sheet1!$K$67</definedName>
    <definedName name="AIM6_">Sheet1!$K$68</definedName>
    <definedName name="AIM7_">Sheet1!$K$69</definedName>
    <definedName name="AIM8_">Sheet1!$K$70</definedName>
    <definedName name="AREA">Sheet1!$H$7</definedName>
    <definedName name="Brazo">Sheet1!#REF!</definedName>
    <definedName name="cos_30">Sheet1!$C$3</definedName>
    <definedName name="cos_60">Sheet1!$D$3</definedName>
    <definedName name="cos_α">Sheet1!$L$75</definedName>
    <definedName name="cos2_α">Sheet1!$N$75</definedName>
    <definedName name="D_dividido_e_">Sheet1!#REF!</definedName>
    <definedName name="E">Sheet1!$H$8</definedName>
    <definedName name="Ha">Sheet1!$F$18</definedName>
    <definedName name="Iy">Sheet1!#REF!</definedName>
    <definedName name="L">Sheet1!$D$7</definedName>
    <definedName name="MRc">Sheet1!#REF!</definedName>
    <definedName name="N1_">Sheet1!$G$26</definedName>
    <definedName name="N2_">Sheet1!$G$27</definedName>
    <definedName name="N3_">Sheet1!$G$28</definedName>
    <definedName name="N4_">Sheet1!$G$29</definedName>
    <definedName name="N5_">Sheet1!$G$30</definedName>
    <definedName name="N6_">Sheet1!$G$31</definedName>
    <definedName name="N7_">Sheet1!$G$32</definedName>
    <definedName name="N8_">Sheet1!$G$33</definedName>
    <definedName name="Nab">Sheet1!$L$26</definedName>
    <definedName name="Nao">Sheet1!$L$27</definedName>
    <definedName name="Nbo">Sheet1!$L$30</definedName>
    <definedName name="Nco">Sheet1!$L$31</definedName>
    <definedName name="Ndc">Sheet1!$L$29</definedName>
    <definedName name="Ndo">Sheet1!$L$28</definedName>
    <definedName name="P">Sheet1!$D$8</definedName>
    <definedName name="P_y">Sheet1!$L$35</definedName>
    <definedName name="Q">Sheet1!$D$9</definedName>
    <definedName name="Rc_">Sheet1!#REF!</definedName>
    <definedName name="sen_α">Sheet1!$L$74</definedName>
    <definedName name="sen2_α">Sheet1!$N$74</definedName>
    <definedName name="sin_30">Sheet1!$C$2</definedName>
    <definedName name="sin_60">Sheet1!$D$2</definedName>
    <definedName name="sqrt_3">Sheet1!$G$1</definedName>
    <definedName name="SQRT_5__P_y">Sheet1!$L$36</definedName>
    <definedName name="SQRT_5__y">Sheet1!$L$37</definedName>
    <definedName name="tan_α">Sheet1!$L$76</definedName>
    <definedName name="x">Sheet1!$F$28</definedName>
    <definedName name="y">Sheet1!$F$20</definedName>
    <definedName name="α">Sheet1!$L$73</definedName>
    <definedName name="α_β">Sheet1!$R$18</definedName>
    <definedName name="β">Sheet1!$R$16</definedName>
    <definedName name="Δ">Sheet1!#REF!</definedName>
    <definedName name="δ3">Sheet1!$B$15</definedName>
    <definedName name="Δx">Sheet1!$R$12</definedName>
    <definedName name="Δy">Sheet1!$R$13</definedName>
    <definedName name="Δy_Δx">Sheet1!$R$15</definedName>
    <definedName name="λ">Sheet1!#REF!</definedName>
    <definedName name="Ω">Sheet1!#REF!</definedName>
  </definedNames>
  <calcPr calcId="152511"/>
</workbook>
</file>

<file path=xl/calcChain.xml><?xml version="1.0" encoding="utf-8"?>
<calcChain xmlns="http://schemas.openxmlformats.org/spreadsheetml/2006/main">
  <c r="H7" i="1" l="1"/>
  <c r="D53" i="1"/>
  <c r="D54" i="1" s="1"/>
  <c r="F33" i="1" l="1"/>
  <c r="F37" i="1" s="1"/>
  <c r="F39" i="1"/>
  <c r="F36" i="1"/>
  <c r="F35" i="1"/>
  <c r="F34" i="1"/>
  <c r="N33" i="1"/>
  <c r="N37" i="1"/>
  <c r="N14" i="1"/>
  <c r="N32" i="1" s="1"/>
  <c r="P29" i="1"/>
  <c r="P28" i="1"/>
  <c r="N36" i="1" s="1"/>
  <c r="P27" i="1"/>
  <c r="P26" i="1"/>
  <c r="P25" i="1"/>
  <c r="P24" i="1"/>
  <c r="H25" i="1"/>
  <c r="H26" i="1"/>
  <c r="H27" i="1"/>
  <c r="H28" i="1"/>
  <c r="H29" i="1"/>
  <c r="H24" i="1"/>
  <c r="N34" i="1" l="1"/>
  <c r="N35" i="1"/>
  <c r="H9" i="1"/>
</calcChain>
</file>

<file path=xl/sharedStrings.xml><?xml version="1.0" encoding="utf-8"?>
<sst xmlns="http://schemas.openxmlformats.org/spreadsheetml/2006/main" count="47" uniqueCount="34">
  <si>
    <t>TITULO EXAMEN jul 2014</t>
  </si>
  <si>
    <t>PARÁMETROS</t>
  </si>
  <si>
    <t xml:space="preserve">$par  </t>
  </si>
  <si>
    <t>val</t>
  </si>
  <si>
    <t>L</t>
  </si>
  <si>
    <t>P</t>
  </si>
  <si>
    <t>PROPIEDADES</t>
  </si>
  <si>
    <t xml:space="preserve">%pro </t>
  </si>
  <si>
    <t xml:space="preserve">val1  </t>
  </si>
  <si>
    <t>E</t>
  </si>
  <si>
    <t>pun</t>
  </si>
  <si>
    <t>desX</t>
  </si>
  <si>
    <t>desY</t>
  </si>
  <si>
    <t>reaX</t>
  </si>
  <si>
    <t>reaY</t>
  </si>
  <si>
    <t>lín</t>
  </si>
  <si>
    <t>punIni</t>
  </si>
  <si>
    <t>punFin</t>
  </si>
  <si>
    <t>axi</t>
  </si>
  <si>
    <t>nor</t>
  </si>
  <si>
    <t xml:space="preserve"> </t>
  </si>
  <si>
    <t>A</t>
  </si>
  <si>
    <t>AE</t>
  </si>
  <si>
    <t>estado</t>
  </si>
  <si>
    <t>REAL</t>
  </si>
  <si>
    <r>
      <t>/</t>
    </r>
    <r>
      <rPr>
        <b/>
        <sz val="11"/>
        <color theme="1"/>
        <rFont val="Calibri"/>
        <family val="2"/>
      </rPr>
      <t>√2</t>
    </r>
  </si>
  <si>
    <t>CON CARGAS REDUNDANTES</t>
  </si>
  <si>
    <t>Rdh (y)</t>
  </si>
  <si>
    <t>N5 (x)</t>
  </si>
  <si>
    <t>Q</t>
  </si>
  <si>
    <t>(2/√2)*(P+(x/√2))</t>
  </si>
  <si>
    <t>(-1/√2)*(y-(x/√2))</t>
  </si>
  <si>
    <t>(P*√2+x)*√2</t>
  </si>
  <si>
    <t>(1/√2)*(Q+x/√2)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</si>
</sst>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_-;\-* #,##0.00_-;_-* &quot;-&quot;??_-;_-@_-"/>
    <numFmt numFmtId="165" formatCode="0.000"/>
    <numFmt numFmtId="166" formatCode="0.000E+00"/>
    <numFmt numFmtId="167" formatCode="0.000000"/>
    <numFmt numFmtId="168" formatCode="0.00000"/>
    <numFmt numFmtId="169" formatCode="0.0000"/>
    <numFmt numFmtId="170" formatCode="0.0000000"/>
    <numFmt numFmtId="171" formatCode="0.00000000000000"/>
    <numFmt numFmtId="172" formatCode="_-* #.##0.0000000_-;\-* #.##0.0000000_-;_-* &quot;-&quot;??_-;_-@_-"/>
    <numFmt numFmtId="173" formatCode="0.0000000000"/>
    <numFmt numFmtId="174" formatCode="0.0"/>
    <numFmt numFmtId="175" formatCode="0.0000E+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5" fillId="0" borderId="0" xfId="0" applyNumberFormat="1" applyFont="1"/>
    <xf numFmtId="0" fontId="4" fillId="0" borderId="0" xfId="0" applyFont="1" applyAlignment="1">
      <alignment horizontal="right"/>
    </xf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1" applyNumberFormat="1" applyFont="1"/>
    <xf numFmtId="170" fontId="0" fillId="0" borderId="0" xfId="0" applyNumberFormat="1"/>
    <xf numFmtId="49" fontId="0" fillId="0" borderId="0" xfId="0" quotePrefix="1" applyNumberFormat="1"/>
    <xf numFmtId="171" fontId="0" fillId="0" borderId="0" xfId="0" applyNumberFormat="1"/>
    <xf numFmtId="0" fontId="8" fillId="0" borderId="0" xfId="0" applyFont="1"/>
    <xf numFmtId="172" fontId="0" fillId="0" borderId="0" xfId="1" quotePrefix="1" applyNumberFormat="1" applyFont="1"/>
    <xf numFmtId="0" fontId="0" fillId="0" borderId="0" xfId="0" applyNumberFormat="1"/>
    <xf numFmtId="173" fontId="0" fillId="0" borderId="0" xfId="1" applyNumberFormat="1" applyFont="1"/>
    <xf numFmtId="11" fontId="6" fillId="0" borderId="0" xfId="0" applyNumberFormat="1" applyFont="1"/>
    <xf numFmtId="2" fontId="0" fillId="0" borderId="0" xfId="0" applyNumberFormat="1" applyFont="1"/>
    <xf numFmtId="11" fontId="0" fillId="0" borderId="0" xfId="0" applyNumberFormat="1" applyFont="1"/>
    <xf numFmtId="1" fontId="0" fillId="0" borderId="0" xfId="0" applyNumberFormat="1"/>
    <xf numFmtId="165" fontId="9" fillId="0" borderId="0" xfId="0" applyNumberFormat="1" applyFont="1"/>
    <xf numFmtId="165" fontId="9" fillId="0" borderId="0" xfId="0" applyNumberFormat="1" applyFont="1" applyAlignment="1">
      <alignment horizontal="right"/>
    </xf>
    <xf numFmtId="166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 applyAlignment="1">
      <alignment horizontal="right"/>
    </xf>
    <xf numFmtId="1" fontId="9" fillId="0" borderId="0" xfId="0" applyNumberFormat="1" applyFont="1"/>
    <xf numFmtId="166" fontId="9" fillId="0" borderId="0" xfId="0" applyNumberFormat="1" applyFont="1" applyAlignment="1">
      <alignment horizontal="right"/>
    </xf>
    <xf numFmtId="169" fontId="12" fillId="0" borderId="0" xfId="0" applyNumberFormat="1" applyFont="1"/>
    <xf numFmtId="2" fontId="1" fillId="0" borderId="0" xfId="0" applyNumberFormat="1" applyFont="1"/>
    <xf numFmtId="1" fontId="0" fillId="0" borderId="0" xfId="0" quotePrefix="1" applyNumberFormat="1"/>
    <xf numFmtId="169" fontId="13" fillId="0" borderId="0" xfId="0" applyNumberFormat="1" applyFont="1"/>
    <xf numFmtId="1" fontId="5" fillId="0" borderId="0" xfId="0" applyNumberFormat="1" applyFont="1"/>
    <xf numFmtId="174" fontId="0" fillId="0" borderId="0" xfId="0" quotePrefix="1" applyNumberFormat="1"/>
    <xf numFmtId="174" fontId="0" fillId="0" borderId="0" xfId="0" applyNumberFormat="1"/>
    <xf numFmtId="169" fontId="12" fillId="0" borderId="0" xfId="0" applyNumberFormat="1" applyFont="1" applyAlignment="1">
      <alignment horizontal="right"/>
    </xf>
    <xf numFmtId="175" fontId="0" fillId="0" borderId="0" xfId="0" applyNumberFormat="1"/>
    <xf numFmtId="1" fontId="9" fillId="0" borderId="0" xfId="0" applyNumberFormat="1" applyFont="1" applyAlignment="1">
      <alignment horizontal="right"/>
    </xf>
    <xf numFmtId="169" fontId="9" fillId="0" borderId="0" xfId="0" applyNumberFormat="1" applyFont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6" fillId="0" borderId="0" xfId="0" quotePrefix="1" applyFont="1" applyAlignment="1">
      <alignment horizontal="right"/>
    </xf>
    <xf numFmtId="1" fontId="0" fillId="0" borderId="0" xfId="0" applyNumberFormat="1" applyBorder="1"/>
    <xf numFmtId="174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Sheet1!$R$61:$R$62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Sheet1!$R$63:$R$70</c:f>
              <c:numCache>
                <c:formatCode>0.00E+00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Sheet1!$S$61:$S$62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Sheet1!$S$63:$S$70</c:f>
              <c:numCache>
                <c:formatCode>0.00E+00</c:formatCode>
                <c:ptCount val="8"/>
              </c:numCache>
            </c:numRef>
          </c:val>
        </c:ser>
        <c:ser>
          <c:idx val="2"/>
          <c:order val="2"/>
          <c:tx>
            <c:strRef>
              <c:f>Sheet1!$T$61:$T$62</c:f>
              <c:strCache>
                <c:ptCount val="2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Sheet1!$T$63:$T$70</c:f>
              <c:numCache>
                <c:formatCode>0.00E+00</c:formatCode>
                <c:ptCount val="8"/>
              </c:numCache>
            </c:numRef>
          </c:val>
        </c:ser>
        <c:ser>
          <c:idx val="3"/>
          <c:order val="3"/>
          <c:tx>
            <c:strRef>
              <c:f>Sheet1!$U$61:$U$62</c:f>
              <c:strCache>
                <c:ptCount val="2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Sheet1!$U$63:$U$70</c:f>
              <c:numCache>
                <c:formatCode>0.00E+00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2304"/>
        <c:axId val="320537360"/>
      </c:barChart>
      <c:catAx>
        <c:axId val="43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537360"/>
        <c:crosses val="autoZero"/>
        <c:auto val="1"/>
        <c:lblAlgn val="ctr"/>
        <c:lblOffset val="100"/>
        <c:noMultiLvlLbl val="0"/>
      </c:catAx>
      <c:valAx>
        <c:axId val="320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488" cy="60588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abSelected="1" zoomScaleNormal="100" workbookViewId="0">
      <selection activeCell="H8" sqref="H8"/>
    </sheetView>
  </sheetViews>
  <sheetFormatPr defaultRowHeight="14.4" x14ac:dyDescent="0.3"/>
  <cols>
    <col min="3" max="3" width="9.77734375" bestFit="1" customWidth="1"/>
    <col min="4" max="4" width="19.77734375" customWidth="1"/>
    <col min="5" max="5" width="15.109375" bestFit="1" customWidth="1"/>
    <col min="6" max="6" width="10.109375" bestFit="1" customWidth="1"/>
    <col min="7" max="8" width="9.44140625" bestFit="1" customWidth="1"/>
    <col min="11" max="11" width="6.5546875" bestFit="1" customWidth="1"/>
    <col min="12" max="12" width="25.109375" bestFit="1" customWidth="1"/>
    <col min="13" max="13" width="8.77734375" bestFit="1" customWidth="1"/>
    <col min="14" max="15" width="9.109375" bestFit="1" customWidth="1"/>
    <col min="16" max="16" width="14.33203125" bestFit="1" customWidth="1"/>
    <col min="18" max="18" width="14.88671875" bestFit="1" customWidth="1"/>
    <col min="20" max="20" width="9.109375" bestFit="1" customWidth="1"/>
    <col min="21" max="21" width="10.21875" bestFit="1" customWidth="1"/>
    <col min="23" max="23" width="21.5546875" bestFit="1" customWidth="1"/>
    <col min="25" max="25" width="10" bestFit="1" customWidth="1"/>
    <col min="26" max="36" width="9.77734375" bestFit="1" customWidth="1"/>
  </cols>
  <sheetData>
    <row r="1" spans="2:36" ht="18" x14ac:dyDescent="0.35">
      <c r="F1" s="5"/>
      <c r="G1" s="5"/>
      <c r="O1" s="17"/>
    </row>
    <row r="2" spans="2:36" x14ac:dyDescent="0.3">
      <c r="C2" s="5"/>
      <c r="D2" s="5"/>
      <c r="F2" s="5"/>
      <c r="M2" s="12"/>
      <c r="N2" s="4"/>
      <c r="O2" s="20"/>
      <c r="V2" s="12"/>
      <c r="W2" s="12"/>
      <c r="X2" s="12"/>
    </row>
    <row r="3" spans="2:36" x14ac:dyDescent="0.3">
      <c r="C3" s="5" t="s">
        <v>0</v>
      </c>
      <c r="D3" s="5"/>
      <c r="F3" s="5"/>
      <c r="M3" s="12"/>
      <c r="N3" s="4"/>
      <c r="O3" s="20"/>
      <c r="U3" s="3"/>
      <c r="V3" s="6"/>
      <c r="W3" s="6"/>
    </row>
    <row r="4" spans="2:36" x14ac:dyDescent="0.3">
      <c r="C4" s="5"/>
      <c r="D4" s="5"/>
      <c r="F4" s="5"/>
      <c r="M4" s="12"/>
      <c r="O4" s="20"/>
      <c r="U4" s="3"/>
      <c r="V4" s="6"/>
      <c r="W4" s="6"/>
      <c r="Y4" s="3"/>
    </row>
    <row r="5" spans="2:36" x14ac:dyDescent="0.3">
      <c r="C5" s="25" t="s">
        <v>1</v>
      </c>
      <c r="D5" s="25"/>
      <c r="F5" s="5"/>
      <c r="G5" s="27" t="s">
        <v>6</v>
      </c>
      <c r="H5" s="25"/>
      <c r="M5" s="12"/>
      <c r="N5" s="18"/>
      <c r="O5" s="20"/>
      <c r="Y5" s="11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2:36" x14ac:dyDescent="0.3">
      <c r="C6" s="25" t="s">
        <v>2</v>
      </c>
      <c r="D6" s="26" t="s">
        <v>3</v>
      </c>
      <c r="F6" s="5"/>
      <c r="G6" s="29" t="s">
        <v>7</v>
      </c>
      <c r="H6" s="26" t="s">
        <v>8</v>
      </c>
      <c r="M6" s="12"/>
      <c r="N6" s="18"/>
      <c r="O6" s="20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2:36" ht="18" x14ac:dyDescent="0.35">
      <c r="B7" s="2"/>
      <c r="C7" s="25" t="s">
        <v>4</v>
      </c>
      <c r="D7" s="30">
        <v>1</v>
      </c>
      <c r="F7" s="5"/>
      <c r="G7" s="41" t="s">
        <v>21</v>
      </c>
      <c r="H7" s="31">
        <f>PI()*0.005^2</f>
        <v>7.8539816339744827E-5</v>
      </c>
      <c r="M7" s="12"/>
      <c r="N7" s="18"/>
      <c r="O7" s="20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2:36" x14ac:dyDescent="0.3">
      <c r="C8" s="25" t="s">
        <v>5</v>
      </c>
      <c r="D8" s="30">
        <v>1000</v>
      </c>
      <c r="G8" s="26" t="s">
        <v>9</v>
      </c>
      <c r="H8" s="31">
        <v>210000000000</v>
      </c>
      <c r="M8" s="12"/>
      <c r="N8" s="18"/>
      <c r="O8" s="20"/>
      <c r="P8" s="19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2:36" x14ac:dyDescent="0.3">
      <c r="C9" s="27" t="s">
        <v>29</v>
      </c>
      <c r="D9" s="36">
        <v>10000</v>
      </c>
      <c r="G9" s="42" t="s">
        <v>22</v>
      </c>
      <c r="H9" s="31">
        <f>AREA*E</f>
        <v>16493361.431346415</v>
      </c>
      <c r="M9" s="12"/>
      <c r="O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2:36" x14ac:dyDescent="0.3">
      <c r="C10" s="28"/>
      <c r="D10" s="25"/>
      <c r="M10" s="12"/>
      <c r="O10" s="4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2:36" ht="15.6" x14ac:dyDescent="0.3">
      <c r="B11" s="1"/>
      <c r="J11" s="1"/>
      <c r="K11" s="14"/>
      <c r="L11" s="16"/>
      <c r="M11" s="11"/>
      <c r="N11" s="11"/>
      <c r="Q11" s="1"/>
      <c r="R11" s="7"/>
      <c r="S11" s="4"/>
      <c r="Z11" s="11"/>
    </row>
    <row r="12" spans="2:36" x14ac:dyDescent="0.3">
      <c r="C12" s="45" t="s">
        <v>23</v>
      </c>
      <c r="D12" s="46" t="s">
        <v>24</v>
      </c>
      <c r="E12" s="47"/>
      <c r="F12" s="47"/>
      <c r="G12" s="48"/>
      <c r="K12" s="45" t="s">
        <v>23</v>
      </c>
      <c r="L12" s="46" t="s">
        <v>26</v>
      </c>
      <c r="M12" s="47"/>
      <c r="N12" s="47"/>
      <c r="O12" s="48"/>
      <c r="Q12" s="10"/>
      <c r="R12" s="11"/>
      <c r="S12" s="4"/>
    </row>
    <row r="13" spans="2:36" x14ac:dyDescent="0.3">
      <c r="C13" s="49"/>
      <c r="D13" s="43" t="s">
        <v>20</v>
      </c>
      <c r="E13" s="43"/>
      <c r="F13" s="43"/>
      <c r="G13" s="50"/>
      <c r="K13" s="49"/>
      <c r="L13" s="43" t="s">
        <v>27</v>
      </c>
      <c r="M13" s="43">
        <v>1000</v>
      </c>
      <c r="N13" s="43"/>
      <c r="O13" s="50"/>
      <c r="Q13" s="10"/>
      <c r="R13" s="11"/>
    </row>
    <row r="14" spans="2:36" x14ac:dyDescent="0.3">
      <c r="C14" s="49"/>
      <c r="D14" s="43"/>
      <c r="E14" s="43"/>
      <c r="F14" s="43"/>
      <c r="G14" s="50"/>
      <c r="K14" s="49"/>
      <c r="L14" s="43" t="s">
        <v>28</v>
      </c>
      <c r="M14" s="43">
        <v>-2000</v>
      </c>
      <c r="N14" s="43">
        <f>M14/SQRT(2)</f>
        <v>-1414.2135623730949</v>
      </c>
      <c r="O14" s="50"/>
      <c r="Q14" s="10"/>
      <c r="R14" s="11"/>
    </row>
    <row r="15" spans="2:36" x14ac:dyDescent="0.3">
      <c r="B15" s="3"/>
      <c r="C15" s="49"/>
      <c r="D15" s="43" t="s">
        <v>11</v>
      </c>
      <c r="E15" s="43" t="s">
        <v>12</v>
      </c>
      <c r="F15" s="43" t="s">
        <v>13</v>
      </c>
      <c r="G15" s="50" t="s">
        <v>14</v>
      </c>
      <c r="H15" s="8"/>
      <c r="K15" s="49" t="s">
        <v>10</v>
      </c>
      <c r="L15" s="43" t="s">
        <v>11</v>
      </c>
      <c r="M15" s="43" t="s">
        <v>12</v>
      </c>
      <c r="N15" s="43" t="s">
        <v>13</v>
      </c>
      <c r="O15" s="50" t="s">
        <v>14</v>
      </c>
      <c r="Q15" s="10"/>
      <c r="R15" s="5"/>
    </row>
    <row r="16" spans="2:36" x14ac:dyDescent="0.3">
      <c r="B16" s="3"/>
      <c r="C16" s="49" t="s">
        <v>10</v>
      </c>
      <c r="D16" s="43"/>
      <c r="E16" s="43"/>
      <c r="F16" s="43"/>
      <c r="G16" s="50"/>
      <c r="H16" s="8"/>
      <c r="K16" s="49"/>
      <c r="L16" s="43"/>
      <c r="M16" s="43"/>
      <c r="N16" s="43"/>
      <c r="O16" s="50"/>
      <c r="Q16" s="10"/>
      <c r="R16" s="5"/>
    </row>
    <row r="17" spans="2:18" x14ac:dyDescent="0.3">
      <c r="C17" s="49">
        <v>1</v>
      </c>
      <c r="D17" s="44">
        <v>0</v>
      </c>
      <c r="E17" s="44">
        <v>0</v>
      </c>
      <c r="F17" s="44">
        <v>712.91</v>
      </c>
      <c r="G17" s="51">
        <v>9000</v>
      </c>
      <c r="H17" s="9"/>
      <c r="K17" s="49">
        <v>1</v>
      </c>
      <c r="L17" s="44">
        <v>0</v>
      </c>
      <c r="M17" s="44">
        <v>0</v>
      </c>
      <c r="N17" s="44">
        <v>0</v>
      </c>
      <c r="O17" s="51">
        <v>9000</v>
      </c>
    </row>
    <row r="18" spans="2:18" ht="18" x14ac:dyDescent="0.35">
      <c r="C18" s="49">
        <v>2</v>
      </c>
      <c r="D18" s="44">
        <v>-3.4421999999999998E-6</v>
      </c>
      <c r="E18" s="44">
        <v>-8.2869000000000002E-6</v>
      </c>
      <c r="F18" s="43"/>
      <c r="G18" s="50"/>
      <c r="H18" s="5"/>
      <c r="K18" s="49">
        <v>2</v>
      </c>
      <c r="L18" s="44">
        <v>-1.9999999999999999E-6</v>
      </c>
      <c r="M18" s="44">
        <v>-8.5855999999999996E-6</v>
      </c>
      <c r="N18" s="43"/>
      <c r="O18" s="50"/>
      <c r="Q18" s="39"/>
    </row>
    <row r="19" spans="2:18" x14ac:dyDescent="0.3">
      <c r="B19" s="4"/>
      <c r="C19" s="49">
        <v>3</v>
      </c>
      <c r="D19" s="44">
        <v>-2.7292999999999999E-6</v>
      </c>
      <c r="E19" s="44">
        <v>7.1289999999999998E-7</v>
      </c>
      <c r="F19" s="43"/>
      <c r="G19" s="50"/>
      <c r="H19" s="5"/>
      <c r="K19" s="49">
        <v>3</v>
      </c>
      <c r="L19" s="44">
        <v>-1.5857999999999999E-6</v>
      </c>
      <c r="M19" s="44">
        <v>4.1422000000000001E-7</v>
      </c>
      <c r="N19" s="43"/>
      <c r="O19" s="50"/>
      <c r="Q19" s="10"/>
    </row>
    <row r="20" spans="2:18" x14ac:dyDescent="0.3">
      <c r="B20" s="3"/>
      <c r="C20" s="49">
        <v>4</v>
      </c>
      <c r="D20" s="44">
        <v>0</v>
      </c>
      <c r="E20" s="44">
        <v>0</v>
      </c>
      <c r="F20" s="44">
        <v>-1712.9</v>
      </c>
      <c r="G20" s="51">
        <v>1000</v>
      </c>
      <c r="K20" s="49">
        <v>4</v>
      </c>
      <c r="L20" s="44">
        <v>4.1422000000000001E-7</v>
      </c>
      <c r="M20" s="44">
        <v>0</v>
      </c>
      <c r="N20" s="44">
        <v>1000</v>
      </c>
      <c r="O20" s="51"/>
    </row>
    <row r="21" spans="2:18" x14ac:dyDescent="0.3">
      <c r="B21" s="3"/>
      <c r="C21" s="49"/>
      <c r="D21" s="43"/>
      <c r="E21" s="43"/>
      <c r="F21" s="43"/>
      <c r="G21" s="50"/>
      <c r="H21" s="5"/>
      <c r="K21" s="49"/>
      <c r="L21" s="43"/>
      <c r="M21" s="43"/>
      <c r="N21" s="43"/>
      <c r="O21" s="50"/>
      <c r="R21" s="11"/>
    </row>
    <row r="22" spans="2:18" x14ac:dyDescent="0.3">
      <c r="C22" s="49" t="s">
        <v>15</v>
      </c>
      <c r="D22" s="43" t="s">
        <v>16</v>
      </c>
      <c r="E22" s="43" t="s">
        <v>17</v>
      </c>
      <c r="F22" s="43" t="s">
        <v>18</v>
      </c>
      <c r="G22" s="50" t="s">
        <v>19</v>
      </c>
      <c r="K22" s="49" t="s">
        <v>15</v>
      </c>
      <c r="L22" s="43" t="s">
        <v>16</v>
      </c>
      <c r="M22" s="43" t="s">
        <v>17</v>
      </c>
      <c r="N22" s="43" t="s">
        <v>18</v>
      </c>
      <c r="O22" s="50" t="s">
        <v>19</v>
      </c>
    </row>
    <row r="23" spans="2:18" x14ac:dyDescent="0.3">
      <c r="C23" s="49"/>
      <c r="D23" s="43"/>
      <c r="E23" s="43"/>
      <c r="F23" s="43"/>
      <c r="G23" s="50"/>
      <c r="H23" s="56" t="s">
        <v>25</v>
      </c>
      <c r="K23" s="49"/>
      <c r="L23" s="43"/>
      <c r="M23" s="43"/>
      <c r="N23" s="43"/>
      <c r="O23" s="50"/>
      <c r="P23" s="56" t="s">
        <v>25</v>
      </c>
    </row>
    <row r="24" spans="2:18" x14ac:dyDescent="0.3">
      <c r="B24" s="11"/>
      <c r="C24" s="49">
        <v>1</v>
      </c>
      <c r="D24" s="43">
        <v>1</v>
      </c>
      <c r="E24" s="43">
        <v>2</v>
      </c>
      <c r="F24" s="44">
        <v>-8287.1</v>
      </c>
      <c r="G24" s="51">
        <v>-1740300</v>
      </c>
      <c r="H24" s="11">
        <f>F24/SQRT(2)</f>
        <v>-5859.8646063710376</v>
      </c>
      <c r="K24" s="49">
        <v>1</v>
      </c>
      <c r="L24" s="43">
        <v>1</v>
      </c>
      <c r="M24" s="43">
        <v>2</v>
      </c>
      <c r="N24" s="57">
        <v>-8585.7999999999993</v>
      </c>
      <c r="O24" s="51">
        <v>-1803000</v>
      </c>
      <c r="P24" s="24">
        <f>N24/SQRT(2)</f>
        <v>-6071.0774019114588</v>
      </c>
    </row>
    <row r="25" spans="2:18" x14ac:dyDescent="0.3">
      <c r="B25" s="11"/>
      <c r="C25" s="49">
        <v>2</v>
      </c>
      <c r="D25" s="43">
        <v>2</v>
      </c>
      <c r="E25" s="43">
        <v>3</v>
      </c>
      <c r="F25" s="44">
        <v>712.91</v>
      </c>
      <c r="G25" s="51">
        <v>149710</v>
      </c>
      <c r="H25" s="11">
        <f t="shared" ref="H25:H29" si="0">F25/SQRT(2)</f>
        <v>504.10349537570153</v>
      </c>
      <c r="K25" s="49">
        <v>2</v>
      </c>
      <c r="L25" s="43">
        <v>2</v>
      </c>
      <c r="M25" s="43">
        <v>3</v>
      </c>
      <c r="N25" s="57">
        <v>414.23</v>
      </c>
      <c r="O25" s="51">
        <v>86986</v>
      </c>
      <c r="P25" s="24">
        <f t="shared" ref="P25:P29" si="1">N25/SQRT(2)</f>
        <v>292.90484197090359</v>
      </c>
    </row>
    <row r="26" spans="2:18" x14ac:dyDescent="0.3">
      <c r="B26" s="11"/>
      <c r="C26" s="49">
        <v>3</v>
      </c>
      <c r="D26" s="43">
        <v>3</v>
      </c>
      <c r="E26" s="43">
        <v>4</v>
      </c>
      <c r="F26" s="44">
        <v>712.91</v>
      </c>
      <c r="G26" s="51">
        <v>149710</v>
      </c>
      <c r="H26" s="11">
        <f t="shared" si="0"/>
        <v>504.10349537570153</v>
      </c>
      <c r="K26" s="49">
        <v>3</v>
      </c>
      <c r="L26" s="43">
        <v>3</v>
      </c>
      <c r="M26" s="43">
        <v>4</v>
      </c>
      <c r="N26" s="57">
        <v>414.23</v>
      </c>
      <c r="O26" s="51">
        <v>86986</v>
      </c>
      <c r="P26" s="24">
        <f t="shared" si="1"/>
        <v>292.90484197090359</v>
      </c>
    </row>
    <row r="27" spans="2:18" x14ac:dyDescent="0.3">
      <c r="B27" s="11"/>
      <c r="C27" s="49">
        <v>4</v>
      </c>
      <c r="D27" s="43">
        <v>4</v>
      </c>
      <c r="E27" s="43">
        <v>1</v>
      </c>
      <c r="F27" s="44">
        <v>0</v>
      </c>
      <c r="G27" s="51">
        <v>0</v>
      </c>
      <c r="H27" s="11">
        <f t="shared" si="0"/>
        <v>0</v>
      </c>
      <c r="K27" s="49">
        <v>4</v>
      </c>
      <c r="L27" s="43">
        <v>4</v>
      </c>
      <c r="M27" s="43">
        <v>1</v>
      </c>
      <c r="N27" s="57">
        <v>414.23</v>
      </c>
      <c r="O27" s="51">
        <v>86986</v>
      </c>
      <c r="P27" s="24">
        <f t="shared" si="1"/>
        <v>292.90484197090359</v>
      </c>
    </row>
    <row r="28" spans="2:18" x14ac:dyDescent="0.3">
      <c r="B28" s="11"/>
      <c r="C28" s="49">
        <v>5</v>
      </c>
      <c r="D28" s="43">
        <v>2</v>
      </c>
      <c r="E28" s="43">
        <v>4</v>
      </c>
      <c r="F28" s="44">
        <v>-2422.4</v>
      </c>
      <c r="G28" s="51">
        <v>-508700</v>
      </c>
      <c r="H28" s="11">
        <f t="shared" si="0"/>
        <v>-1712.8954667462926</v>
      </c>
      <c r="K28" s="49">
        <v>6</v>
      </c>
      <c r="L28" s="43">
        <v>3</v>
      </c>
      <c r="M28" s="43">
        <v>1</v>
      </c>
      <c r="N28" s="57">
        <v>-585.80999999999995</v>
      </c>
      <c r="O28" s="51">
        <v>-123020</v>
      </c>
      <c r="P28" s="24">
        <f t="shared" si="1"/>
        <v>-414.23022348689136</v>
      </c>
    </row>
    <row r="29" spans="2:18" x14ac:dyDescent="0.3">
      <c r="B29" s="11"/>
      <c r="C29" s="52">
        <v>6</v>
      </c>
      <c r="D29" s="53">
        <v>3</v>
      </c>
      <c r="E29" s="53">
        <v>1</v>
      </c>
      <c r="F29" s="54">
        <v>-1008.2</v>
      </c>
      <c r="G29" s="55">
        <v>-211720</v>
      </c>
      <c r="H29" s="11">
        <f t="shared" si="0"/>
        <v>-712.90505679227715</v>
      </c>
      <c r="K29" s="52"/>
      <c r="L29" s="53"/>
      <c r="M29" s="53"/>
      <c r="N29" s="54"/>
      <c r="O29" s="55"/>
      <c r="P29" s="11">
        <f t="shared" si="1"/>
        <v>0</v>
      </c>
    </row>
    <row r="30" spans="2:18" x14ac:dyDescent="0.3">
      <c r="G30" s="11"/>
      <c r="H30" s="11"/>
      <c r="K30" s="4"/>
      <c r="L30" s="38"/>
      <c r="M30" s="38"/>
      <c r="O30" s="37"/>
    </row>
    <row r="31" spans="2:18" x14ac:dyDescent="0.3">
      <c r="G31" s="11"/>
      <c r="H31" s="11"/>
      <c r="K31" s="34"/>
      <c r="L31" s="38"/>
      <c r="M31" s="38"/>
    </row>
    <row r="32" spans="2:18" x14ac:dyDescent="0.3">
      <c r="E32" s="11"/>
      <c r="F32" s="11"/>
      <c r="G32" s="11"/>
      <c r="H32" s="11"/>
      <c r="K32" s="34"/>
      <c r="L32" s="38"/>
      <c r="M32" s="38"/>
      <c r="N32" s="57">
        <f>N27+N14</f>
        <v>-999.98356237309486</v>
      </c>
    </row>
    <row r="33" spans="1:14" x14ac:dyDescent="0.3">
      <c r="E33" s="4" t="s">
        <v>33</v>
      </c>
      <c r="F33" s="38">
        <f>(1/SQRT(2))*(Q+x/SQRT(2))</f>
        <v>5859.8678118654743</v>
      </c>
      <c r="G33" s="11"/>
      <c r="H33" s="11"/>
      <c r="K33" s="34"/>
      <c r="L33" s="38"/>
      <c r="M33" s="38"/>
      <c r="N33" s="57">
        <f>N26+M13</f>
        <v>1414.23</v>
      </c>
    </row>
    <row r="34" spans="1:14" x14ac:dyDescent="0.3">
      <c r="E34" s="4" t="s">
        <v>30</v>
      </c>
      <c r="F34" s="38">
        <f>(2/SQRT(2))*(P+(x/SQRT(2)))</f>
        <v>-1008.1864376269048</v>
      </c>
      <c r="N34" s="57">
        <f>N24+N14</f>
        <v>-10000.013562373095</v>
      </c>
    </row>
    <row r="35" spans="1:14" x14ac:dyDescent="0.3">
      <c r="E35" s="4" t="s">
        <v>31</v>
      </c>
      <c r="F35" s="38">
        <f>(-1/SQRT(2))*(y-(x/SQRT(2)))</f>
        <v>3.2054944373769933E-3</v>
      </c>
      <c r="K35" s="24"/>
      <c r="L35" s="38"/>
      <c r="N35" s="57">
        <f>N25+N14</f>
        <v>-999.98356237309486</v>
      </c>
    </row>
    <row r="36" spans="1:14" x14ac:dyDescent="0.3">
      <c r="E36" s="4" t="s">
        <v>32</v>
      </c>
      <c r="F36" s="38">
        <f>(P*SQRT(2)+x)*SQRT(2)</f>
        <v>-1425.7909334925855</v>
      </c>
      <c r="H36" t="s">
        <v>20</v>
      </c>
      <c r="K36" s="4"/>
      <c r="L36" s="38"/>
      <c r="N36" s="57">
        <f>N17+P28</f>
        <v>-414.23022348689136</v>
      </c>
    </row>
    <row r="37" spans="1:14" x14ac:dyDescent="0.3">
      <c r="C37" s="11"/>
      <c r="F37" s="58">
        <f>SUM(F33:F36)</f>
        <v>3425.8936462404217</v>
      </c>
      <c r="K37" s="4"/>
      <c r="L37" s="38"/>
      <c r="N37" s="57">
        <f>O17+N24</f>
        <v>414.20000000000073</v>
      </c>
    </row>
    <row r="38" spans="1:14" x14ac:dyDescent="0.3">
      <c r="I38" s="11"/>
      <c r="J38" s="4"/>
      <c r="K38" s="11"/>
      <c r="N38" s="57"/>
    </row>
    <row r="39" spans="1:14" ht="18" x14ac:dyDescent="0.35">
      <c r="A39" s="17"/>
      <c r="F39">
        <f>x*SQRT(2)</f>
        <v>-3425.7909334925857</v>
      </c>
      <c r="I39" s="11"/>
    </row>
    <row r="44" spans="1:14" x14ac:dyDescent="0.3">
      <c r="C44" s="11"/>
      <c r="D44" s="11"/>
      <c r="E44" s="11"/>
      <c r="F44" s="11"/>
    </row>
    <row r="45" spans="1:14" x14ac:dyDescent="0.3">
      <c r="C45" s="11"/>
      <c r="D45" s="11"/>
      <c r="F45" s="11"/>
    </row>
    <row r="46" spans="1:14" x14ac:dyDescent="0.3">
      <c r="C46" s="11"/>
      <c r="D46" s="11"/>
    </row>
    <row r="47" spans="1:14" x14ac:dyDescent="0.3">
      <c r="C47" s="11"/>
      <c r="D47" s="11"/>
    </row>
    <row r="51" spans="1:21" x14ac:dyDescent="0.3">
      <c r="E51" s="11"/>
      <c r="F51" s="11"/>
      <c r="H51" s="11"/>
      <c r="I51" s="22"/>
      <c r="J51" s="23"/>
    </row>
    <row r="52" spans="1:21" x14ac:dyDescent="0.3">
      <c r="E52" s="11"/>
      <c r="F52" s="11"/>
      <c r="H52" s="11"/>
      <c r="I52" s="22"/>
      <c r="J52" s="23"/>
    </row>
    <row r="53" spans="1:21" x14ac:dyDescent="0.3">
      <c r="D53">
        <f>SQRT(2)/(1.5)</f>
        <v>0.94280904158206347</v>
      </c>
      <c r="E53" s="11"/>
      <c r="F53" s="11"/>
      <c r="H53" s="11"/>
      <c r="I53" s="22"/>
      <c r="J53" s="23"/>
    </row>
    <row r="54" spans="1:21" x14ac:dyDescent="0.3">
      <c r="D54">
        <f>1/D53</f>
        <v>1.0606601717798212</v>
      </c>
      <c r="E54" s="11"/>
      <c r="F54" s="11"/>
      <c r="H54" s="11"/>
      <c r="I54" s="22"/>
      <c r="J54" s="23"/>
    </row>
    <row r="55" spans="1:21" x14ac:dyDescent="0.3">
      <c r="E55" s="11"/>
      <c r="F55" s="11"/>
      <c r="G55" s="11"/>
      <c r="H55" s="11"/>
      <c r="I55" s="22"/>
      <c r="J55" s="23"/>
    </row>
    <row r="56" spans="1:21" x14ac:dyDescent="0.3">
      <c r="E56" s="11"/>
      <c r="F56" s="11"/>
      <c r="H56" s="11"/>
      <c r="I56" s="22"/>
      <c r="J56" s="23"/>
      <c r="N56" s="11"/>
      <c r="O56" s="11"/>
      <c r="P56" s="11"/>
      <c r="Q56" s="11"/>
    </row>
    <row r="57" spans="1:21" x14ac:dyDescent="0.3">
      <c r="E57" s="11"/>
      <c r="F57" s="11"/>
      <c r="H57" s="21"/>
      <c r="I57" s="22"/>
      <c r="J57" s="21"/>
      <c r="N57" s="11"/>
      <c r="O57" s="11"/>
      <c r="Q57" s="11"/>
    </row>
    <row r="58" spans="1:21" x14ac:dyDescent="0.3">
      <c r="E58" s="11"/>
      <c r="F58" s="11"/>
      <c r="G58" s="11"/>
      <c r="H58" s="11"/>
      <c r="N58" s="11"/>
      <c r="O58" s="11"/>
    </row>
    <row r="59" spans="1:21" x14ac:dyDescent="0.3">
      <c r="E59" s="11"/>
      <c r="F59" s="11"/>
      <c r="N59" s="11"/>
      <c r="O59" s="11"/>
    </row>
    <row r="60" spans="1:21" x14ac:dyDescent="0.3">
      <c r="B60" s="11"/>
    </row>
    <row r="62" spans="1:21" ht="18" x14ac:dyDescent="0.35">
      <c r="M62" s="39"/>
      <c r="N62" s="32"/>
      <c r="O62" s="39"/>
      <c r="S62" s="39"/>
      <c r="T62" s="32"/>
      <c r="U62" s="39"/>
    </row>
    <row r="63" spans="1:21" x14ac:dyDescent="0.3">
      <c r="G63" s="11"/>
      <c r="H63" s="11"/>
      <c r="K63" s="40"/>
      <c r="M63" s="40"/>
      <c r="N63" s="11"/>
      <c r="P63" s="11"/>
      <c r="Q63" s="19"/>
      <c r="R63" s="11"/>
      <c r="S63" s="11"/>
      <c r="T63" s="11"/>
      <c r="U63" s="11"/>
    </row>
    <row r="64" spans="1:21" ht="18" x14ac:dyDescent="0.35">
      <c r="A64" s="17"/>
      <c r="G64" s="11"/>
      <c r="H64" s="11"/>
      <c r="K64" s="40"/>
      <c r="M64" s="40"/>
      <c r="N64" s="11"/>
      <c r="P64" s="11"/>
      <c r="Q64" s="19"/>
      <c r="R64" s="11"/>
      <c r="S64" s="11"/>
      <c r="T64" s="11"/>
      <c r="U64" s="11"/>
    </row>
    <row r="65" spans="3:21" x14ac:dyDescent="0.3">
      <c r="G65" s="11"/>
      <c r="H65" s="11"/>
      <c r="K65" s="40"/>
      <c r="M65" s="40"/>
      <c r="N65" s="11"/>
      <c r="P65" s="11"/>
      <c r="Q65" s="19"/>
      <c r="R65" s="11"/>
      <c r="S65" s="11"/>
      <c r="T65" s="11"/>
      <c r="U65" s="11"/>
    </row>
    <row r="66" spans="3:21" x14ac:dyDescent="0.3">
      <c r="G66" s="11"/>
      <c r="H66" s="11"/>
      <c r="K66" s="40"/>
      <c r="M66" s="40"/>
      <c r="N66" s="11"/>
      <c r="P66" s="11"/>
      <c r="Q66" s="19"/>
      <c r="R66" s="11"/>
      <c r="S66" s="11"/>
      <c r="T66" s="11"/>
      <c r="U66" s="11"/>
    </row>
    <row r="67" spans="3:21" x14ac:dyDescent="0.3">
      <c r="G67" s="11"/>
      <c r="H67" s="11"/>
      <c r="K67" s="40"/>
      <c r="M67" s="40"/>
      <c r="N67" s="11"/>
      <c r="P67" s="11"/>
      <c r="Q67" s="19"/>
      <c r="R67" s="11"/>
      <c r="S67" s="11"/>
      <c r="T67" s="11"/>
      <c r="U67" s="11"/>
    </row>
    <row r="68" spans="3:21" x14ac:dyDescent="0.3">
      <c r="G68" s="11"/>
      <c r="H68" s="11"/>
      <c r="K68" s="40"/>
      <c r="M68" s="40"/>
      <c r="N68" s="11"/>
      <c r="P68" s="11"/>
      <c r="Q68" s="19"/>
      <c r="R68" s="11"/>
      <c r="S68" s="11"/>
      <c r="T68" s="11"/>
      <c r="U68" s="11"/>
    </row>
    <row r="69" spans="3:21" x14ac:dyDescent="0.3">
      <c r="C69" s="11"/>
      <c r="G69" s="11"/>
      <c r="H69" s="11"/>
      <c r="K69" s="40"/>
      <c r="M69" s="40"/>
      <c r="N69" s="11"/>
      <c r="Q69" s="19"/>
      <c r="R69" s="11"/>
      <c r="S69" s="11"/>
      <c r="T69" s="11"/>
      <c r="U69" s="11"/>
    </row>
    <row r="70" spans="3:21" x14ac:dyDescent="0.3">
      <c r="C70" s="11"/>
      <c r="G70" s="11"/>
      <c r="H70" s="11"/>
      <c r="K70" s="40"/>
      <c r="M70" s="40"/>
      <c r="N70" s="11"/>
      <c r="Q70" s="19"/>
      <c r="R70" s="11"/>
      <c r="S70" s="11"/>
      <c r="T70" s="11"/>
      <c r="U70" s="11"/>
    </row>
    <row r="71" spans="3:21" x14ac:dyDescent="0.3">
      <c r="C71" s="11"/>
      <c r="D71" s="21"/>
    </row>
    <row r="72" spans="3:21" x14ac:dyDescent="0.3">
      <c r="C72" s="11"/>
      <c r="D72" s="21"/>
      <c r="R72" s="11"/>
    </row>
    <row r="73" spans="3:21" ht="18" x14ac:dyDescent="0.35">
      <c r="K73" s="32"/>
      <c r="L73" s="7"/>
      <c r="M73" s="33"/>
      <c r="R73" s="11"/>
    </row>
    <row r="74" spans="3:21" ht="18" x14ac:dyDescent="0.35">
      <c r="D74" s="11"/>
      <c r="K74" s="32"/>
      <c r="L74" s="7"/>
      <c r="M74" s="32"/>
      <c r="N74" s="5"/>
      <c r="R74" s="11"/>
    </row>
    <row r="75" spans="3:21" ht="18" x14ac:dyDescent="0.35">
      <c r="K75" s="32"/>
      <c r="L75" s="7"/>
      <c r="M75" s="32"/>
      <c r="N75" s="5"/>
      <c r="R75" s="11"/>
    </row>
    <row r="76" spans="3:21" ht="18" x14ac:dyDescent="0.35">
      <c r="E76" s="11"/>
      <c r="F76" s="11"/>
      <c r="K76" s="32"/>
      <c r="L76" s="7"/>
      <c r="M76" s="35"/>
    </row>
    <row r="77" spans="3:21" x14ac:dyDescent="0.3">
      <c r="E77" s="11"/>
      <c r="F77" s="11"/>
    </row>
    <row r="78" spans="3:21" x14ac:dyDescent="0.3">
      <c r="E78" s="11"/>
      <c r="F78" s="11"/>
    </row>
    <row r="79" spans="3:21" x14ac:dyDescent="0.3">
      <c r="E79" s="11"/>
      <c r="F79" s="11"/>
    </row>
    <row r="80" spans="3:21" x14ac:dyDescent="0.3">
      <c r="E80" s="11"/>
      <c r="F80" s="11"/>
    </row>
    <row r="81" spans="1:11" x14ac:dyDescent="0.3">
      <c r="E81" s="11"/>
      <c r="F81" s="11"/>
      <c r="K81" s="40"/>
    </row>
    <row r="82" spans="1:11" x14ac:dyDescent="0.3">
      <c r="K82" s="40"/>
    </row>
    <row r="83" spans="1:11" x14ac:dyDescent="0.3">
      <c r="K83" s="40"/>
    </row>
    <row r="84" spans="1:11" x14ac:dyDescent="0.3">
      <c r="K84" s="40"/>
    </row>
    <row r="85" spans="1:11" x14ac:dyDescent="0.3">
      <c r="B85" s="11"/>
      <c r="K85" s="40"/>
    </row>
    <row r="86" spans="1:11" x14ac:dyDescent="0.3">
      <c r="K86" s="40"/>
    </row>
    <row r="87" spans="1:11" x14ac:dyDescent="0.3">
      <c r="K87" s="40"/>
    </row>
    <row r="88" spans="1:11" ht="18" x14ac:dyDescent="0.35">
      <c r="A88" s="17"/>
      <c r="K88" s="40"/>
    </row>
    <row r="92" spans="1:11" x14ac:dyDescent="0.3">
      <c r="C92" s="11"/>
      <c r="D92" s="11"/>
      <c r="E92" s="11"/>
      <c r="F92" s="11"/>
    </row>
    <row r="93" spans="1:11" x14ac:dyDescent="0.3">
      <c r="C93" s="11"/>
      <c r="D93" s="11"/>
      <c r="F93" s="11"/>
    </row>
    <row r="94" spans="1:11" x14ac:dyDescent="0.3">
      <c r="C94" s="11"/>
      <c r="D94" s="11"/>
    </row>
    <row r="95" spans="1:11" x14ac:dyDescent="0.3">
      <c r="C95" s="11"/>
      <c r="D95" s="11"/>
    </row>
    <row r="99" spans="2:10" x14ac:dyDescent="0.3">
      <c r="E99" s="11"/>
      <c r="F99" s="11"/>
      <c r="I99" s="22"/>
      <c r="J99" s="23"/>
    </row>
    <row r="100" spans="2:10" x14ac:dyDescent="0.3">
      <c r="E100" s="11"/>
      <c r="F100" s="11"/>
      <c r="H100" s="11"/>
      <c r="I100" s="22"/>
      <c r="J100" s="23"/>
    </row>
    <row r="101" spans="2:10" x14ac:dyDescent="0.3">
      <c r="E101" s="11"/>
      <c r="F101" s="11"/>
      <c r="H101" s="11"/>
      <c r="I101" s="22"/>
      <c r="J101" s="23"/>
    </row>
    <row r="102" spans="2:10" x14ac:dyDescent="0.3">
      <c r="E102" s="11"/>
      <c r="F102" s="11"/>
      <c r="H102" s="11"/>
      <c r="I102" s="22"/>
      <c r="J102" s="23"/>
    </row>
    <row r="103" spans="2:10" x14ac:dyDescent="0.3">
      <c r="E103" s="11"/>
      <c r="F103" s="11"/>
      <c r="H103" s="11"/>
      <c r="I103" s="22"/>
      <c r="J103" s="23"/>
    </row>
    <row r="104" spans="2:10" x14ac:dyDescent="0.3">
      <c r="E104" s="11"/>
      <c r="F104" s="11"/>
      <c r="H104" s="11"/>
      <c r="I104" s="22"/>
      <c r="J104" s="23"/>
    </row>
    <row r="105" spans="2:10" x14ac:dyDescent="0.3">
      <c r="H105" s="11"/>
      <c r="I105" s="22"/>
      <c r="J105" s="21"/>
    </row>
    <row r="106" spans="2:10" x14ac:dyDescent="0.3">
      <c r="H106" s="21"/>
    </row>
    <row r="108" spans="2:10" x14ac:dyDescent="0.3">
      <c r="B108" s="11"/>
    </row>
  </sheetData>
  <conditionalFormatting sqref="Z6:AJ10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53</vt:i4>
      </vt:variant>
    </vt:vector>
  </HeadingPairs>
  <TitlesOfParts>
    <vt:vector size="55" baseType="lpstr">
      <vt:lpstr>Sheet1</vt:lpstr>
      <vt:lpstr>Chart1</vt:lpstr>
      <vt:lpstr>A</vt:lpstr>
      <vt:lpstr>A_E</vt:lpstr>
      <vt:lpstr>AE</vt:lpstr>
      <vt:lpstr>AIM1_</vt:lpstr>
      <vt:lpstr>AIM2_</vt:lpstr>
      <vt:lpstr>AIM3_</vt:lpstr>
      <vt:lpstr>AIM4_</vt:lpstr>
      <vt:lpstr>AIM5_</vt:lpstr>
      <vt:lpstr>AIM6_</vt:lpstr>
      <vt:lpstr>AIM7_</vt:lpstr>
      <vt:lpstr>AIM8_</vt:lpstr>
      <vt:lpstr>AREA</vt:lpstr>
      <vt:lpstr>cos_30</vt:lpstr>
      <vt:lpstr>cos_60</vt:lpstr>
      <vt:lpstr>cos_α</vt:lpstr>
      <vt:lpstr>cos2_α</vt:lpstr>
      <vt:lpstr>E</vt:lpstr>
      <vt:lpstr>Ha</vt:lpstr>
      <vt:lpstr>L</vt:lpstr>
      <vt:lpstr>N1_</vt:lpstr>
      <vt:lpstr>N2_</vt:lpstr>
      <vt:lpstr>N3_</vt:lpstr>
      <vt:lpstr>N4_</vt:lpstr>
      <vt:lpstr>N5_</vt:lpstr>
      <vt:lpstr>N6_</vt:lpstr>
      <vt:lpstr>N7_</vt:lpstr>
      <vt:lpstr>N8_</vt:lpstr>
      <vt:lpstr>Nab</vt:lpstr>
      <vt:lpstr>Nao</vt:lpstr>
      <vt:lpstr>Nbo</vt:lpstr>
      <vt:lpstr>Nco</vt:lpstr>
      <vt:lpstr>Ndc</vt:lpstr>
      <vt:lpstr>Ndo</vt:lpstr>
      <vt:lpstr>P</vt:lpstr>
      <vt:lpstr>P_y</vt:lpstr>
      <vt:lpstr>Q</vt:lpstr>
      <vt:lpstr>sen_α</vt:lpstr>
      <vt:lpstr>sen2_α</vt:lpstr>
      <vt:lpstr>sin_30</vt:lpstr>
      <vt:lpstr>sin_60</vt:lpstr>
      <vt:lpstr>sqrt_3</vt:lpstr>
      <vt:lpstr>SQRT_5__P_y</vt:lpstr>
      <vt:lpstr>SQRT_5__y</vt:lpstr>
      <vt:lpstr>tan_α</vt:lpstr>
      <vt:lpstr>x</vt:lpstr>
      <vt:lpstr>y</vt:lpstr>
      <vt:lpstr>α</vt:lpstr>
      <vt:lpstr>α_β</vt:lpstr>
      <vt:lpstr>β</vt:lpstr>
      <vt:lpstr>δ3</vt:lpstr>
      <vt:lpstr>Δx</vt:lpstr>
      <vt:lpstr>Δy</vt:lpstr>
      <vt:lpstr>Δy_Δx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2022-12-02T13:12:32Z</dcterms:modified>
</cp:coreProperties>
</file>