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16_ESTRUCTURA_TRIANGULOS_EQUILATEROS\"/>
    </mc:Choice>
  </mc:AlternateContent>
  <bookViews>
    <workbookView xWindow="0" yWindow="0" windowWidth="23040" windowHeight="9372"/>
  </bookViews>
  <sheets>
    <sheet name="Sheet1" sheetId="1" r:id="rId1"/>
  </sheets>
  <definedNames>
    <definedName name="_1_COS__30º">Sheet1!$M$32</definedName>
    <definedName name="_30">Sheet1!$F$18</definedName>
    <definedName name="_30º">Sheet1!$L$24</definedName>
    <definedName name="COS__30">Sheet1!$F$20</definedName>
    <definedName name="COS__30º">Sheet1!$M$29</definedName>
    <definedName name="E">Sheet1!$F$7</definedName>
    <definedName name="I">Sheet1!$F$8</definedName>
    <definedName name="I_E">Sheet1!$F$9</definedName>
    <definedName name="L">Sheet1!$F$11</definedName>
    <definedName name="M5_">Sheet1!$H$27</definedName>
    <definedName name="N1_">Sheet1!$J$7</definedName>
    <definedName name="N2_">Sheet1!$J$8</definedName>
    <definedName name="N4_">Sheet1!$J$10</definedName>
    <definedName name="N5_">Sheet1!$J$11</definedName>
    <definedName name="N6_">Sheet1!$J$12</definedName>
    <definedName name="N7_">Sheet1!$J$13</definedName>
    <definedName name="P">Sheet1!$F$13</definedName>
    <definedName name="SIN__30">Sheet1!$F$20</definedName>
    <definedName name="SIN__30º">Sheet1!$M$28</definedName>
    <definedName name="TAN__30º">Sheet1!$M$30</definedName>
    <definedName name="U">Sheet1!$J$33</definedName>
    <definedName name="U1_">Sheet1!$J$35</definedName>
    <definedName name="U2_">Sheet1!$J$36</definedName>
    <definedName name="UT">Sheet1!$J$37</definedName>
    <definedName name="δ">Sheet1!$J$11</definedName>
    <definedName name="δ1">Sheet1!$J$29</definedName>
    <definedName name="δT">Sheet1!$J$31</definedName>
    <definedName name="θ1">Sheet1!$J$27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7" i="1"/>
  <c r="J9" i="1"/>
  <c r="F20" i="1" l="1"/>
  <c r="J13" i="1" s="1"/>
  <c r="F19" i="1"/>
  <c r="F18" i="1"/>
  <c r="J10" i="1" l="1"/>
  <c r="J7" i="1"/>
  <c r="J12" i="1"/>
  <c r="J8" i="1"/>
  <c r="J11" i="1"/>
  <c r="F9" i="1"/>
</calcChain>
</file>

<file path=xl/sharedStrings.xml><?xml version="1.0" encoding="utf-8"?>
<sst xmlns="http://schemas.openxmlformats.org/spreadsheetml/2006/main" count="33" uniqueCount="31">
  <si>
    <t>E</t>
  </si>
  <si>
    <t>I</t>
  </si>
  <si>
    <t>I*E</t>
  </si>
  <si>
    <t>L</t>
  </si>
  <si>
    <t>P</t>
  </si>
  <si>
    <t>Pa</t>
  </si>
  <si>
    <t>m4</t>
  </si>
  <si>
    <t>m</t>
  </si>
  <si>
    <t>N</t>
  </si>
  <si>
    <t>30</t>
  </si>
  <si>
    <t>SIN(_30)</t>
  </si>
  <si>
    <t>COS(_30)</t>
  </si>
  <si>
    <t>N6</t>
  </si>
  <si>
    <t>((5/8)*(P/COS__30))+(P/2)</t>
  </si>
  <si>
    <t>N2</t>
  </si>
  <si>
    <t>-(5/4)*P/COS__30</t>
  </si>
  <si>
    <t>(P/(4*COS__30))</t>
  </si>
  <si>
    <t>N5</t>
  </si>
  <si>
    <t>N7</t>
  </si>
  <si>
    <t>-(3/4)*(P/COS__30)</t>
  </si>
  <si>
    <t>(3/4)*(P/COS__30)</t>
  </si>
  <si>
    <t>N4</t>
  </si>
  <si>
    <t>N1</t>
  </si>
  <si>
    <t>((3/8)*(P/COS__30))+(P/2)</t>
  </si>
  <si>
    <t>N3</t>
  </si>
  <si>
    <t>P*((SQRT(3)/4)+(1/2))</t>
  </si>
  <si>
    <t>P*((5/(4*SQRT(3))+(1/2)))</t>
  </si>
  <si>
    <t>-(SQRT(3)/2)*P</t>
  </si>
  <si>
    <t>(SQRT(3)/2)*P</t>
  </si>
  <si>
    <t>P/(2*SQRT(3))</t>
  </si>
  <si>
    <t>-(5/(2*SQRT(3))*P)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</si>
</sst>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E+00"/>
    <numFmt numFmtId="166" formatCode="0.00000000"/>
    <numFmt numFmtId="167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164" fontId="3" fillId="0" borderId="0" xfId="0" applyNumberFormat="1" applyFont="1"/>
    <xf numFmtId="0" fontId="0" fillId="0" borderId="0" xfId="0" quotePrefix="1"/>
    <xf numFmtId="0" fontId="4" fillId="0" borderId="0" xfId="0" applyFont="1"/>
    <xf numFmtId="165" fontId="0" fillId="0" borderId="0" xfId="0" applyNumberFormat="1"/>
    <xf numFmtId="165" fontId="0" fillId="0" borderId="0" xfId="0" quotePrefix="1" applyNumberFormat="1"/>
    <xf numFmtId="165" fontId="1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16" fontId="0" fillId="0" borderId="0" xfId="0" quotePrefix="1" applyNumberFormat="1" applyAlignment="1">
      <alignment horizontal="center"/>
    </xf>
    <xf numFmtId="167" fontId="0" fillId="0" borderId="0" xfId="1" applyNumberFormat="1" applyFont="1"/>
    <xf numFmtId="0" fontId="6" fillId="0" borderId="0" xfId="0" applyFont="1"/>
    <xf numFmtId="1" fontId="0" fillId="0" borderId="0" xfId="0" applyNumberFormat="1"/>
    <xf numFmtId="167" fontId="4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1" fillId="0" borderId="0" xfId="0" quotePrefix="1" applyNumberFormat="1" applyFont="1"/>
    <xf numFmtId="2" fontId="0" fillId="0" borderId="0" xfId="0" quotePrefix="1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5" fontId="7" fillId="0" borderId="0" xfId="0" quotePrefix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50"/>
  <sheetViews>
    <sheetView tabSelected="1" topLeftCell="E1" zoomScale="115" zoomScaleNormal="115" workbookViewId="0">
      <selection activeCell="K20" sqref="K20"/>
    </sheetView>
  </sheetViews>
  <sheetFormatPr defaultRowHeight="14.4" x14ac:dyDescent="0.3"/>
  <cols>
    <col min="6" max="6" width="11.44140625" bestFit="1" customWidth="1"/>
    <col min="7" max="8" width="11.5546875" bestFit="1" customWidth="1"/>
    <col min="9" max="9" width="12.5546875" bestFit="1" customWidth="1"/>
    <col min="10" max="10" width="11.33203125" bestFit="1" customWidth="1"/>
    <col min="11" max="11" width="16.6640625" bestFit="1" customWidth="1"/>
    <col min="12" max="12" width="12.5546875" bestFit="1" customWidth="1"/>
    <col min="13" max="13" width="16.21875" bestFit="1" customWidth="1"/>
  </cols>
  <sheetData>
    <row r="4" spans="5:16" ht="18" x14ac:dyDescent="0.35"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5:16" x14ac:dyDescent="0.3">
      <c r="J5" s="4"/>
    </row>
    <row r="6" spans="5:16" x14ac:dyDescent="0.3">
      <c r="J6" s="4"/>
    </row>
    <row r="7" spans="5:16" x14ac:dyDescent="0.3">
      <c r="E7" t="s">
        <v>0</v>
      </c>
      <c r="F7" s="1">
        <v>210000000000</v>
      </c>
      <c r="G7" t="s">
        <v>5</v>
      </c>
      <c r="I7" s="3" t="s">
        <v>22</v>
      </c>
      <c r="J7" s="4">
        <f>((3/8)*(P/COS__30))+(P/2)</f>
        <v>9330.1270189221941</v>
      </c>
      <c r="K7" s="28" t="s">
        <v>23</v>
      </c>
      <c r="L7" s="4">
        <f>P*((SQRT(3)/4)+(1/2))</f>
        <v>9330.1270189221923</v>
      </c>
      <c r="M7" s="28" t="s">
        <v>25</v>
      </c>
    </row>
    <row r="8" spans="5:16" x14ac:dyDescent="0.3">
      <c r="E8" t="s">
        <v>1</v>
      </c>
      <c r="F8" s="1">
        <v>4.7620000000000001E-5</v>
      </c>
      <c r="G8" t="s">
        <v>6</v>
      </c>
      <c r="I8" t="s">
        <v>14</v>
      </c>
      <c r="J8" s="4">
        <f>((5/8)*(P/COS__30))+(P/2)</f>
        <v>12216.878364870321</v>
      </c>
      <c r="K8" s="28" t="s">
        <v>13</v>
      </c>
      <c r="L8" s="4">
        <f>P*((5/(4*SQRT(3))+(1/2)))</f>
        <v>12216.878364870323</v>
      </c>
      <c r="M8" s="28" t="s">
        <v>26</v>
      </c>
    </row>
    <row r="9" spans="5:16" x14ac:dyDescent="0.3">
      <c r="E9" s="2" t="s">
        <v>2</v>
      </c>
      <c r="F9">
        <f>I*E</f>
        <v>10000200</v>
      </c>
      <c r="I9" t="s">
        <v>24</v>
      </c>
      <c r="J9" s="4">
        <f>-(3/4)*(P/COS__30)</f>
        <v>-8660.2540378443864</v>
      </c>
      <c r="K9" s="28" t="s">
        <v>19</v>
      </c>
      <c r="L9" s="4">
        <f>-(SQRT(3)/2)*P</f>
        <v>-8660.2540378443864</v>
      </c>
      <c r="M9" s="28" t="s">
        <v>27</v>
      </c>
    </row>
    <row r="10" spans="5:16" x14ac:dyDescent="0.3">
      <c r="I10" s="3" t="s">
        <v>21</v>
      </c>
      <c r="J10" s="4">
        <f>(3/4)*(P/COS__30)</f>
        <v>8660.2540378443864</v>
      </c>
      <c r="K10" s="28" t="s">
        <v>20</v>
      </c>
      <c r="L10" s="4">
        <f>(SQRT(3)/2)*P</f>
        <v>8660.2540378443864</v>
      </c>
      <c r="M10" s="28" t="s">
        <v>28</v>
      </c>
    </row>
    <row r="11" spans="5:16" x14ac:dyDescent="0.3">
      <c r="E11" t="s">
        <v>3</v>
      </c>
      <c r="F11">
        <v>1</v>
      </c>
      <c r="G11" t="s">
        <v>7</v>
      </c>
      <c r="I11" s="3" t="s">
        <v>17</v>
      </c>
      <c r="J11" s="4">
        <f>(P/(4*COS__30))</f>
        <v>2886.7513459481288</v>
      </c>
      <c r="K11" s="28" t="s">
        <v>16</v>
      </c>
      <c r="L11" s="4">
        <f>P/(2*SQRT(3))</f>
        <v>2886.7513459481288</v>
      </c>
      <c r="M11" s="28" t="s">
        <v>29</v>
      </c>
    </row>
    <row r="12" spans="5:16" x14ac:dyDescent="0.3">
      <c r="I12" t="s">
        <v>12</v>
      </c>
      <c r="J12" s="4">
        <f>-(5/4)*P/COS__30</f>
        <v>-14433.756729740644</v>
      </c>
      <c r="K12" s="28" t="s">
        <v>15</v>
      </c>
      <c r="L12" s="4">
        <f>-(5/(2*SQRT(3))*P)</f>
        <v>-14433.756729740646</v>
      </c>
      <c r="M12" s="28" t="s">
        <v>30</v>
      </c>
    </row>
    <row r="13" spans="5:16" x14ac:dyDescent="0.3">
      <c r="E13" t="s">
        <v>4</v>
      </c>
      <c r="F13">
        <v>10000</v>
      </c>
      <c r="G13" t="s">
        <v>8</v>
      </c>
      <c r="I13" s="3" t="s">
        <v>18</v>
      </c>
      <c r="J13" s="4">
        <f>-(3/4)*(P/COS__30)</f>
        <v>-8660.2540378443864</v>
      </c>
      <c r="K13" s="28" t="s">
        <v>19</v>
      </c>
      <c r="L13" s="4">
        <f>-(SQRT(3)/2)*P</f>
        <v>-8660.2540378443864</v>
      </c>
      <c r="M13" s="28" t="s">
        <v>27</v>
      </c>
    </row>
    <row r="15" spans="5:16" x14ac:dyDescent="0.3">
      <c r="J15" s="4"/>
    </row>
    <row r="16" spans="5:16" x14ac:dyDescent="0.3">
      <c r="J16" s="4"/>
    </row>
    <row r="17" spans="5:12" x14ac:dyDescent="0.3">
      <c r="J17" s="4"/>
    </row>
    <row r="18" spans="5:12" x14ac:dyDescent="0.3">
      <c r="E18" s="2" t="s">
        <v>9</v>
      </c>
      <c r="F18" s="14">
        <f>PI()/6</f>
        <v>0.52359877559829882</v>
      </c>
      <c r="J18" s="4"/>
    </row>
    <row r="19" spans="5:12" x14ac:dyDescent="0.3">
      <c r="E19" s="16" t="s">
        <v>10</v>
      </c>
      <c r="F19" s="15">
        <f>SIN(_30)</f>
        <v>0.49999999999999994</v>
      </c>
      <c r="J19" s="4"/>
    </row>
    <row r="20" spans="5:12" x14ac:dyDescent="0.3">
      <c r="E20" s="17" t="s">
        <v>11</v>
      </c>
      <c r="F20" s="14">
        <f>COS(_30)</f>
        <v>0.86602540378443871</v>
      </c>
      <c r="J20" s="4"/>
    </row>
    <row r="21" spans="5:12" x14ac:dyDescent="0.3">
      <c r="J21" s="4"/>
    </row>
    <row r="22" spans="5:12" x14ac:dyDescent="0.3">
      <c r="J22" s="4"/>
    </row>
    <row r="23" spans="5:12" x14ac:dyDescent="0.3">
      <c r="J23" s="4"/>
    </row>
    <row r="24" spans="5:12" x14ac:dyDescent="0.3">
      <c r="H24" s="8"/>
      <c r="J24" s="4"/>
    </row>
    <row r="25" spans="5:12" x14ac:dyDescent="0.3">
      <c r="F25" s="9"/>
      <c r="G25" s="7"/>
      <c r="J25" s="4"/>
    </row>
    <row r="26" spans="5:12" x14ac:dyDescent="0.3">
      <c r="J26" s="4"/>
    </row>
    <row r="27" spans="5:12" x14ac:dyDescent="0.3">
      <c r="G27" s="8"/>
      <c r="J27" s="4"/>
      <c r="K27" s="2"/>
    </row>
    <row r="28" spans="5:12" x14ac:dyDescent="0.3">
      <c r="E28" s="3"/>
      <c r="J28" s="4"/>
      <c r="L28" s="2"/>
    </row>
    <row r="29" spans="5:12" x14ac:dyDescent="0.3">
      <c r="E29" s="3"/>
      <c r="F29" s="10"/>
      <c r="G29" s="10"/>
      <c r="I29" s="13"/>
      <c r="J29" s="4"/>
      <c r="K29" s="2"/>
      <c r="L29" s="2"/>
    </row>
    <row r="30" spans="5:12" x14ac:dyDescent="0.3">
      <c r="E30" s="3"/>
      <c r="F30" s="11"/>
      <c r="G30" s="12"/>
      <c r="I30" s="3"/>
      <c r="J30" s="4"/>
      <c r="K30" s="2"/>
      <c r="L30" s="2"/>
    </row>
    <row r="31" spans="5:12" x14ac:dyDescent="0.3">
      <c r="I31" s="3"/>
      <c r="J31" s="4"/>
    </row>
    <row r="32" spans="5:12" x14ac:dyDescent="0.3">
      <c r="J32" s="4"/>
      <c r="L32" s="2"/>
    </row>
    <row r="33" spans="5:12" x14ac:dyDescent="0.3">
      <c r="J33" s="6"/>
      <c r="K33" s="5"/>
      <c r="L33" s="2"/>
    </row>
    <row r="34" spans="5:12" x14ac:dyDescent="0.3">
      <c r="H34" s="8"/>
      <c r="J34" s="4"/>
    </row>
    <row r="35" spans="5:12" x14ac:dyDescent="0.3">
      <c r="J35" s="4"/>
      <c r="K35" s="5"/>
    </row>
    <row r="36" spans="5:12" x14ac:dyDescent="0.3">
      <c r="J36" s="4"/>
      <c r="K36" s="5"/>
    </row>
    <row r="37" spans="5:12" x14ac:dyDescent="0.3">
      <c r="J37" s="6"/>
      <c r="K37" s="5"/>
    </row>
    <row r="38" spans="5:12" x14ac:dyDescent="0.3">
      <c r="J38" s="4"/>
    </row>
    <row r="40" spans="5:12" x14ac:dyDescent="0.3">
      <c r="E40" s="19"/>
      <c r="F40" s="20"/>
      <c r="G40" s="20"/>
      <c r="H40" s="20"/>
      <c r="I40" s="20"/>
      <c r="J40" s="20"/>
      <c r="K40" s="20"/>
      <c r="L40" s="21"/>
    </row>
    <row r="41" spans="5:12" x14ac:dyDescent="0.3">
      <c r="E41" s="22"/>
      <c r="F41" s="23"/>
      <c r="G41" s="23"/>
      <c r="H41" s="23"/>
      <c r="I41" s="23"/>
      <c r="J41" s="23"/>
      <c r="K41" s="23"/>
      <c r="L41" s="24"/>
    </row>
    <row r="42" spans="5:12" x14ac:dyDescent="0.3">
      <c r="E42" s="22"/>
      <c r="F42" s="23"/>
      <c r="G42" s="23"/>
      <c r="H42" s="23"/>
      <c r="I42" s="23"/>
      <c r="J42" s="23"/>
      <c r="K42" s="23"/>
      <c r="L42" s="24"/>
    </row>
    <row r="43" spans="5:12" x14ac:dyDescent="0.3">
      <c r="E43" s="22"/>
      <c r="F43" s="23"/>
      <c r="G43" s="23"/>
      <c r="H43" s="23"/>
      <c r="I43" s="23"/>
      <c r="J43" s="23"/>
      <c r="K43" s="23"/>
      <c r="L43" s="24"/>
    </row>
    <row r="44" spans="5:12" x14ac:dyDescent="0.3">
      <c r="E44" s="22"/>
      <c r="F44" s="23"/>
      <c r="G44" s="23"/>
      <c r="H44" s="23"/>
      <c r="I44" s="23"/>
      <c r="J44" s="23"/>
      <c r="K44" s="23"/>
      <c r="L44" s="24"/>
    </row>
    <row r="45" spans="5:12" x14ac:dyDescent="0.3">
      <c r="E45" s="22"/>
      <c r="F45" s="23"/>
      <c r="G45" s="23"/>
      <c r="H45" s="23"/>
      <c r="I45" s="23"/>
      <c r="J45" s="23"/>
      <c r="K45" s="23"/>
      <c r="L45" s="24"/>
    </row>
    <row r="46" spans="5:12" x14ac:dyDescent="0.3">
      <c r="E46" s="22"/>
      <c r="F46" s="23"/>
      <c r="G46" s="23"/>
      <c r="H46" s="23"/>
      <c r="I46" s="23"/>
      <c r="J46" s="23"/>
      <c r="K46" s="23"/>
      <c r="L46" s="24"/>
    </row>
    <row r="47" spans="5:12" x14ac:dyDescent="0.3">
      <c r="E47" s="22"/>
      <c r="F47" s="23"/>
      <c r="G47" s="23"/>
      <c r="H47" s="23"/>
      <c r="I47" s="23"/>
      <c r="J47" s="23"/>
      <c r="K47" s="23"/>
      <c r="L47" s="24"/>
    </row>
    <row r="48" spans="5:12" x14ac:dyDescent="0.3">
      <c r="E48" s="22"/>
      <c r="F48" s="23"/>
      <c r="G48" s="23"/>
      <c r="H48" s="23"/>
      <c r="I48" s="23"/>
      <c r="J48" s="23"/>
      <c r="K48" s="23"/>
      <c r="L48" s="24"/>
    </row>
    <row r="49" spans="5:12" x14ac:dyDescent="0.3">
      <c r="E49" s="22"/>
      <c r="F49" s="23"/>
      <c r="G49" s="23"/>
      <c r="H49" s="23"/>
      <c r="I49" s="23"/>
      <c r="J49" s="23"/>
      <c r="K49" s="23"/>
      <c r="L49" s="24"/>
    </row>
    <row r="50" spans="5:12" x14ac:dyDescent="0.3">
      <c r="E50" s="25"/>
      <c r="F50" s="26"/>
      <c r="G50" s="26"/>
      <c r="H50" s="26"/>
      <c r="I50" s="26"/>
      <c r="J50" s="26"/>
      <c r="K50" s="26"/>
      <c r="L50" s="27"/>
    </row>
  </sheetData>
  <mergeCells count="2">
    <mergeCell ref="E4:P4"/>
    <mergeCell ref="E40:L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Sheet1</vt:lpstr>
      <vt:lpstr>_1_COS__30º</vt:lpstr>
      <vt:lpstr>_30</vt:lpstr>
      <vt:lpstr>_30º</vt:lpstr>
      <vt:lpstr>COS__30</vt:lpstr>
      <vt:lpstr>COS__30º</vt:lpstr>
      <vt:lpstr>E</vt:lpstr>
      <vt:lpstr>I</vt:lpstr>
      <vt:lpstr>I_E</vt:lpstr>
      <vt:lpstr>L</vt:lpstr>
      <vt:lpstr>M5_</vt:lpstr>
      <vt:lpstr>N1_</vt:lpstr>
      <vt:lpstr>N2_</vt:lpstr>
      <vt:lpstr>N4_</vt:lpstr>
      <vt:lpstr>N5_</vt:lpstr>
      <vt:lpstr>N6_</vt:lpstr>
      <vt:lpstr>N7_</vt:lpstr>
      <vt:lpstr>P</vt:lpstr>
      <vt:lpstr>SIN__30</vt:lpstr>
      <vt:lpstr>SIN__30º</vt:lpstr>
      <vt:lpstr>TAN__30º</vt:lpstr>
      <vt:lpstr>U</vt:lpstr>
      <vt:lpstr>U1_</vt:lpstr>
      <vt:lpstr>U2_</vt:lpstr>
      <vt:lpstr>UT</vt:lpstr>
      <vt:lpstr>δ</vt:lpstr>
      <vt:lpstr>δ1</vt:lpstr>
      <vt:lpstr>δT</vt:lpstr>
      <vt:lpstr>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2023-01-16T14:58:38Z</dcterms:created>
  <dcterms:modified xsi:type="dcterms:W3CDTF">2023-02-07T14:25:59Z</dcterms:modified>
</cp:coreProperties>
</file>