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g\Documents\Football\Baker\"/>
    </mc:Choice>
  </mc:AlternateContent>
  <xr:revisionPtr revIDLastSave="0" documentId="13_ncr:1_{0F031C85-953C-412D-929E-A67A041FAD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isplay" sheetId="8" r:id="rId1"/>
    <sheet name="2018_agg" sheetId="1" r:id="rId2"/>
    <sheet name="2018_weekly" sheetId="3" r:id="rId3"/>
    <sheet name="2019_agg" sheetId="5" r:id="rId4"/>
    <sheet name="2019_rush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" i="5" l="1"/>
  <c r="AJ3" i="5"/>
  <c r="AK3" i="5"/>
  <c r="AL3" i="5"/>
  <c r="AM3" i="5"/>
  <c r="AN3" i="5"/>
  <c r="AO3" i="5"/>
  <c r="AP3" i="5"/>
  <c r="AQ3" i="5"/>
  <c r="AR3" i="5"/>
  <c r="AI4" i="5"/>
  <c r="AJ4" i="5"/>
  <c r="AK4" i="5"/>
  <c r="AL4" i="5"/>
  <c r="AM4" i="5"/>
  <c r="AN4" i="5"/>
  <c r="AO4" i="5"/>
  <c r="AP4" i="5"/>
  <c r="AQ4" i="5"/>
  <c r="AR4" i="5"/>
  <c r="AI5" i="5"/>
  <c r="AJ5" i="5"/>
  <c r="AK5" i="5"/>
  <c r="AL5" i="5"/>
  <c r="AM5" i="5"/>
  <c r="AN5" i="5"/>
  <c r="AO5" i="5"/>
  <c r="AP5" i="5"/>
  <c r="AQ5" i="5"/>
  <c r="AR5" i="5"/>
  <c r="AI6" i="5"/>
  <c r="AJ6" i="5"/>
  <c r="AK6" i="5"/>
  <c r="AL6" i="5"/>
  <c r="AM6" i="5"/>
  <c r="AN6" i="5"/>
  <c r="AO6" i="5"/>
  <c r="AP6" i="5"/>
  <c r="AQ6" i="5"/>
  <c r="AR6" i="5"/>
  <c r="AI7" i="5"/>
  <c r="AJ7" i="5"/>
  <c r="AK7" i="5"/>
  <c r="AL7" i="5"/>
  <c r="AM7" i="5"/>
  <c r="AN7" i="5"/>
  <c r="AO7" i="5"/>
  <c r="AP7" i="5"/>
  <c r="AQ7" i="5"/>
  <c r="AR7" i="5"/>
  <c r="AI8" i="5"/>
  <c r="AJ8" i="5"/>
  <c r="AK8" i="5"/>
  <c r="AL8" i="5"/>
  <c r="AM8" i="5"/>
  <c r="AN8" i="5"/>
  <c r="AO8" i="5"/>
  <c r="AP8" i="5"/>
  <c r="AQ8" i="5"/>
  <c r="AR8" i="5"/>
  <c r="AI9" i="5"/>
  <c r="AJ9" i="5"/>
  <c r="AK9" i="5"/>
  <c r="AL9" i="5"/>
  <c r="AM9" i="5"/>
  <c r="AN9" i="5"/>
  <c r="AO9" i="5"/>
  <c r="AP9" i="5"/>
  <c r="AQ9" i="5"/>
  <c r="AR9" i="5"/>
  <c r="AI10" i="5"/>
  <c r="AJ10" i="5"/>
  <c r="AK10" i="5"/>
  <c r="AL10" i="5"/>
  <c r="AM10" i="5"/>
  <c r="AN10" i="5"/>
  <c r="AO10" i="5"/>
  <c r="AP10" i="5"/>
  <c r="AQ10" i="5"/>
  <c r="AR10" i="5"/>
  <c r="AI11" i="5"/>
  <c r="AJ11" i="5"/>
  <c r="AK11" i="5"/>
  <c r="AL11" i="5"/>
  <c r="AM11" i="5"/>
  <c r="AN11" i="5"/>
  <c r="AO11" i="5"/>
  <c r="AP11" i="5"/>
  <c r="AQ11" i="5"/>
  <c r="AR11" i="5"/>
  <c r="AI12" i="5"/>
  <c r="AJ12" i="5"/>
  <c r="AK12" i="5"/>
  <c r="AL12" i="5"/>
  <c r="AM12" i="5"/>
  <c r="AN12" i="5"/>
  <c r="AO12" i="5"/>
  <c r="AP12" i="5"/>
  <c r="AQ12" i="5"/>
  <c r="AR12" i="5"/>
  <c r="AI13" i="5"/>
  <c r="AJ13" i="5"/>
  <c r="AK13" i="5"/>
  <c r="AL13" i="5"/>
  <c r="AM13" i="5"/>
  <c r="AN13" i="5"/>
  <c r="AO13" i="5"/>
  <c r="AP13" i="5"/>
  <c r="AQ13" i="5"/>
  <c r="AR13" i="5"/>
  <c r="AI14" i="5"/>
  <c r="AJ14" i="5"/>
  <c r="AK14" i="5"/>
  <c r="AL14" i="5"/>
  <c r="AM14" i="5"/>
  <c r="AN14" i="5"/>
  <c r="AO14" i="5"/>
  <c r="AP14" i="5"/>
  <c r="AQ14" i="5"/>
  <c r="AR14" i="5"/>
  <c r="AI15" i="5"/>
  <c r="AJ15" i="5"/>
  <c r="AK15" i="5"/>
  <c r="AL15" i="5"/>
  <c r="AM15" i="5"/>
  <c r="AN15" i="5"/>
  <c r="AO15" i="5"/>
  <c r="AP15" i="5"/>
  <c r="AQ15" i="5"/>
  <c r="AR15" i="5"/>
  <c r="AI16" i="5"/>
  <c r="AJ16" i="5"/>
  <c r="AK16" i="5"/>
  <c r="AL16" i="5"/>
  <c r="AM16" i="5"/>
  <c r="AN16" i="5"/>
  <c r="AO16" i="5"/>
  <c r="AP16" i="5"/>
  <c r="AQ16" i="5"/>
  <c r="AR16" i="5"/>
  <c r="AI17" i="5"/>
  <c r="AJ17" i="5"/>
  <c r="AK17" i="5"/>
  <c r="AL17" i="5"/>
  <c r="AM17" i="5"/>
  <c r="AN17" i="5"/>
  <c r="AO17" i="5"/>
  <c r="AP17" i="5"/>
  <c r="AQ17" i="5"/>
  <c r="AR17" i="5"/>
  <c r="AI18" i="5"/>
  <c r="AJ18" i="5"/>
  <c r="AK18" i="5"/>
  <c r="AL18" i="5"/>
  <c r="AM18" i="5"/>
  <c r="AN18" i="5"/>
  <c r="AO18" i="5"/>
  <c r="AP18" i="5"/>
  <c r="AQ18" i="5"/>
  <c r="AR18" i="5"/>
  <c r="AI19" i="5"/>
  <c r="AJ19" i="5"/>
  <c r="AK19" i="5"/>
  <c r="AL19" i="5"/>
  <c r="AM19" i="5"/>
  <c r="AN19" i="5"/>
  <c r="AO19" i="5"/>
  <c r="AP19" i="5"/>
  <c r="AQ19" i="5"/>
  <c r="AR19" i="5"/>
  <c r="AI20" i="5"/>
  <c r="AJ20" i="5"/>
  <c r="AK20" i="5"/>
  <c r="AL20" i="5"/>
  <c r="AM20" i="5"/>
  <c r="AN20" i="5"/>
  <c r="AO20" i="5"/>
  <c r="AP20" i="5"/>
  <c r="AQ20" i="5"/>
  <c r="AR20" i="5"/>
  <c r="AI21" i="5"/>
  <c r="AJ21" i="5"/>
  <c r="AK21" i="5"/>
  <c r="AL21" i="5"/>
  <c r="AM21" i="5"/>
  <c r="AN21" i="5"/>
  <c r="AO21" i="5"/>
  <c r="AP21" i="5"/>
  <c r="AQ21" i="5"/>
  <c r="AR21" i="5"/>
  <c r="AI22" i="5"/>
  <c r="AJ22" i="5"/>
  <c r="AK22" i="5"/>
  <c r="AL22" i="5"/>
  <c r="AM22" i="5"/>
  <c r="AN22" i="5"/>
  <c r="AO22" i="5"/>
  <c r="AP22" i="5"/>
  <c r="AQ22" i="5"/>
  <c r="AR22" i="5"/>
  <c r="AI23" i="5"/>
  <c r="AJ23" i="5"/>
  <c r="AK23" i="5"/>
  <c r="AL23" i="5"/>
  <c r="AM23" i="5"/>
  <c r="AN23" i="5"/>
  <c r="AO23" i="5"/>
  <c r="AP23" i="5"/>
  <c r="AQ23" i="5"/>
  <c r="AR23" i="5"/>
  <c r="AI24" i="5"/>
  <c r="AJ24" i="5"/>
  <c r="AK24" i="5"/>
  <c r="AL24" i="5"/>
  <c r="AM24" i="5"/>
  <c r="AN24" i="5"/>
  <c r="AO24" i="5"/>
  <c r="AP24" i="5"/>
  <c r="AQ24" i="5"/>
  <c r="AR24" i="5"/>
  <c r="AI25" i="5"/>
  <c r="AJ25" i="5"/>
  <c r="AK25" i="5"/>
  <c r="AL25" i="5"/>
  <c r="AM25" i="5"/>
  <c r="AN25" i="5"/>
  <c r="AO25" i="5"/>
  <c r="AP25" i="5"/>
  <c r="AQ25" i="5"/>
  <c r="AR25" i="5"/>
  <c r="AI26" i="5"/>
  <c r="AJ26" i="5"/>
  <c r="AK26" i="5"/>
  <c r="AL26" i="5"/>
  <c r="AM26" i="5"/>
  <c r="AN26" i="5"/>
  <c r="AO26" i="5"/>
  <c r="AP26" i="5"/>
  <c r="AQ26" i="5"/>
  <c r="AR26" i="5"/>
  <c r="AI27" i="5"/>
  <c r="AJ27" i="5"/>
  <c r="AK27" i="5"/>
  <c r="AL27" i="5"/>
  <c r="AM27" i="5"/>
  <c r="AN27" i="5"/>
  <c r="AO27" i="5"/>
  <c r="AP27" i="5"/>
  <c r="AQ27" i="5"/>
  <c r="AR27" i="5"/>
  <c r="AI28" i="5"/>
  <c r="AJ28" i="5"/>
  <c r="AK28" i="5"/>
  <c r="AL28" i="5"/>
  <c r="AM28" i="5"/>
  <c r="AN28" i="5"/>
  <c r="AO28" i="5"/>
  <c r="AP28" i="5"/>
  <c r="AQ28" i="5"/>
  <c r="AR28" i="5"/>
  <c r="AI29" i="5"/>
  <c r="AJ29" i="5"/>
  <c r="AK29" i="5"/>
  <c r="AL29" i="5"/>
  <c r="AM29" i="5"/>
  <c r="AN29" i="5"/>
  <c r="AO29" i="5"/>
  <c r="AP29" i="5"/>
  <c r="AQ29" i="5"/>
  <c r="AR29" i="5"/>
  <c r="AI30" i="5"/>
  <c r="AJ30" i="5"/>
  <c r="AK30" i="5"/>
  <c r="AL30" i="5"/>
  <c r="AM30" i="5"/>
  <c r="AN30" i="5"/>
  <c r="AO30" i="5"/>
  <c r="AP30" i="5"/>
  <c r="AQ30" i="5"/>
  <c r="AR30" i="5"/>
  <c r="AI31" i="5"/>
  <c r="AJ31" i="5"/>
  <c r="AK31" i="5"/>
  <c r="AL31" i="5"/>
  <c r="AM31" i="5"/>
  <c r="AN31" i="5"/>
  <c r="AO31" i="5"/>
  <c r="AP31" i="5"/>
  <c r="AQ31" i="5"/>
  <c r="AR31" i="5"/>
  <c r="AI32" i="5"/>
  <c r="AJ32" i="5"/>
  <c r="AK32" i="5"/>
  <c r="AL32" i="5"/>
  <c r="AM32" i="5"/>
  <c r="AN32" i="5"/>
  <c r="AO32" i="5"/>
  <c r="AP32" i="5"/>
  <c r="AQ32" i="5"/>
  <c r="AR32" i="5"/>
  <c r="AI33" i="5"/>
  <c r="AJ33" i="5"/>
  <c r="AK33" i="5"/>
  <c r="AL33" i="5"/>
  <c r="AM33" i="5"/>
  <c r="AN33" i="5"/>
  <c r="AO33" i="5"/>
  <c r="AP33" i="5"/>
  <c r="AQ33" i="5"/>
  <c r="AR33" i="5"/>
  <c r="AI3" i="1"/>
  <c r="AJ3" i="1"/>
  <c r="AK3" i="1"/>
  <c r="AL3" i="1"/>
  <c r="AM3" i="1"/>
  <c r="AN3" i="1"/>
  <c r="AO3" i="1"/>
  <c r="AP3" i="1"/>
  <c r="AQ3" i="1"/>
  <c r="AR3" i="1"/>
  <c r="AI4" i="1"/>
  <c r="AJ4" i="1"/>
  <c r="AK4" i="1"/>
  <c r="AL4" i="1"/>
  <c r="AM4" i="1"/>
  <c r="AN4" i="1"/>
  <c r="AO4" i="1"/>
  <c r="AP4" i="1"/>
  <c r="AQ4" i="1"/>
  <c r="AR4" i="1"/>
  <c r="AI5" i="1"/>
  <c r="AJ5" i="1"/>
  <c r="AK5" i="1"/>
  <c r="AL5" i="1"/>
  <c r="AM5" i="1"/>
  <c r="AN5" i="1"/>
  <c r="AO5" i="1"/>
  <c r="AP5" i="1"/>
  <c r="AQ5" i="1"/>
  <c r="AR5" i="1"/>
  <c r="AI6" i="1"/>
  <c r="AJ6" i="1"/>
  <c r="AK6" i="1"/>
  <c r="AL6" i="1"/>
  <c r="AM6" i="1"/>
  <c r="AN6" i="1"/>
  <c r="AO6" i="1"/>
  <c r="AP6" i="1"/>
  <c r="AQ6" i="1"/>
  <c r="AR6" i="1"/>
  <c r="AI7" i="1"/>
  <c r="AJ7" i="1"/>
  <c r="AK7" i="1"/>
  <c r="AL7" i="1"/>
  <c r="AM7" i="1"/>
  <c r="AN7" i="1"/>
  <c r="AO7" i="1"/>
  <c r="AP7" i="1"/>
  <c r="AQ7" i="1"/>
  <c r="AR7" i="1"/>
  <c r="AI8" i="1"/>
  <c r="AJ8" i="1"/>
  <c r="AK8" i="1"/>
  <c r="AL8" i="1"/>
  <c r="AM8" i="1"/>
  <c r="AN8" i="1"/>
  <c r="AO8" i="1"/>
  <c r="AP8" i="1"/>
  <c r="AQ8" i="1"/>
  <c r="AR8" i="1"/>
  <c r="AI9" i="1"/>
  <c r="AJ9" i="1"/>
  <c r="AK9" i="1"/>
  <c r="AL9" i="1"/>
  <c r="AM9" i="1"/>
  <c r="AN9" i="1"/>
  <c r="AO9" i="1"/>
  <c r="AP9" i="1"/>
  <c r="AQ9" i="1"/>
  <c r="AR9" i="1"/>
  <c r="AI10" i="1"/>
  <c r="AJ10" i="1"/>
  <c r="AK10" i="1"/>
  <c r="AL10" i="1"/>
  <c r="AM10" i="1"/>
  <c r="AN10" i="1"/>
  <c r="AO10" i="1"/>
  <c r="AP10" i="1"/>
  <c r="AQ10" i="1"/>
  <c r="AR10" i="1"/>
  <c r="AI11" i="1"/>
  <c r="AJ11" i="1"/>
  <c r="AK11" i="1"/>
  <c r="AL11" i="1"/>
  <c r="AM11" i="1"/>
  <c r="AN11" i="1"/>
  <c r="AO11" i="1"/>
  <c r="AP11" i="1"/>
  <c r="AQ11" i="1"/>
  <c r="AR11" i="1"/>
  <c r="AI12" i="1"/>
  <c r="AJ12" i="1"/>
  <c r="AK12" i="1"/>
  <c r="AL12" i="1"/>
  <c r="AM12" i="1"/>
  <c r="AN12" i="1"/>
  <c r="AO12" i="1"/>
  <c r="AP12" i="1"/>
  <c r="AQ12" i="1"/>
  <c r="AR12" i="1"/>
  <c r="AI13" i="1"/>
  <c r="AJ13" i="1"/>
  <c r="AK13" i="1"/>
  <c r="AL13" i="1"/>
  <c r="AM13" i="1"/>
  <c r="AN13" i="1"/>
  <c r="AO13" i="1"/>
  <c r="AP13" i="1"/>
  <c r="AQ13" i="1"/>
  <c r="AR13" i="1"/>
  <c r="AI14" i="1"/>
  <c r="AJ14" i="1"/>
  <c r="AK14" i="1"/>
  <c r="AL14" i="1"/>
  <c r="AM14" i="1"/>
  <c r="AN14" i="1"/>
  <c r="AO14" i="1"/>
  <c r="AP14" i="1"/>
  <c r="AQ14" i="1"/>
  <c r="AR14" i="1"/>
  <c r="AI15" i="1"/>
  <c r="AJ15" i="1"/>
  <c r="AK15" i="1"/>
  <c r="AL15" i="1"/>
  <c r="AM15" i="1"/>
  <c r="AN15" i="1"/>
  <c r="AO15" i="1"/>
  <c r="AP15" i="1"/>
  <c r="AQ15" i="1"/>
  <c r="AR15" i="1"/>
  <c r="AI16" i="1"/>
  <c r="AJ16" i="1"/>
  <c r="AK16" i="1"/>
  <c r="AL16" i="1"/>
  <c r="AM16" i="1"/>
  <c r="AN16" i="1"/>
  <c r="AO16" i="1"/>
  <c r="AP16" i="1"/>
  <c r="AQ16" i="1"/>
  <c r="AR16" i="1"/>
  <c r="AI17" i="1"/>
  <c r="AJ17" i="1"/>
  <c r="AK17" i="1"/>
  <c r="AL17" i="1"/>
  <c r="AM17" i="1"/>
  <c r="AN17" i="1"/>
  <c r="AO17" i="1"/>
  <c r="AP17" i="1"/>
  <c r="AQ17" i="1"/>
  <c r="AR17" i="1"/>
  <c r="AI18" i="1"/>
  <c r="AJ18" i="1"/>
  <c r="AK18" i="1"/>
  <c r="AL18" i="1"/>
  <c r="AM18" i="1"/>
  <c r="AN18" i="1"/>
  <c r="AO18" i="1"/>
  <c r="AP18" i="1"/>
  <c r="AQ18" i="1"/>
  <c r="AR18" i="1"/>
  <c r="AI19" i="1"/>
  <c r="AJ19" i="1"/>
  <c r="AK19" i="1"/>
  <c r="AL19" i="1"/>
  <c r="AM19" i="1"/>
  <c r="AN19" i="1"/>
  <c r="AO19" i="1"/>
  <c r="AP19" i="1"/>
  <c r="AQ19" i="1"/>
  <c r="AR19" i="1"/>
  <c r="AI20" i="1"/>
  <c r="AJ20" i="1"/>
  <c r="AK20" i="1"/>
  <c r="AL20" i="1"/>
  <c r="AM20" i="1"/>
  <c r="AN20" i="1"/>
  <c r="AO20" i="1"/>
  <c r="AP20" i="1"/>
  <c r="AQ20" i="1"/>
  <c r="AR20" i="1"/>
  <c r="AI21" i="1"/>
  <c r="AJ21" i="1"/>
  <c r="AK21" i="1"/>
  <c r="AL21" i="1"/>
  <c r="AM21" i="1"/>
  <c r="AN21" i="1"/>
  <c r="AO21" i="1"/>
  <c r="AP21" i="1"/>
  <c r="AQ21" i="1"/>
  <c r="AR21" i="1"/>
  <c r="AI22" i="1"/>
  <c r="AJ22" i="1"/>
  <c r="AK22" i="1"/>
  <c r="AL22" i="1"/>
  <c r="AM22" i="1"/>
  <c r="AN22" i="1"/>
  <c r="AO22" i="1"/>
  <c r="AP22" i="1"/>
  <c r="AQ22" i="1"/>
  <c r="AR22" i="1"/>
  <c r="AI23" i="1"/>
  <c r="AJ23" i="1"/>
  <c r="AK23" i="1"/>
  <c r="AL23" i="1"/>
  <c r="AM23" i="1"/>
  <c r="AN23" i="1"/>
  <c r="AO23" i="1"/>
  <c r="AP23" i="1"/>
  <c r="AQ23" i="1"/>
  <c r="AR23" i="1"/>
  <c r="AI24" i="1"/>
  <c r="AJ24" i="1"/>
  <c r="AK24" i="1"/>
  <c r="AL24" i="1"/>
  <c r="AM24" i="1"/>
  <c r="AN24" i="1"/>
  <c r="AO24" i="1"/>
  <c r="AP24" i="1"/>
  <c r="AQ24" i="1"/>
  <c r="AR24" i="1"/>
  <c r="AI25" i="1"/>
  <c r="AJ25" i="1"/>
  <c r="AK25" i="1"/>
  <c r="AL25" i="1"/>
  <c r="AM25" i="1"/>
  <c r="AN25" i="1"/>
  <c r="AO25" i="1"/>
  <c r="AP25" i="1"/>
  <c r="AQ25" i="1"/>
  <c r="AR25" i="1"/>
  <c r="AI26" i="1"/>
  <c r="AJ26" i="1"/>
  <c r="AK26" i="1"/>
  <c r="AL26" i="1"/>
  <c r="AM26" i="1"/>
  <c r="AN26" i="1"/>
  <c r="AO26" i="1"/>
  <c r="AP26" i="1"/>
  <c r="AQ26" i="1"/>
  <c r="AR26" i="1"/>
  <c r="AI27" i="1"/>
  <c r="AJ27" i="1"/>
  <c r="AK27" i="1"/>
  <c r="AL27" i="1"/>
  <c r="AM27" i="1"/>
  <c r="AN27" i="1"/>
  <c r="AO27" i="1"/>
  <c r="AP27" i="1"/>
  <c r="AQ27" i="1"/>
  <c r="AR27" i="1"/>
  <c r="AI28" i="1"/>
  <c r="AJ28" i="1"/>
  <c r="AK28" i="1"/>
  <c r="AL28" i="1"/>
  <c r="AM28" i="1"/>
  <c r="AN28" i="1"/>
  <c r="AO28" i="1"/>
  <c r="AP28" i="1"/>
  <c r="AQ28" i="1"/>
  <c r="AR28" i="1"/>
  <c r="AI29" i="1"/>
  <c r="AJ29" i="1"/>
  <c r="AK29" i="1"/>
  <c r="AL29" i="1"/>
  <c r="AM29" i="1"/>
  <c r="AN29" i="1"/>
  <c r="AO29" i="1"/>
  <c r="AP29" i="1"/>
  <c r="AQ29" i="1"/>
  <c r="AR29" i="1"/>
  <c r="AI30" i="1"/>
  <c r="AJ30" i="1"/>
  <c r="AK30" i="1"/>
  <c r="AL30" i="1"/>
  <c r="AM30" i="1"/>
  <c r="AN30" i="1"/>
  <c r="AO30" i="1"/>
  <c r="AP30" i="1"/>
  <c r="AQ30" i="1"/>
  <c r="AR30" i="1"/>
  <c r="AI31" i="1"/>
  <c r="AJ31" i="1"/>
  <c r="AK31" i="1"/>
  <c r="AL31" i="1"/>
  <c r="AM31" i="1"/>
  <c r="AN31" i="1"/>
  <c r="AO31" i="1"/>
  <c r="AP31" i="1"/>
  <c r="AQ31" i="1"/>
  <c r="AR31" i="1"/>
  <c r="AI32" i="1"/>
  <c r="AJ32" i="1"/>
  <c r="AK32" i="1"/>
  <c r="AL32" i="1"/>
  <c r="AM32" i="1"/>
  <c r="AN32" i="1"/>
  <c r="AO32" i="1"/>
  <c r="AP32" i="1"/>
  <c r="AQ32" i="1"/>
  <c r="AR32" i="1"/>
  <c r="AI33" i="1"/>
  <c r="AJ33" i="1"/>
  <c r="AK33" i="1"/>
  <c r="AL33" i="1"/>
  <c r="AM33" i="1"/>
  <c r="AN33" i="1"/>
  <c r="AO33" i="1"/>
  <c r="AP33" i="1"/>
  <c r="AQ33" i="1"/>
  <c r="AR33" i="1"/>
  <c r="AI34" i="1"/>
  <c r="AJ34" i="1"/>
  <c r="AK34" i="1"/>
  <c r="AL34" i="1"/>
  <c r="AM34" i="1"/>
  <c r="AN34" i="1"/>
  <c r="AO34" i="1"/>
  <c r="AP34" i="1"/>
  <c r="AQ34" i="1"/>
  <c r="AR34" i="1"/>
  <c r="AI35" i="1"/>
  <c r="AJ35" i="1"/>
  <c r="AK35" i="1"/>
  <c r="AL35" i="1"/>
  <c r="AM35" i="1"/>
  <c r="AN35" i="1"/>
  <c r="AO35" i="1"/>
  <c r="AP35" i="1"/>
  <c r="AQ35" i="1"/>
  <c r="AR35" i="1"/>
  <c r="AJ2" i="5"/>
  <c r="AK2" i="5"/>
  <c r="AL2" i="5"/>
  <c r="AM2" i="5"/>
  <c r="AN2" i="5"/>
  <c r="AO2" i="5"/>
  <c r="AP2" i="5"/>
  <c r="AQ2" i="5"/>
  <c r="AR2" i="5"/>
  <c r="AJ2" i="1"/>
  <c r="AK2" i="1"/>
  <c r="AL2" i="1"/>
  <c r="AM2" i="1"/>
  <c r="AN2" i="1"/>
  <c r="AO2" i="1"/>
  <c r="AP2" i="1"/>
  <c r="AQ2" i="1"/>
  <c r="AR2" i="1"/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2" i="1"/>
  <c r="AW35" i="1" l="1"/>
  <c r="AW29" i="1"/>
  <c r="AW21" i="1"/>
  <c r="AW13" i="1"/>
  <c r="AW19" i="1"/>
  <c r="AW27" i="1"/>
  <c r="AW34" i="1"/>
  <c r="AW18" i="1"/>
  <c r="AW10" i="1"/>
  <c r="AW33" i="1"/>
  <c r="AW25" i="1"/>
  <c r="AW17" i="1"/>
  <c r="AW9" i="1"/>
  <c r="AW11" i="1"/>
  <c r="AW32" i="1"/>
  <c r="AW16" i="1"/>
  <c r="AW31" i="1"/>
  <c r="AW23" i="1"/>
  <c r="AW15" i="1"/>
  <c r="AW7" i="1"/>
  <c r="AW3" i="1"/>
  <c r="AW26" i="1"/>
  <c r="AW24" i="1"/>
  <c r="AW8" i="1"/>
  <c r="AW30" i="1"/>
  <c r="AW22" i="1"/>
  <c r="AW14" i="1"/>
  <c r="AW6" i="1"/>
  <c r="AW5" i="1"/>
  <c r="AW2" i="1"/>
  <c r="AW28" i="1"/>
  <c r="AW20" i="1"/>
  <c r="AW12" i="1"/>
  <c r="AW4" i="1"/>
  <c r="Y3" i="5"/>
  <c r="Z3" i="5"/>
  <c r="AA3" i="5"/>
  <c r="AB3" i="5"/>
  <c r="Y4" i="5"/>
  <c r="Z4" i="5"/>
  <c r="AA4" i="5"/>
  <c r="AB4" i="5"/>
  <c r="Y5" i="5"/>
  <c r="Z5" i="5"/>
  <c r="AA5" i="5"/>
  <c r="AB5" i="5"/>
  <c r="Y6" i="5"/>
  <c r="Z6" i="5"/>
  <c r="AA6" i="5"/>
  <c r="AB6" i="5"/>
  <c r="Y7" i="5"/>
  <c r="Z7" i="5"/>
  <c r="AA7" i="5"/>
  <c r="AB7" i="5"/>
  <c r="Y8" i="5"/>
  <c r="Z8" i="5"/>
  <c r="AA8" i="5"/>
  <c r="AB8" i="5"/>
  <c r="Y9" i="5"/>
  <c r="Z9" i="5"/>
  <c r="AA9" i="5"/>
  <c r="AB9" i="5"/>
  <c r="Y10" i="5"/>
  <c r="Z10" i="5"/>
  <c r="AA10" i="5"/>
  <c r="AB10" i="5"/>
  <c r="Y11" i="5"/>
  <c r="Z11" i="5"/>
  <c r="AA11" i="5"/>
  <c r="AB11" i="5"/>
  <c r="Y12" i="5"/>
  <c r="Z12" i="5"/>
  <c r="AA12" i="5"/>
  <c r="AB12" i="5"/>
  <c r="Y13" i="5"/>
  <c r="Z13" i="5"/>
  <c r="AA13" i="5"/>
  <c r="AB13" i="5"/>
  <c r="Y14" i="5"/>
  <c r="Z14" i="5"/>
  <c r="AA14" i="5"/>
  <c r="AB14" i="5"/>
  <c r="Y15" i="5"/>
  <c r="Z15" i="5"/>
  <c r="AA15" i="5"/>
  <c r="AB15" i="5"/>
  <c r="Y16" i="5"/>
  <c r="Z16" i="5"/>
  <c r="AA16" i="5"/>
  <c r="AB16" i="5"/>
  <c r="Y17" i="5"/>
  <c r="Z17" i="5"/>
  <c r="AA17" i="5"/>
  <c r="AB17" i="5"/>
  <c r="Y18" i="5"/>
  <c r="Z18" i="5"/>
  <c r="AA18" i="5"/>
  <c r="AB18" i="5"/>
  <c r="Y19" i="5"/>
  <c r="Z19" i="5"/>
  <c r="AA19" i="5"/>
  <c r="AB19" i="5"/>
  <c r="Y20" i="5"/>
  <c r="Z20" i="5"/>
  <c r="AA20" i="5"/>
  <c r="AB20" i="5"/>
  <c r="Y21" i="5"/>
  <c r="Z21" i="5"/>
  <c r="AA21" i="5"/>
  <c r="AB21" i="5"/>
  <c r="Y22" i="5"/>
  <c r="Z22" i="5"/>
  <c r="AA22" i="5"/>
  <c r="AB22" i="5"/>
  <c r="Y23" i="5"/>
  <c r="Z23" i="5"/>
  <c r="AA23" i="5"/>
  <c r="AB23" i="5"/>
  <c r="Y24" i="5"/>
  <c r="Z24" i="5"/>
  <c r="AA24" i="5"/>
  <c r="AB24" i="5"/>
  <c r="Y25" i="5"/>
  <c r="Z25" i="5"/>
  <c r="AA25" i="5"/>
  <c r="AB25" i="5"/>
  <c r="Y26" i="5"/>
  <c r="Z26" i="5"/>
  <c r="AA26" i="5"/>
  <c r="AB26" i="5"/>
  <c r="Y27" i="5"/>
  <c r="Z27" i="5"/>
  <c r="AA27" i="5"/>
  <c r="AB27" i="5"/>
  <c r="Y28" i="5"/>
  <c r="Z28" i="5"/>
  <c r="AA28" i="5"/>
  <c r="AB28" i="5"/>
  <c r="Y29" i="5"/>
  <c r="Z29" i="5"/>
  <c r="AA29" i="5"/>
  <c r="AB29" i="5"/>
  <c r="Y30" i="5"/>
  <c r="Z30" i="5"/>
  <c r="AA30" i="5"/>
  <c r="AB30" i="5"/>
  <c r="Y31" i="5"/>
  <c r="Z31" i="5"/>
  <c r="AA31" i="5"/>
  <c r="AB31" i="5"/>
  <c r="Y32" i="5"/>
  <c r="Z32" i="5"/>
  <c r="AA32" i="5"/>
  <c r="AB32" i="5"/>
  <c r="Y33" i="5"/>
  <c r="Z33" i="5"/>
  <c r="AA33" i="5"/>
  <c r="AB33" i="5"/>
  <c r="AE3" i="5" a="1"/>
  <c r="AE3" i="5" s="1"/>
  <c r="AE4" i="5" a="1"/>
  <c r="AE4" i="5" s="1"/>
  <c r="AE5" i="5" a="1"/>
  <c r="AE5" i="5" s="1"/>
  <c r="AE6" i="5" a="1"/>
  <c r="AE6" i="5" s="1"/>
  <c r="AE7" i="5" a="1"/>
  <c r="AE7" i="5" s="1"/>
  <c r="AE8" i="5" a="1"/>
  <c r="AE8" i="5" s="1"/>
  <c r="AE9" i="5" a="1"/>
  <c r="AE9" i="5" s="1"/>
  <c r="AE10" i="5" a="1"/>
  <c r="AE10" i="5" s="1"/>
  <c r="AE11" i="5" a="1"/>
  <c r="AE11" i="5" s="1"/>
  <c r="AE12" i="5" a="1"/>
  <c r="AE12" i="5" s="1"/>
  <c r="AE13" i="5" a="1"/>
  <c r="AE13" i="5" s="1"/>
  <c r="AE14" i="5" a="1"/>
  <c r="AE14" i="5" s="1"/>
  <c r="AE15" i="5" a="1"/>
  <c r="AE15" i="5" s="1"/>
  <c r="AE16" i="5" a="1"/>
  <c r="AE16" i="5" s="1"/>
  <c r="AE17" i="5" a="1"/>
  <c r="AE17" i="5" s="1"/>
  <c r="AE18" i="5" a="1"/>
  <c r="AE18" i="5" s="1"/>
  <c r="AE19" i="5" a="1"/>
  <c r="AE19" i="5" s="1"/>
  <c r="AE20" i="5" a="1"/>
  <c r="AE20" i="5" s="1"/>
  <c r="AE21" i="5" a="1"/>
  <c r="AE21" i="5" s="1"/>
  <c r="AE22" i="5" a="1"/>
  <c r="AE22" i="5" s="1"/>
  <c r="AE23" i="5" a="1"/>
  <c r="AE23" i="5" s="1"/>
  <c r="AE24" i="5" a="1"/>
  <c r="AE24" i="5" s="1"/>
  <c r="AE25" i="5" a="1"/>
  <c r="AE25" i="5" s="1"/>
  <c r="AE26" i="5" a="1"/>
  <c r="AE26" i="5" s="1"/>
  <c r="AE27" i="5" a="1"/>
  <c r="AE27" i="5" s="1"/>
  <c r="AE28" i="5" a="1"/>
  <c r="AE28" i="5" s="1"/>
  <c r="AE29" i="5" a="1"/>
  <c r="AE29" i="5" s="1"/>
  <c r="AE30" i="5" a="1"/>
  <c r="AE30" i="5" s="1"/>
  <c r="AE31" i="5" a="1"/>
  <c r="AE31" i="5" s="1"/>
  <c r="AE32" i="5" a="1"/>
  <c r="AE32" i="5" s="1"/>
  <c r="AE33" i="5" a="1"/>
  <c r="AE33" i="5" s="1"/>
  <c r="AE2" i="5" a="1"/>
  <c r="AE2" i="5" s="1"/>
  <c r="Q3" i="5"/>
  <c r="AH3" i="5" s="1"/>
  <c r="Q4" i="5"/>
  <c r="AH4" i="5" s="1"/>
  <c r="Q5" i="5"/>
  <c r="AH5" i="5" s="1"/>
  <c r="Q6" i="5"/>
  <c r="AH6" i="5" s="1"/>
  <c r="Q7" i="5"/>
  <c r="AH7" i="5" s="1"/>
  <c r="Q8" i="5"/>
  <c r="AH8" i="5" s="1"/>
  <c r="Q9" i="5"/>
  <c r="AH9" i="5" s="1"/>
  <c r="Q10" i="5"/>
  <c r="AH10" i="5" s="1"/>
  <c r="Q11" i="5"/>
  <c r="AH11" i="5" s="1"/>
  <c r="Q12" i="5"/>
  <c r="AH12" i="5" s="1"/>
  <c r="Q13" i="5"/>
  <c r="AH13" i="5" s="1"/>
  <c r="Q14" i="5"/>
  <c r="AH14" i="5" s="1"/>
  <c r="Q15" i="5"/>
  <c r="AH15" i="5" s="1"/>
  <c r="Q16" i="5"/>
  <c r="AH16" i="5" s="1"/>
  <c r="Q17" i="5"/>
  <c r="AH17" i="5" s="1"/>
  <c r="Q18" i="5"/>
  <c r="AH18" i="5" s="1"/>
  <c r="Q19" i="5"/>
  <c r="AH19" i="5" s="1"/>
  <c r="Q20" i="5"/>
  <c r="AH20" i="5" s="1"/>
  <c r="Q21" i="5"/>
  <c r="AH21" i="5" s="1"/>
  <c r="Q22" i="5"/>
  <c r="AH22" i="5" s="1"/>
  <c r="Q23" i="5"/>
  <c r="AH23" i="5" s="1"/>
  <c r="Q24" i="5"/>
  <c r="AH24" i="5" s="1"/>
  <c r="Q25" i="5"/>
  <c r="AH25" i="5" s="1"/>
  <c r="Q26" i="5"/>
  <c r="AH26" i="5" s="1"/>
  <c r="Q27" i="5"/>
  <c r="AH27" i="5" s="1"/>
  <c r="Q28" i="5"/>
  <c r="AH28" i="5" s="1"/>
  <c r="Q29" i="5"/>
  <c r="AH29" i="5" s="1"/>
  <c r="Q30" i="5"/>
  <c r="AH30" i="5" s="1"/>
  <c r="Q31" i="5"/>
  <c r="AH31" i="5" s="1"/>
  <c r="Q32" i="5"/>
  <c r="AH32" i="5" s="1"/>
  <c r="Q33" i="5"/>
  <c r="AH33" i="5" s="1"/>
  <c r="Q2" i="5"/>
  <c r="AH2" i="5" s="1"/>
  <c r="N3" i="5"/>
  <c r="AG3" i="5" s="1"/>
  <c r="N4" i="5"/>
  <c r="AG4" i="5" s="1"/>
  <c r="N5" i="5"/>
  <c r="AG5" i="5" s="1"/>
  <c r="N6" i="5"/>
  <c r="AG6" i="5" s="1"/>
  <c r="N7" i="5"/>
  <c r="AG7" i="5" s="1"/>
  <c r="N8" i="5"/>
  <c r="AG8" i="5" s="1"/>
  <c r="N9" i="5"/>
  <c r="AG9" i="5" s="1"/>
  <c r="N10" i="5"/>
  <c r="AG10" i="5" s="1"/>
  <c r="N11" i="5"/>
  <c r="AG11" i="5" s="1"/>
  <c r="N12" i="5"/>
  <c r="AG12" i="5" s="1"/>
  <c r="N13" i="5"/>
  <c r="AG13" i="5" s="1"/>
  <c r="N14" i="5"/>
  <c r="AG14" i="5" s="1"/>
  <c r="N15" i="5"/>
  <c r="AG15" i="5" s="1"/>
  <c r="N16" i="5"/>
  <c r="AG16" i="5" s="1"/>
  <c r="N17" i="5"/>
  <c r="AG17" i="5" s="1"/>
  <c r="N18" i="5"/>
  <c r="AG18" i="5" s="1"/>
  <c r="N19" i="5"/>
  <c r="AG19" i="5" s="1"/>
  <c r="N20" i="5"/>
  <c r="AG20" i="5" s="1"/>
  <c r="N21" i="5"/>
  <c r="AG21" i="5" s="1"/>
  <c r="N22" i="5"/>
  <c r="AG22" i="5" s="1"/>
  <c r="N23" i="5"/>
  <c r="AG23" i="5" s="1"/>
  <c r="N24" i="5"/>
  <c r="AG24" i="5" s="1"/>
  <c r="N25" i="5"/>
  <c r="AG25" i="5" s="1"/>
  <c r="N26" i="5"/>
  <c r="AG26" i="5" s="1"/>
  <c r="N27" i="5"/>
  <c r="AG27" i="5" s="1"/>
  <c r="N28" i="5"/>
  <c r="AG28" i="5" s="1"/>
  <c r="N29" i="5"/>
  <c r="AG29" i="5" s="1"/>
  <c r="N30" i="5"/>
  <c r="AG30" i="5" s="1"/>
  <c r="N31" i="5"/>
  <c r="AG31" i="5" s="1"/>
  <c r="N32" i="5"/>
  <c r="AG32" i="5" s="1"/>
  <c r="N33" i="5"/>
  <c r="AG33" i="5" s="1"/>
  <c r="N2" i="5"/>
  <c r="AG2" i="5" s="1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2" i="5"/>
  <c r="AD33" i="5"/>
  <c r="AD32" i="5"/>
  <c r="AD31" i="5"/>
  <c r="AD30" i="5"/>
  <c r="AD29" i="5"/>
  <c r="AD28" i="5"/>
  <c r="AD27" i="5"/>
  <c r="AD26" i="5"/>
  <c r="AD25" i="5"/>
  <c r="AD24" i="5"/>
  <c r="AD23" i="5"/>
  <c r="AD22" i="5"/>
  <c r="AD21" i="5"/>
  <c r="AD20" i="5"/>
  <c r="AD19" i="5"/>
  <c r="AD18" i="5"/>
  <c r="AD17" i="5"/>
  <c r="AD16" i="5"/>
  <c r="AD15" i="5"/>
  <c r="AD14" i="5"/>
  <c r="AD13" i="5"/>
  <c r="AD12" i="5"/>
  <c r="AD11" i="5"/>
  <c r="AD10" i="5"/>
  <c r="AD9" i="5"/>
  <c r="AD8" i="5"/>
  <c r="AD7" i="5"/>
  <c r="AD6" i="5"/>
  <c r="AD5" i="5"/>
  <c r="AD4" i="5"/>
  <c r="AD3" i="5"/>
  <c r="AD2" i="5"/>
  <c r="AB2" i="5"/>
  <c r="AA2" i="5"/>
  <c r="Z2" i="5"/>
  <c r="Y2" i="5"/>
  <c r="AE3" i="1" a="1"/>
  <c r="AE3" i="1" s="1"/>
  <c r="AE4" i="1" a="1"/>
  <c r="AE4" i="1" s="1"/>
  <c r="AE5" i="1" a="1"/>
  <c r="AE5" i="1" s="1"/>
  <c r="AE6" i="1" a="1"/>
  <c r="AE6" i="1" s="1"/>
  <c r="AE7" i="1" a="1"/>
  <c r="AE7" i="1" s="1"/>
  <c r="AE8" i="1" a="1"/>
  <c r="AE8" i="1" s="1"/>
  <c r="AE9" i="1" a="1"/>
  <c r="AE9" i="1" s="1"/>
  <c r="AE10" i="1" a="1"/>
  <c r="AE10" i="1" s="1"/>
  <c r="AE11" i="1" a="1"/>
  <c r="AE11" i="1" s="1"/>
  <c r="AE12" i="1" a="1"/>
  <c r="AE12" i="1" s="1"/>
  <c r="AE13" i="1" a="1"/>
  <c r="AE13" i="1" s="1"/>
  <c r="AE14" i="1" a="1"/>
  <c r="AE14" i="1" s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 s="1"/>
  <c r="AE27" i="1" a="1"/>
  <c r="AE27" i="1" s="1"/>
  <c r="AE28" i="1" a="1"/>
  <c r="AE28" i="1" s="1"/>
  <c r="AE29" i="1" a="1"/>
  <c r="AE29" i="1" s="1"/>
  <c r="AE30" i="1" a="1"/>
  <c r="AE30" i="1" s="1"/>
  <c r="AE31" i="1" a="1"/>
  <c r="AE31" i="1" s="1"/>
  <c r="AE32" i="1" a="1"/>
  <c r="AE32" i="1" s="1"/>
  <c r="AE33" i="1" a="1"/>
  <c r="AE33" i="1" s="1"/>
  <c r="AE34" i="1" a="1"/>
  <c r="AE34" i="1" s="1"/>
  <c r="AE35" i="1" a="1"/>
  <c r="AE35" i="1" s="1"/>
  <c r="AE2" i="1" a="1"/>
  <c r="AE2" i="1" s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2" i="1"/>
  <c r="Z3" i="1"/>
  <c r="Z2" i="1"/>
  <c r="Y3" i="1"/>
  <c r="AA3" i="1"/>
  <c r="AB3" i="1"/>
  <c r="Y4" i="1"/>
  <c r="Z4" i="1"/>
  <c r="AA4" i="1"/>
  <c r="AB4" i="1"/>
  <c r="Y5" i="1"/>
  <c r="Z5" i="1"/>
  <c r="AA5" i="1"/>
  <c r="AB5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Y11" i="1"/>
  <c r="Z11" i="1"/>
  <c r="AA11" i="1"/>
  <c r="AB11" i="1"/>
  <c r="Y12" i="1"/>
  <c r="Z12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Y17" i="1"/>
  <c r="Z17" i="1"/>
  <c r="AA17" i="1"/>
  <c r="AB17" i="1"/>
  <c r="Y18" i="1"/>
  <c r="Z18" i="1"/>
  <c r="AA18" i="1"/>
  <c r="AB18" i="1"/>
  <c r="Y19" i="1"/>
  <c r="Z19" i="1"/>
  <c r="AA19" i="1"/>
  <c r="AB19" i="1"/>
  <c r="Y20" i="1"/>
  <c r="Z20" i="1"/>
  <c r="AA20" i="1"/>
  <c r="AB20" i="1"/>
  <c r="Y21" i="1"/>
  <c r="Z21" i="1"/>
  <c r="AA21" i="1"/>
  <c r="AB21" i="1"/>
  <c r="Y22" i="1"/>
  <c r="Z22" i="1"/>
  <c r="AA22" i="1"/>
  <c r="AB22" i="1"/>
  <c r="Y23" i="1"/>
  <c r="Z23" i="1"/>
  <c r="AA23" i="1"/>
  <c r="AB23" i="1"/>
  <c r="Y24" i="1"/>
  <c r="Z24" i="1"/>
  <c r="AA24" i="1"/>
  <c r="AB24" i="1"/>
  <c r="Y25" i="1"/>
  <c r="Z25" i="1"/>
  <c r="AA25" i="1"/>
  <c r="AB25" i="1"/>
  <c r="Y26" i="1"/>
  <c r="Z26" i="1"/>
  <c r="AA26" i="1"/>
  <c r="AB26" i="1"/>
  <c r="Y27" i="1"/>
  <c r="Z27" i="1"/>
  <c r="AA27" i="1"/>
  <c r="AB27" i="1"/>
  <c r="Y28" i="1"/>
  <c r="Z28" i="1"/>
  <c r="AA28" i="1"/>
  <c r="AB28" i="1"/>
  <c r="Y29" i="1"/>
  <c r="Z29" i="1"/>
  <c r="AA29" i="1"/>
  <c r="AB29" i="1"/>
  <c r="Y30" i="1"/>
  <c r="Z30" i="1"/>
  <c r="AA30" i="1"/>
  <c r="AB30" i="1"/>
  <c r="Y31" i="1"/>
  <c r="Z31" i="1"/>
  <c r="AA31" i="1"/>
  <c r="AB31" i="1"/>
  <c r="Y32" i="1"/>
  <c r="Z32" i="1"/>
  <c r="AA32" i="1"/>
  <c r="AB32" i="1"/>
  <c r="Y33" i="1"/>
  <c r="Z33" i="1"/>
  <c r="AA33" i="1"/>
  <c r="AB33" i="1"/>
  <c r="Y34" i="1"/>
  <c r="Z34" i="1"/>
  <c r="AA34" i="1"/>
  <c r="AB34" i="1"/>
  <c r="Y35" i="1"/>
  <c r="Z35" i="1"/>
  <c r="AA35" i="1"/>
  <c r="AB35" i="1"/>
  <c r="AA2" i="1"/>
  <c r="AB2" i="1"/>
  <c r="Y2" i="1"/>
  <c r="AV34" i="1" l="1"/>
  <c r="AV32" i="1"/>
  <c r="AT3" i="1"/>
  <c r="AX35" i="1"/>
  <c r="AX27" i="1"/>
  <c r="AX19" i="1"/>
  <c r="AX11" i="1"/>
  <c r="AY29" i="1"/>
  <c r="AY21" i="1"/>
  <c r="AV28" i="1"/>
  <c r="AS2" i="1"/>
  <c r="AI2" i="1"/>
  <c r="AU34" i="1"/>
  <c r="AU32" i="1"/>
  <c r="AU30" i="1"/>
  <c r="AU28" i="1"/>
  <c r="AU26" i="1"/>
  <c r="AU24" i="1"/>
  <c r="AU22" i="1"/>
  <c r="AU20" i="1"/>
  <c r="AI2" i="5"/>
  <c r="AU2" i="5"/>
  <c r="AV2" i="5"/>
  <c r="AS2" i="5"/>
  <c r="AT2" i="5"/>
  <c r="AY26" i="5"/>
  <c r="AX3" i="5"/>
  <c r="AX11" i="5"/>
  <c r="AX19" i="5"/>
  <c r="AY13" i="1"/>
  <c r="AY33" i="5"/>
  <c r="AU18" i="1"/>
  <c r="AU6" i="1"/>
  <c r="AX34" i="1"/>
  <c r="AX26" i="1"/>
  <c r="AX18" i="1"/>
  <c r="AX10" i="1"/>
  <c r="AY2" i="1"/>
  <c r="AY28" i="1"/>
  <c r="AY20" i="1"/>
  <c r="AY12" i="1"/>
  <c r="AY4" i="1"/>
  <c r="AX4" i="5"/>
  <c r="AX12" i="5"/>
  <c r="AX20" i="5"/>
  <c r="AX28" i="5"/>
  <c r="AY32" i="5"/>
  <c r="AY25" i="5"/>
  <c r="AY17" i="5"/>
  <c r="AY9" i="5"/>
  <c r="AU33" i="5"/>
  <c r="AU31" i="5"/>
  <c r="AU29" i="5"/>
  <c r="AU27" i="5"/>
  <c r="AU25" i="5"/>
  <c r="AU23" i="5"/>
  <c r="AU21" i="5"/>
  <c r="AU19" i="5"/>
  <c r="AU17" i="5"/>
  <c r="AU15" i="5"/>
  <c r="AU13" i="5"/>
  <c r="AU11" i="5"/>
  <c r="AU9" i="5"/>
  <c r="AU7" i="5"/>
  <c r="AU5" i="5"/>
  <c r="AU3" i="5"/>
  <c r="AV18" i="1"/>
  <c r="AV6" i="1"/>
  <c r="AU16" i="1"/>
  <c r="AT32" i="1"/>
  <c r="AT22" i="1"/>
  <c r="AT20" i="1"/>
  <c r="AT16" i="1"/>
  <c r="AT14" i="1"/>
  <c r="AT12" i="1"/>
  <c r="AT10" i="1"/>
  <c r="AT8" i="1"/>
  <c r="AT6" i="1"/>
  <c r="AT4" i="1"/>
  <c r="AX33" i="1"/>
  <c r="AX25" i="1"/>
  <c r="AX17" i="1"/>
  <c r="AX9" i="1"/>
  <c r="AY35" i="1"/>
  <c r="AY27" i="1"/>
  <c r="AY19" i="1"/>
  <c r="AY11" i="1"/>
  <c r="AY3" i="1"/>
  <c r="AX5" i="5"/>
  <c r="AX13" i="5"/>
  <c r="AX21" i="5"/>
  <c r="AX29" i="5"/>
  <c r="AY31" i="5"/>
  <c r="AY24" i="5"/>
  <c r="AY16" i="5"/>
  <c r="AY8" i="5"/>
  <c r="AT33" i="5"/>
  <c r="AT31" i="5"/>
  <c r="AT29" i="5"/>
  <c r="AT27" i="5"/>
  <c r="AT25" i="5"/>
  <c r="AT23" i="5"/>
  <c r="AT21" i="5"/>
  <c r="AT19" i="5"/>
  <c r="AT17" i="5"/>
  <c r="AT15" i="5"/>
  <c r="AT13" i="5"/>
  <c r="AT11" i="5"/>
  <c r="AT9" i="5"/>
  <c r="AT7" i="5"/>
  <c r="AT5" i="5"/>
  <c r="AT3" i="5"/>
  <c r="AV24" i="1"/>
  <c r="AU14" i="1"/>
  <c r="AT34" i="1"/>
  <c r="AT24" i="1"/>
  <c r="AT18" i="1"/>
  <c r="AU2" i="1"/>
  <c r="AS34" i="1"/>
  <c r="AS32" i="1"/>
  <c r="AS30" i="1"/>
  <c r="AS28" i="1"/>
  <c r="AS26" i="1"/>
  <c r="AS24" i="1"/>
  <c r="AS22" i="1"/>
  <c r="AS20" i="1"/>
  <c r="AS18" i="1"/>
  <c r="AS16" i="1"/>
  <c r="AS14" i="1"/>
  <c r="AS12" i="1"/>
  <c r="AS10" i="1"/>
  <c r="AS8" i="1"/>
  <c r="AS6" i="1"/>
  <c r="AS4" i="1"/>
  <c r="AX32" i="1"/>
  <c r="AX24" i="1"/>
  <c r="AX16" i="1"/>
  <c r="AX8" i="1"/>
  <c r="AY34" i="1"/>
  <c r="AY26" i="1"/>
  <c r="AY18" i="1"/>
  <c r="AY10" i="1"/>
  <c r="AX6" i="5"/>
  <c r="AX14" i="5"/>
  <c r="AX22" i="5"/>
  <c r="AX30" i="5"/>
  <c r="AY30" i="5"/>
  <c r="AY23" i="5"/>
  <c r="AY15" i="5"/>
  <c r="AY7" i="5"/>
  <c r="AS33" i="5"/>
  <c r="AS31" i="5"/>
  <c r="AS29" i="5"/>
  <c r="AS27" i="5"/>
  <c r="AS25" i="5"/>
  <c r="AS23" i="5"/>
  <c r="AS21" i="5"/>
  <c r="AS19" i="5"/>
  <c r="AS17" i="5"/>
  <c r="AS15" i="5"/>
  <c r="AS13" i="5"/>
  <c r="AS11" i="5"/>
  <c r="AS9" i="5"/>
  <c r="AS7" i="5"/>
  <c r="AS5" i="5"/>
  <c r="AS3" i="5"/>
  <c r="AV30" i="1"/>
  <c r="AV20" i="1"/>
  <c r="AV12" i="1"/>
  <c r="AV4" i="1"/>
  <c r="AY18" i="5"/>
  <c r="AU8" i="1"/>
  <c r="AT26" i="1"/>
  <c r="AV35" i="1"/>
  <c r="AV33" i="1"/>
  <c r="AV31" i="1"/>
  <c r="AV29" i="1"/>
  <c r="AV27" i="1"/>
  <c r="AV25" i="1"/>
  <c r="AV23" i="1"/>
  <c r="AV21" i="1"/>
  <c r="AV19" i="1"/>
  <c r="AV17" i="1"/>
  <c r="AV15" i="1"/>
  <c r="AV13" i="1"/>
  <c r="AV11" i="1"/>
  <c r="AV9" i="1"/>
  <c r="AV7" i="1"/>
  <c r="AV5" i="1"/>
  <c r="AV3" i="1"/>
  <c r="AX31" i="1"/>
  <c r="AX23" i="1"/>
  <c r="AX15" i="1"/>
  <c r="AX7" i="1"/>
  <c r="AY33" i="1"/>
  <c r="AY25" i="1"/>
  <c r="AY17" i="1"/>
  <c r="AY9" i="1"/>
  <c r="AX7" i="5"/>
  <c r="AX15" i="5"/>
  <c r="AX23" i="5"/>
  <c r="AX31" i="5"/>
  <c r="AY29" i="5"/>
  <c r="AY22" i="5"/>
  <c r="AY14" i="5"/>
  <c r="AY6" i="5"/>
  <c r="AV32" i="5"/>
  <c r="AV30" i="5"/>
  <c r="AV28" i="5"/>
  <c r="AV26" i="5"/>
  <c r="AV24" i="5"/>
  <c r="AV22" i="5"/>
  <c r="AV20" i="5"/>
  <c r="AV18" i="5"/>
  <c r="AV16" i="5"/>
  <c r="AV14" i="5"/>
  <c r="AV12" i="5"/>
  <c r="AV10" i="5"/>
  <c r="AV8" i="5"/>
  <c r="AV6" i="5"/>
  <c r="AV4" i="5"/>
  <c r="AV22" i="1"/>
  <c r="AV14" i="1"/>
  <c r="AV8" i="1"/>
  <c r="AY5" i="1"/>
  <c r="AX27" i="5"/>
  <c r="AU12" i="1"/>
  <c r="AV2" i="1"/>
  <c r="AU35" i="1"/>
  <c r="AU29" i="1"/>
  <c r="AU27" i="1"/>
  <c r="AU25" i="1"/>
  <c r="AU23" i="1"/>
  <c r="AU21" i="1"/>
  <c r="AU19" i="1"/>
  <c r="AU17" i="1"/>
  <c r="AU15" i="1"/>
  <c r="AU13" i="1"/>
  <c r="AU11" i="1"/>
  <c r="AU9" i="1"/>
  <c r="AU7" i="1"/>
  <c r="AU5" i="1"/>
  <c r="AU3" i="1"/>
  <c r="AX30" i="1"/>
  <c r="AX22" i="1"/>
  <c r="AX14" i="1"/>
  <c r="AX6" i="1"/>
  <c r="AY32" i="1"/>
  <c r="AY24" i="1"/>
  <c r="AY16" i="1"/>
  <c r="AY8" i="1"/>
  <c r="AX8" i="5"/>
  <c r="AX16" i="5"/>
  <c r="AX24" i="5"/>
  <c r="AX32" i="5"/>
  <c r="AY28" i="5"/>
  <c r="AY21" i="5"/>
  <c r="AY13" i="5"/>
  <c r="AY5" i="5"/>
  <c r="AU32" i="5"/>
  <c r="AU30" i="5"/>
  <c r="AU28" i="5"/>
  <c r="AU26" i="5"/>
  <c r="AU24" i="5"/>
  <c r="AU22" i="5"/>
  <c r="AU20" i="5"/>
  <c r="AU18" i="5"/>
  <c r="AU16" i="5"/>
  <c r="AU14" i="5"/>
  <c r="AU12" i="5"/>
  <c r="AU10" i="5"/>
  <c r="AU8" i="5"/>
  <c r="AU6" i="5"/>
  <c r="AU4" i="5"/>
  <c r="AU10" i="1"/>
  <c r="AT30" i="1"/>
  <c r="AU31" i="1"/>
  <c r="AT33" i="1"/>
  <c r="AT29" i="1"/>
  <c r="AT25" i="1"/>
  <c r="AT23" i="1"/>
  <c r="AT21" i="1"/>
  <c r="AT19" i="1"/>
  <c r="AT17" i="1"/>
  <c r="AT15" i="1"/>
  <c r="AT13" i="1"/>
  <c r="AT11" i="1"/>
  <c r="AT9" i="1"/>
  <c r="AT7" i="1"/>
  <c r="AT5" i="1"/>
  <c r="AS3" i="1"/>
  <c r="AX29" i="1"/>
  <c r="AX21" i="1"/>
  <c r="AX13" i="1"/>
  <c r="AX5" i="1"/>
  <c r="AY31" i="1"/>
  <c r="AY23" i="1"/>
  <c r="AY15" i="1"/>
  <c r="AY7" i="1"/>
  <c r="AX9" i="5"/>
  <c r="AX17" i="5"/>
  <c r="AX25" i="5"/>
  <c r="AX33" i="5"/>
  <c r="AY27" i="5"/>
  <c r="AY20" i="5"/>
  <c r="AY12" i="5"/>
  <c r="AY4" i="5"/>
  <c r="AT32" i="5"/>
  <c r="AT30" i="5"/>
  <c r="AT28" i="5"/>
  <c r="AT26" i="5"/>
  <c r="AT24" i="5"/>
  <c r="AT22" i="5"/>
  <c r="AT20" i="5"/>
  <c r="AT18" i="5"/>
  <c r="AT16" i="5"/>
  <c r="AT14" i="5"/>
  <c r="AT12" i="5"/>
  <c r="AT10" i="5"/>
  <c r="AT8" i="5"/>
  <c r="AT6" i="5"/>
  <c r="AT4" i="5"/>
  <c r="AV26" i="1"/>
  <c r="AV16" i="1"/>
  <c r="AV10" i="1"/>
  <c r="AX3" i="1"/>
  <c r="AU4" i="1"/>
  <c r="AT28" i="1"/>
  <c r="AU33" i="1"/>
  <c r="AT35" i="1"/>
  <c r="AT31" i="1"/>
  <c r="AT27" i="1"/>
  <c r="AS35" i="1"/>
  <c r="AS33" i="1"/>
  <c r="AS31" i="1"/>
  <c r="AS29" i="1"/>
  <c r="AS27" i="1"/>
  <c r="AS25" i="1"/>
  <c r="AS23" i="1"/>
  <c r="AS21" i="1"/>
  <c r="AS19" i="1"/>
  <c r="AS17" i="1"/>
  <c r="AS15" i="1"/>
  <c r="AS13" i="1"/>
  <c r="AS11" i="1"/>
  <c r="AS9" i="1"/>
  <c r="AS7" i="1"/>
  <c r="AS5" i="1"/>
  <c r="AT2" i="1"/>
  <c r="AX2" i="1"/>
  <c r="AX28" i="1"/>
  <c r="AX20" i="1"/>
  <c r="AX12" i="1"/>
  <c r="AX4" i="1"/>
  <c r="AY30" i="1"/>
  <c r="AY22" i="1"/>
  <c r="AY14" i="1"/>
  <c r="AY6" i="1"/>
  <c r="AX2" i="5"/>
  <c r="AX10" i="5"/>
  <c r="AX18" i="5"/>
  <c r="AX26" i="5"/>
  <c r="AY2" i="5"/>
  <c r="AY19" i="5"/>
  <c r="AY11" i="5"/>
  <c r="AY3" i="5"/>
  <c r="AS32" i="5"/>
  <c r="AS30" i="5"/>
  <c r="AS28" i="5"/>
  <c r="AS26" i="5"/>
  <c r="AS24" i="5"/>
  <c r="AS22" i="5"/>
  <c r="AS20" i="5"/>
  <c r="AS18" i="5"/>
  <c r="AS16" i="5"/>
  <c r="AS14" i="5"/>
  <c r="AS12" i="5"/>
  <c r="AS10" i="5"/>
  <c r="AS8" i="5"/>
  <c r="AS6" i="5"/>
  <c r="AS4" i="5"/>
  <c r="AY10" i="5"/>
  <c r="AV33" i="5"/>
  <c r="AV31" i="5"/>
  <c r="AV29" i="5"/>
  <c r="AV27" i="5"/>
  <c r="AV25" i="5"/>
  <c r="AV23" i="5"/>
  <c r="AV21" i="5"/>
  <c r="AV19" i="5"/>
  <c r="AV17" i="5"/>
  <c r="AV15" i="5"/>
  <c r="AV13" i="5"/>
  <c r="AV11" i="5"/>
  <c r="AV9" i="5"/>
  <c r="AV7" i="5"/>
  <c r="AV5" i="5"/>
  <c r="AV3" i="5"/>
  <c r="AF25" i="5"/>
  <c r="AC25" i="5"/>
  <c r="AF32" i="5"/>
  <c r="AC32" i="5"/>
  <c r="AF24" i="5"/>
  <c r="AC24" i="5"/>
  <c r="AF16" i="5"/>
  <c r="AC16" i="5"/>
  <c r="AF8" i="5"/>
  <c r="AC8" i="5"/>
  <c r="AF26" i="5"/>
  <c r="AC26" i="5"/>
  <c r="AF17" i="5"/>
  <c r="AC17" i="5"/>
  <c r="AF31" i="5"/>
  <c r="AC31" i="5"/>
  <c r="AF23" i="5"/>
  <c r="AC23" i="5"/>
  <c r="AF15" i="5"/>
  <c r="AC15" i="5"/>
  <c r="AF7" i="5"/>
  <c r="AC7" i="5"/>
  <c r="AF14" i="5"/>
  <c r="AC14" i="5"/>
  <c r="AF30" i="5"/>
  <c r="AC30" i="5"/>
  <c r="AF29" i="5"/>
  <c r="AC29" i="5"/>
  <c r="AF21" i="5"/>
  <c r="AC21" i="5"/>
  <c r="AF13" i="5"/>
  <c r="AC13" i="5"/>
  <c r="AF5" i="5"/>
  <c r="AC5" i="5"/>
  <c r="AF22" i="5"/>
  <c r="AC22" i="5"/>
  <c r="AF6" i="5"/>
  <c r="AC6" i="5"/>
  <c r="AF28" i="5"/>
  <c r="AC28" i="5"/>
  <c r="AF20" i="5"/>
  <c r="AC20" i="5"/>
  <c r="AF12" i="5"/>
  <c r="AC12" i="5"/>
  <c r="AF4" i="5"/>
  <c r="AC4" i="5"/>
  <c r="AF2" i="5"/>
  <c r="AC2" i="5"/>
  <c r="AF18" i="5"/>
  <c r="AC18" i="5"/>
  <c r="AF10" i="5"/>
  <c r="AC10" i="5"/>
  <c r="AF33" i="5"/>
  <c r="AC33" i="5"/>
  <c r="AF9" i="5"/>
  <c r="AC9" i="5"/>
  <c r="AF27" i="5"/>
  <c r="AC27" i="5"/>
  <c r="AF19" i="5"/>
  <c r="AC19" i="5"/>
  <c r="AF11" i="5"/>
  <c r="AC11" i="5"/>
  <c r="AF3" i="5"/>
  <c r="AC3" i="5"/>
  <c r="AW3" i="5" l="1"/>
  <c r="AW27" i="5"/>
  <c r="AW18" i="5"/>
  <c r="AW20" i="5"/>
  <c r="AW5" i="5"/>
  <c r="AW30" i="5"/>
  <c r="AW23" i="5"/>
  <c r="AW8" i="5"/>
  <c r="AW25" i="5"/>
  <c r="AW9" i="5"/>
  <c r="AW2" i="5"/>
  <c r="AW28" i="5"/>
  <c r="AW13" i="5"/>
  <c r="AW14" i="5"/>
  <c r="AW31" i="5"/>
  <c r="AW16" i="5"/>
  <c r="AW11" i="5"/>
  <c r="AW33" i="5"/>
  <c r="AW4" i="5"/>
  <c r="AW6" i="5"/>
  <c r="AW21" i="5"/>
  <c r="AW7" i="5"/>
  <c r="AW17" i="5"/>
  <c r="AW24" i="5"/>
  <c r="AW19" i="5"/>
  <c r="AW10" i="5"/>
  <c r="AW12" i="5"/>
  <c r="AW22" i="5"/>
  <c r="AW29" i="5"/>
  <c r="AW15" i="5"/>
  <c r="AW26" i="5"/>
  <c r="AW32" i="5"/>
</calcChain>
</file>

<file path=xl/sharedStrings.xml><?xml version="1.0" encoding="utf-8"?>
<sst xmlns="http://schemas.openxmlformats.org/spreadsheetml/2006/main" count="268" uniqueCount="107">
  <si>
    <t>1_gun</t>
  </si>
  <si>
    <t>3_under</t>
  </si>
  <si>
    <t>3_gun</t>
  </si>
  <si>
    <t>5_under</t>
  </si>
  <si>
    <t>5_gun</t>
  </si>
  <si>
    <t>7_under</t>
  </si>
  <si>
    <t>0_rec</t>
  </si>
  <si>
    <t>1_rec</t>
  </si>
  <si>
    <t>2_rec</t>
  </si>
  <si>
    <t>3_rec</t>
  </si>
  <si>
    <t>4_rec</t>
  </si>
  <si>
    <t>5_rec</t>
  </si>
  <si>
    <t>aDOT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</si>
  <si>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</si>
  <si>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</si>
  <si>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</si>
  <si>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</si>
  <si>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</si>
  <si>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</si>
  <si>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</si>
  <si>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</si>
  <si>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</si>
  <si>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</si>
  <si>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</si>
  <si>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</si>
  <si>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</si>
  <si>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</si>
  <si>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</si>
  <si>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</si>
  <si>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</si>
  <si>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</si>
  <si>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</si>
  <si>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</si>
  <si>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</si>
  <si>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</si>
  <si>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</si>
  <si>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</si>
  <si>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</si>
  <si>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</si>
  <si>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</si>
  <si>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</si>
  <si>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</si>
  <si>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Texans</t>
  </si>
  <si>
    <t>Titans</t>
  </si>
  <si>
    <t>Vikings</t>
  </si>
  <si>
    <t>Wks 3-8</t>
  </si>
  <si>
    <t>Wks 9-17</t>
  </si>
  <si>
    <t>Week</t>
  </si>
  <si>
    <t>TTT</t>
  </si>
  <si>
    <t>PFF</t>
  </si>
  <si>
    <t>short_drop</t>
  </si>
  <si>
    <t>mid_drop</t>
  </si>
  <si>
    <t>season</t>
  </si>
  <si>
    <t>team</t>
  </si>
  <si>
    <t>dropbacks</t>
  </si>
  <si>
    <t>throws</t>
  </si>
  <si>
    <t>play_action</t>
  </si>
  <si>
    <t>shotgun</t>
  </si>
  <si>
    <t>screen</t>
  </si>
  <si>
    <t>bootleg</t>
  </si>
  <si>
    <t>deep_drop</t>
  </si>
  <si>
    <t>air_yards</t>
  </si>
  <si>
    <t>shotgun%</t>
  </si>
  <si>
    <t>screen%</t>
  </si>
  <si>
    <t>bootleg%</t>
  </si>
  <si>
    <t>short_drop%</t>
  </si>
  <si>
    <t>play_action%</t>
  </si>
  <si>
    <t>mid_drop%</t>
  </si>
  <si>
    <t>deep_drop%</t>
  </si>
  <si>
    <t>z_play_action%</t>
  </si>
  <si>
    <t>z_shotgun%</t>
  </si>
  <si>
    <t>z_screen%</t>
  </si>
  <si>
    <t>z_bootleg%</t>
  </si>
  <si>
    <t>z_aDOT</t>
  </si>
  <si>
    <t>avg_drop_depth</t>
  </si>
  <si>
    <t>z_avg_drop_depth</t>
  </si>
  <si>
    <t>avg_#_WR</t>
  </si>
  <si>
    <t>z_avg_#_WR</t>
  </si>
  <si>
    <t>Season</t>
  </si>
  <si>
    <t>Team</t>
  </si>
  <si>
    <t>Att</t>
  </si>
  <si>
    <t>Yds</t>
  </si>
  <si>
    <t>YAContact</t>
  </si>
  <si>
    <t>TDs</t>
  </si>
  <si>
    <t>Brkn Tkls</t>
  </si>
  <si>
    <t>1st Downs</t>
  </si>
  <si>
    <t>EPA</t>
  </si>
  <si>
    <t>Positive%</t>
  </si>
  <si>
    <t>rank_avg_drop_depth</t>
  </si>
  <si>
    <t>rank_play_action%</t>
  </si>
  <si>
    <t>rank_shotgun%</t>
  </si>
  <si>
    <t>rank_screen%</t>
  </si>
  <si>
    <t>rank_bootleg%</t>
  </si>
  <si>
    <t>rank_aDOT</t>
  </si>
  <si>
    <t>rank_avg_#_WR</t>
  </si>
  <si>
    <t>rank_short_drop%</t>
  </si>
  <si>
    <t>rank_mid_drop%</t>
  </si>
  <si>
    <t>rank_deep_drop%</t>
  </si>
  <si>
    <t>2018 Browns</t>
  </si>
  <si>
    <t>2019 Browns</t>
  </si>
  <si>
    <t>2019 Vikings</t>
  </si>
  <si>
    <t>Weeks 3-8:</t>
  </si>
  <si>
    <t>League Rank:</t>
  </si>
  <si>
    <t>Weeks 9-17:</t>
  </si>
  <si>
    <t>Rank vs 1H2018:</t>
  </si>
  <si>
    <t>Weeks 1-17:</t>
  </si>
  <si>
    <t>Rank vs 2H2018: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</si>
</sst>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%"/>
    <numFmt numFmtId="167" formatCode="\+0;\-0;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3300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ill="1"/>
    <xf numFmtId="165" fontId="0" fillId="0" borderId="0" xfId="0" applyNumberFormat="1"/>
    <xf numFmtId="1" fontId="0" fillId="0" borderId="0" xfId="0" applyNumberFormat="1"/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6" fillId="0" borderId="13" xfId="0" applyFont="1" applyBorder="1" applyAlignment="1">
      <alignment horizontal="right"/>
    </xf>
    <xf numFmtId="166" fontId="0" fillId="0" borderId="14" xfId="0" applyNumberFormat="1" applyBorder="1" applyAlignment="1">
      <alignment horizontal="center"/>
    </xf>
    <xf numFmtId="0" fontId="16" fillId="0" borderId="15" xfId="0" applyFont="1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167" fontId="0" fillId="0" borderId="16" xfId="0" applyNumberFormat="1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4" borderId="11" xfId="0" applyFont="1" applyFill="1" applyBorder="1" applyAlignment="1">
      <alignment horizontal="center"/>
    </xf>
    <xf numFmtId="0" fontId="13" fillId="34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1FF-4E8F-4BDB-B1A1-EE87ADBE3741}">
  <dimension ref="B2:K18"/>
  <sheetViews>
    <sheetView showGridLines="0" tabSelected="1" topLeftCell="A10" workbookViewId="0">
      <selection activeCell="B16" sqref="B16:K18"/>
    </sheetView>
  </sheetViews>
  <sheetFormatPr defaultRowHeight="14.5" x14ac:dyDescent="0.35"/>
  <cols>
    <col min="1" max="1" width="3.81640625" customWidth="1"/>
    <col min="2" max="2" width="14.54296875" bestFit="1" customWidth="1"/>
    <col min="3" max="3" width="13.08984375" style="9" bestFit="1" customWidth="1"/>
    <col min="4" max="4" width="9.81640625" style="9" bestFit="1" customWidth="1"/>
    <col min="5" max="5" width="8.453125" style="9" bestFit="1" customWidth="1"/>
    <col min="6" max="6" width="9.36328125" style="9" bestFit="1" customWidth="1"/>
    <col min="7" max="7" width="5.81640625" style="9" bestFit="1" customWidth="1"/>
    <col min="8" max="8" width="10.453125" style="9" bestFit="1" customWidth="1"/>
    <col min="9" max="9" width="12.7265625" style="9" bestFit="1" customWidth="1"/>
    <col min="10" max="10" width="11.453125" style="9" bestFit="1" customWidth="1"/>
    <col min="11" max="11" width="12.453125" style="9" bestFit="1" customWidth="1"/>
  </cols>
  <sheetData>
    <row r="2" spans="2:11" x14ac:dyDescent="0.35">
      <c r="B2" s="10" t="s">
        <v>98</v>
      </c>
      <c r="C2" s="11" t="s">
        <v>66</v>
      </c>
      <c r="D2" s="11" t="s">
        <v>62</v>
      </c>
      <c r="E2" s="11" t="s">
        <v>63</v>
      </c>
      <c r="F2" s="11" t="s">
        <v>64</v>
      </c>
      <c r="G2" s="11" t="s">
        <v>12</v>
      </c>
      <c r="H2" s="11" t="s">
        <v>76</v>
      </c>
      <c r="I2" s="11" t="s">
        <v>65</v>
      </c>
      <c r="J2" s="11" t="s">
        <v>67</v>
      </c>
      <c r="K2" s="12" t="s">
        <v>68</v>
      </c>
    </row>
    <row r="3" spans="2:11" x14ac:dyDescent="0.35">
      <c r="B3" s="13" t="s">
        <v>101</v>
      </c>
      <c r="C3" s="7">
        <v>0.21011673151750973</v>
      </c>
      <c r="D3" s="7">
        <v>0.84824902723735407</v>
      </c>
      <c r="E3" s="7">
        <v>0.10116731517509728</v>
      </c>
      <c r="F3" s="7">
        <v>2.3346303501945526E-2</v>
      </c>
      <c r="G3" s="8">
        <v>9.5726495726495724</v>
      </c>
      <c r="H3" s="8">
        <v>2.7782101167315174</v>
      </c>
      <c r="I3" s="7">
        <v>0.24124513618677043</v>
      </c>
      <c r="J3" s="7">
        <v>0.54474708171206221</v>
      </c>
      <c r="K3" s="14">
        <v>0.1517509727626459</v>
      </c>
    </row>
    <row r="4" spans="2:11" x14ac:dyDescent="0.35">
      <c r="B4" s="15" t="s">
        <v>102</v>
      </c>
      <c r="C4" s="16">
        <v>23</v>
      </c>
      <c r="D4" s="16">
        <v>9</v>
      </c>
      <c r="E4" s="16">
        <v>10</v>
      </c>
      <c r="F4" s="16">
        <v>28</v>
      </c>
      <c r="G4" s="16">
        <v>3</v>
      </c>
      <c r="H4" s="16">
        <v>14</v>
      </c>
      <c r="I4" s="16">
        <v>23</v>
      </c>
      <c r="J4" s="16">
        <v>2</v>
      </c>
      <c r="K4" s="17">
        <v>15</v>
      </c>
    </row>
    <row r="6" spans="2:11" x14ac:dyDescent="0.35">
      <c r="B6" s="10" t="s">
        <v>98</v>
      </c>
      <c r="C6" s="11" t="s">
        <v>66</v>
      </c>
      <c r="D6" s="11" t="s">
        <v>62</v>
      </c>
      <c r="E6" s="11" t="s">
        <v>63</v>
      </c>
      <c r="F6" s="11" t="s">
        <v>64</v>
      </c>
      <c r="G6" s="11" t="s">
        <v>12</v>
      </c>
      <c r="H6" s="11" t="s">
        <v>76</v>
      </c>
      <c r="I6" s="11" t="s">
        <v>65</v>
      </c>
      <c r="J6" s="11" t="s">
        <v>67</v>
      </c>
      <c r="K6" s="12" t="s">
        <v>68</v>
      </c>
    </row>
    <row r="7" spans="2:11" x14ac:dyDescent="0.35">
      <c r="B7" s="13" t="s">
        <v>103</v>
      </c>
      <c r="C7" s="7">
        <v>0.24905660377358491</v>
      </c>
      <c r="D7" s="7">
        <v>0.8226415094339623</v>
      </c>
      <c r="E7" s="7">
        <v>0.13207547169811321</v>
      </c>
      <c r="F7" s="7">
        <v>2.6415094339622643E-2</v>
      </c>
      <c r="G7" s="8">
        <v>9.85</v>
      </c>
      <c r="H7" s="8">
        <v>2.7396226415094338</v>
      </c>
      <c r="I7" s="7">
        <v>0.24905660377358491</v>
      </c>
      <c r="J7" s="7">
        <v>0.52075471698113207</v>
      </c>
      <c r="K7" s="14">
        <v>0.12075471698113208</v>
      </c>
    </row>
    <row r="8" spans="2:11" x14ac:dyDescent="0.35">
      <c r="B8" s="13" t="s">
        <v>102</v>
      </c>
      <c r="C8" s="9">
        <v>12</v>
      </c>
      <c r="D8" s="9">
        <v>12</v>
      </c>
      <c r="E8" s="9">
        <v>2</v>
      </c>
      <c r="F8" s="9">
        <v>26</v>
      </c>
      <c r="G8" s="9">
        <v>2</v>
      </c>
      <c r="H8" s="9">
        <v>19</v>
      </c>
      <c r="I8" s="9">
        <v>21</v>
      </c>
      <c r="J8" s="9">
        <v>6</v>
      </c>
      <c r="K8" s="18">
        <v>28</v>
      </c>
    </row>
    <row r="9" spans="2:11" x14ac:dyDescent="0.35">
      <c r="B9" s="15" t="s">
        <v>104</v>
      </c>
      <c r="C9" s="19">
        <v>11</v>
      </c>
      <c r="D9" s="19">
        <v>-3</v>
      </c>
      <c r="E9" s="19">
        <v>8</v>
      </c>
      <c r="F9" s="19">
        <v>2</v>
      </c>
      <c r="G9" s="19">
        <v>1</v>
      </c>
      <c r="H9" s="19">
        <v>-5</v>
      </c>
      <c r="I9" s="19">
        <v>2</v>
      </c>
      <c r="J9" s="19">
        <v>-4</v>
      </c>
      <c r="K9" s="20">
        <v>-13</v>
      </c>
    </row>
    <row r="11" spans="2:11" x14ac:dyDescent="0.35">
      <c r="B11" s="10" t="s">
        <v>99</v>
      </c>
      <c r="C11" s="11" t="s">
        <v>66</v>
      </c>
      <c r="D11" s="11" t="s">
        <v>62</v>
      </c>
      <c r="E11" s="11" t="s">
        <v>63</v>
      </c>
      <c r="F11" s="11" t="s">
        <v>64</v>
      </c>
      <c r="G11" s="11" t="s">
        <v>12</v>
      </c>
      <c r="H11" s="11" t="s">
        <v>76</v>
      </c>
      <c r="I11" s="11" t="s">
        <v>65</v>
      </c>
      <c r="J11" s="11" t="s">
        <v>67</v>
      </c>
      <c r="K11" s="12" t="s">
        <v>68</v>
      </c>
    </row>
    <row r="12" spans="2:11" x14ac:dyDescent="0.35">
      <c r="B12" s="13" t="s">
        <v>105</v>
      </c>
      <c r="C12" s="7">
        <v>0.28846153846153844</v>
      </c>
      <c r="D12" s="7">
        <v>0.82167832167832167</v>
      </c>
      <c r="E12" s="7">
        <v>0.13286713286713286</v>
      </c>
      <c r="F12" s="7">
        <v>3.6713286713286712E-2</v>
      </c>
      <c r="G12" s="8">
        <v>8.6052631578947363</v>
      </c>
      <c r="H12" s="8">
        <v>2.7307692307692308</v>
      </c>
      <c r="I12" s="7">
        <v>0.30594405594405594</v>
      </c>
      <c r="J12" s="7">
        <v>0.4737762237762238</v>
      </c>
      <c r="K12" s="14">
        <v>0.1381118881118881</v>
      </c>
    </row>
    <row r="13" spans="2:11" x14ac:dyDescent="0.35">
      <c r="B13" s="13" t="s">
        <v>102</v>
      </c>
      <c r="C13" s="9">
        <v>11</v>
      </c>
      <c r="D13" s="9">
        <v>16</v>
      </c>
      <c r="E13" s="9">
        <v>3</v>
      </c>
      <c r="F13" s="9">
        <v>27</v>
      </c>
      <c r="G13" s="9">
        <v>12</v>
      </c>
      <c r="H13" s="9">
        <v>18</v>
      </c>
      <c r="I13" s="9">
        <v>9</v>
      </c>
      <c r="J13" s="9">
        <v>15</v>
      </c>
      <c r="K13" s="18">
        <v>20</v>
      </c>
    </row>
    <row r="14" spans="2:11" x14ac:dyDescent="0.35">
      <c r="B14" s="15" t="s">
        <v>106</v>
      </c>
      <c r="C14" s="19">
        <v>1</v>
      </c>
      <c r="D14" s="19">
        <v>-4</v>
      </c>
      <c r="E14" s="19">
        <v>-1</v>
      </c>
      <c r="F14" s="19">
        <v>-1</v>
      </c>
      <c r="G14" s="19">
        <v>-10</v>
      </c>
      <c r="H14" s="19">
        <v>1</v>
      </c>
      <c r="I14" s="19">
        <v>12</v>
      </c>
      <c r="J14" s="19">
        <v>-9</v>
      </c>
      <c r="K14" s="20">
        <v>8</v>
      </c>
    </row>
    <row r="16" spans="2:11" x14ac:dyDescent="0.35">
      <c r="B16" s="21" t="s">
        <v>100</v>
      </c>
      <c r="C16" s="22" t="s">
        <v>66</v>
      </c>
      <c r="D16" s="22" t="s">
        <v>62</v>
      </c>
      <c r="E16" s="22" t="s">
        <v>63</v>
      </c>
      <c r="F16" s="22" t="s">
        <v>64</v>
      </c>
      <c r="G16" s="22" t="s">
        <v>12</v>
      </c>
      <c r="H16" s="22" t="s">
        <v>76</v>
      </c>
      <c r="I16" s="22" t="s">
        <v>65</v>
      </c>
      <c r="J16" s="22" t="s">
        <v>67</v>
      </c>
      <c r="K16" s="23" t="s">
        <v>68</v>
      </c>
    </row>
    <row r="17" spans="2:11" x14ac:dyDescent="0.35">
      <c r="B17" s="13" t="s">
        <v>105</v>
      </c>
      <c r="C17" s="7">
        <v>0.30020283975659229</v>
      </c>
      <c r="D17" s="7">
        <v>0.50709939148073024</v>
      </c>
      <c r="E17" s="7">
        <v>0.11764705882352941</v>
      </c>
      <c r="F17" s="7">
        <v>0.11967545638945233</v>
      </c>
      <c r="G17" s="8">
        <v>7.440860215053763</v>
      </c>
      <c r="H17" s="8">
        <v>2.1196754563894524</v>
      </c>
      <c r="I17" s="7">
        <v>0.20283975659229209</v>
      </c>
      <c r="J17" s="7">
        <v>0.43407707910750509</v>
      </c>
      <c r="K17" s="14">
        <v>0.17241379310344829</v>
      </c>
    </row>
    <row r="18" spans="2:11" x14ac:dyDescent="0.35">
      <c r="B18" s="15" t="s">
        <v>102</v>
      </c>
      <c r="C18" s="16">
        <v>9</v>
      </c>
      <c r="D18" s="16">
        <v>32</v>
      </c>
      <c r="E18" s="16">
        <v>6</v>
      </c>
      <c r="F18" s="16">
        <v>2</v>
      </c>
      <c r="G18" s="16">
        <v>27</v>
      </c>
      <c r="H18" s="16">
        <v>32</v>
      </c>
      <c r="I18" s="16">
        <v>27</v>
      </c>
      <c r="J18" s="16">
        <v>23</v>
      </c>
      <c r="K18" s="1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"/>
  <sheetViews>
    <sheetView workbookViewId="0">
      <pane xSplit="2" ySplit="1" topLeftCell="V24" activePane="bottomRight" state="frozen"/>
      <selection activeCell="AI1" sqref="AI1:AR1"/>
      <selection pane="topRight" activeCell="AI1" sqref="AI1:AR1"/>
      <selection pane="bottomLeft" activeCell="AI1" sqref="AI1:AR1"/>
      <selection pane="bottomRight" activeCell="AH35" sqref="Y35:AH35"/>
    </sheetView>
  </sheetViews>
  <sheetFormatPr defaultRowHeight="14.5" x14ac:dyDescent="0.35"/>
  <cols>
    <col min="45" max="45" width="8.7265625" customWidth="1"/>
  </cols>
  <sheetData>
    <row r="1" spans="1:51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0</v>
      </c>
      <c r="J1" t="s">
        <v>1</v>
      </c>
      <c r="K1" t="s">
        <v>50</v>
      </c>
      <c r="L1" t="s">
        <v>2</v>
      </c>
      <c r="M1" t="s">
        <v>3</v>
      </c>
      <c r="N1" t="s">
        <v>51</v>
      </c>
      <c r="O1" t="s">
        <v>4</v>
      </c>
      <c r="P1" t="s">
        <v>5</v>
      </c>
      <c r="Q1" t="s">
        <v>60</v>
      </c>
      <c r="R1" t="s">
        <v>61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66</v>
      </c>
      <c r="Z1" t="s">
        <v>62</v>
      </c>
      <c r="AA1" t="s">
        <v>63</v>
      </c>
      <c r="AB1" t="s">
        <v>64</v>
      </c>
      <c r="AC1" t="s">
        <v>74</v>
      </c>
      <c r="AD1" t="s">
        <v>12</v>
      </c>
      <c r="AE1" t="s">
        <v>76</v>
      </c>
      <c r="AF1" t="s">
        <v>65</v>
      </c>
      <c r="AG1" t="s">
        <v>67</v>
      </c>
      <c r="AH1" t="s">
        <v>68</v>
      </c>
      <c r="AI1" t="s">
        <v>89</v>
      </c>
      <c r="AJ1" t="s">
        <v>90</v>
      </c>
      <c r="AK1" t="s">
        <v>91</v>
      </c>
      <c r="AL1" t="s">
        <v>92</v>
      </c>
      <c r="AM1" t="s">
        <v>88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69</v>
      </c>
      <c r="AT1" t="s">
        <v>70</v>
      </c>
      <c r="AU1" t="s">
        <v>71</v>
      </c>
      <c r="AV1" t="s">
        <v>72</v>
      </c>
      <c r="AW1" t="s">
        <v>75</v>
      </c>
      <c r="AX1" t="s">
        <v>73</v>
      </c>
      <c r="AY1" t="s">
        <v>77</v>
      </c>
    </row>
    <row r="2" spans="1:51" x14ac:dyDescent="0.35">
      <c r="A2">
        <v>2018</v>
      </c>
      <c r="B2" t="s">
        <v>13</v>
      </c>
      <c r="C2">
        <v>573</v>
      </c>
      <c r="D2">
        <v>526</v>
      </c>
      <c r="E2">
        <v>145</v>
      </c>
      <c r="F2">
        <v>367</v>
      </c>
      <c r="G2">
        <v>51</v>
      </c>
      <c r="H2">
        <v>38</v>
      </c>
      <c r="I2">
        <v>154</v>
      </c>
      <c r="J2">
        <v>38</v>
      </c>
      <c r="K2">
        <v>192</v>
      </c>
      <c r="L2">
        <v>167</v>
      </c>
      <c r="M2">
        <v>62</v>
      </c>
      <c r="N2">
        <v>229</v>
      </c>
      <c r="O2">
        <v>31</v>
      </c>
      <c r="P2">
        <v>53</v>
      </c>
      <c r="Q2">
        <v>84</v>
      </c>
      <c r="R2">
        <v>3726</v>
      </c>
      <c r="S2">
        <v>1</v>
      </c>
      <c r="T2">
        <v>16</v>
      </c>
      <c r="U2">
        <v>233</v>
      </c>
      <c r="V2">
        <v>315</v>
      </c>
      <c r="W2">
        <v>8</v>
      </c>
      <c r="X2">
        <v>0</v>
      </c>
      <c r="Y2" s="1">
        <f>E2/$C2</f>
        <v>0.25305410122164052</v>
      </c>
      <c r="Z2" s="1">
        <f>F2/$C2</f>
        <v>0.64048865619546247</v>
      </c>
      <c r="AA2" s="1">
        <f t="shared" ref="AA2:AB2" si="0">G2/$C2</f>
        <v>8.9005235602094238E-2</v>
      </c>
      <c r="AB2" s="1">
        <f t="shared" si="0"/>
        <v>6.6317626527050616E-2</v>
      </c>
      <c r="AC2" s="3">
        <f t="shared" ref="AC2:AC35" si="1">(K2*1+N2*2+Q2*3)/SUM(K2,N2,Q2)</f>
        <v>1.7861386138613862</v>
      </c>
      <c r="AD2" s="3">
        <f t="shared" ref="AD2:AD35" si="2">R2/D2</f>
        <v>7.083650190114068</v>
      </c>
      <c r="AE2" s="3">
        <f t="array" ref="AE2">SUMPRODUCT(VALUE(LEFT($S$1:$X$1,1)),S2:X2)/SUM(S2:X2)</f>
        <v>2.5462478184991273</v>
      </c>
      <c r="AF2" s="1">
        <f t="shared" ref="AF2:AF35" si="3">K2/$C2</f>
        <v>0.33507853403141363</v>
      </c>
      <c r="AG2" s="1">
        <f t="shared" ref="AG2:AG35" si="4">N2/$C2</f>
        <v>0.39965095986038396</v>
      </c>
      <c r="AH2" s="1">
        <f t="shared" ref="AH2:AH35" si="5">Q2/$C2</f>
        <v>0.14659685863874344</v>
      </c>
      <c r="AI2" s="6">
        <f>COUNTIF(Y$2:Y$33,"&gt;="&amp;Y2)</f>
        <v>12</v>
      </c>
      <c r="AJ2" s="6">
        <f t="shared" ref="AJ2:AR2" si="6">COUNTIF(Z$2:Z$33,"&gt;="&amp;Z2)</f>
        <v>31</v>
      </c>
      <c r="AK2" s="6">
        <f t="shared" si="6"/>
        <v>20</v>
      </c>
      <c r="AL2" s="6">
        <f t="shared" si="6"/>
        <v>12</v>
      </c>
      <c r="AM2" s="6">
        <f t="shared" si="6"/>
        <v>24</v>
      </c>
      <c r="AN2" s="6">
        <f t="shared" si="6"/>
        <v>29</v>
      </c>
      <c r="AO2" s="6">
        <f t="shared" si="6"/>
        <v>31</v>
      </c>
      <c r="AP2" s="6">
        <f t="shared" si="6"/>
        <v>8</v>
      </c>
      <c r="AQ2" s="6">
        <f t="shared" si="6"/>
        <v>26</v>
      </c>
      <c r="AR2" s="6">
        <f t="shared" si="6"/>
        <v>20</v>
      </c>
      <c r="AS2" s="2">
        <f t="shared" ref="AS2:AY2" si="7">(Y2-AVERAGE(Y$2:Y$33))/STDEVP(Y$2:Y$33)</f>
        <v>0.23783830139394516</v>
      </c>
      <c r="AT2" s="2">
        <f t="shared" si="7"/>
        <v>-2.2586498207046302</v>
      </c>
      <c r="AU2" s="2">
        <f t="shared" si="7"/>
        <v>-0.18633619515378458</v>
      </c>
      <c r="AV2" s="2">
        <f t="shared" si="7"/>
        <v>0.39190180183264628</v>
      </c>
      <c r="AW2" s="2">
        <f t="shared" si="7"/>
        <v>-0.82447409140515349</v>
      </c>
      <c r="AX2" s="2">
        <f t="shared" si="7"/>
        <v>-1.1532630446595169</v>
      </c>
      <c r="AY2" s="2">
        <f t="shared" si="7"/>
        <v>-2.0112719180433434</v>
      </c>
    </row>
    <row r="3" spans="1:51" x14ac:dyDescent="0.35">
      <c r="A3">
        <v>2018</v>
      </c>
      <c r="B3" t="s">
        <v>14</v>
      </c>
      <c r="C3">
        <v>543</v>
      </c>
      <c r="D3">
        <v>510</v>
      </c>
      <c r="E3">
        <v>117</v>
      </c>
      <c r="F3">
        <v>498</v>
      </c>
      <c r="G3">
        <v>70</v>
      </c>
      <c r="H3">
        <v>41</v>
      </c>
      <c r="I3">
        <v>107</v>
      </c>
      <c r="J3">
        <v>4</v>
      </c>
      <c r="K3">
        <v>111</v>
      </c>
      <c r="L3">
        <v>285</v>
      </c>
      <c r="M3">
        <v>2</v>
      </c>
      <c r="N3">
        <v>287</v>
      </c>
      <c r="O3">
        <v>65</v>
      </c>
      <c r="P3">
        <v>11</v>
      </c>
      <c r="Q3">
        <v>76</v>
      </c>
      <c r="R3">
        <v>4387</v>
      </c>
      <c r="S3">
        <v>4</v>
      </c>
      <c r="T3">
        <v>15</v>
      </c>
      <c r="U3">
        <v>151</v>
      </c>
      <c r="V3">
        <v>369</v>
      </c>
      <c r="W3">
        <v>4</v>
      </c>
      <c r="X3">
        <v>0</v>
      </c>
      <c r="Y3" s="1">
        <f t="shared" ref="Y3:Y35" si="8">E3/$C3</f>
        <v>0.21546961325966851</v>
      </c>
      <c r="Z3" s="1">
        <f>F3/$C3</f>
        <v>0.91712707182320441</v>
      </c>
      <c r="AA3" s="1">
        <f t="shared" ref="AA3:AA35" si="9">G3/$C3</f>
        <v>0.12891344383057091</v>
      </c>
      <c r="AB3" s="1">
        <f t="shared" ref="AB3:AB35" si="10">H3/$C3</f>
        <v>7.550644567219153E-2</v>
      </c>
      <c r="AC3" s="3">
        <f t="shared" si="1"/>
        <v>1.9261603375527425</v>
      </c>
      <c r="AD3" s="3">
        <f t="shared" si="2"/>
        <v>8.6019607843137251</v>
      </c>
      <c r="AE3" s="3">
        <f t="array" ref="AE3">SUMPRODUCT(VALUE(LEFT($S$1:$X$1,1)),S3:X3)/SUM(S3:X3)</f>
        <v>2.6519337016574585</v>
      </c>
      <c r="AF3" s="1">
        <f t="shared" si="3"/>
        <v>0.20441988950276244</v>
      </c>
      <c r="AG3" s="1">
        <f t="shared" si="4"/>
        <v>0.52854511970534068</v>
      </c>
      <c r="AH3" s="1">
        <f t="shared" si="5"/>
        <v>0.13996316758747698</v>
      </c>
      <c r="AI3" s="6">
        <f t="shared" ref="AI3:AI35" si="11">COUNTIF(Y$2:Y$33,"&gt;="&amp;Y3)</f>
        <v>22</v>
      </c>
      <c r="AJ3" s="6">
        <f t="shared" ref="AJ3:AJ35" si="12">COUNTIF(Z$2:Z$33,"&gt;="&amp;Z3)</f>
        <v>2</v>
      </c>
      <c r="AK3" s="6">
        <f t="shared" ref="AK3:AK35" si="13">COUNTIF(AA$2:AA$33,"&gt;="&amp;AA3)</f>
        <v>3</v>
      </c>
      <c r="AL3" s="6">
        <f t="shared" ref="AL3:AL35" si="14">COUNTIF(AB$2:AB$33,"&gt;="&amp;AB3)</f>
        <v>8</v>
      </c>
      <c r="AM3" s="6">
        <f t="shared" ref="AM3:AM35" si="15">COUNTIF(AC$2:AC$33,"&gt;="&amp;AC3)</f>
        <v>10</v>
      </c>
      <c r="AN3" s="6">
        <f t="shared" ref="AN3:AN35" si="16">COUNTIF(AD$2:AD$33,"&gt;="&amp;AD3)</f>
        <v>10</v>
      </c>
      <c r="AO3" s="6">
        <f t="shared" ref="AO3:AO35" si="17">COUNTIF(AE$2:AE$33,"&gt;="&amp;AE3)</f>
        <v>28</v>
      </c>
      <c r="AP3" s="6">
        <f t="shared" ref="AP3:AP35" si="18">COUNTIF(AF$2:AF$33,"&gt;="&amp;AF3)</f>
        <v>25</v>
      </c>
      <c r="AQ3" s="6">
        <f t="shared" ref="AQ3:AQ35" si="19">COUNTIF(AG$2:AG$33,"&gt;="&amp;AG3)</f>
        <v>5</v>
      </c>
      <c r="AR3" s="6">
        <f t="shared" ref="AR3:AR35" si="20">COUNTIF(AH$2:AH$33,"&gt;="&amp;AH3)</f>
        <v>22</v>
      </c>
      <c r="AS3" s="2">
        <f t="shared" ref="AS3:AS35" si="21">(Y3-AVERAGE(Y$2:Y$33))/STDEVP(Y$2:Y$33)</f>
        <v>-0.51765433896679058</v>
      </c>
      <c r="AT3" s="2">
        <f t="shared" ref="AT3:AT35" si="22">(Z3-AVERAGE(Z$2:Z$33))/STDEVP(Z$2:Z$33)</f>
        <v>1.6171487324056808</v>
      </c>
      <c r="AU3" s="2">
        <f t="shared" ref="AU3:AU35" si="23">(AA3-AVERAGE(AA$2:AA$33))/STDEVP(AA$2:AA$33)</f>
        <v>1.5141812906002912</v>
      </c>
      <c r="AV3" s="2">
        <f t="shared" ref="AV3:AV35" si="24">(AB3-AVERAGE(AB$2:AB$33))/STDEVP(AB$2:AB$33)</f>
        <v>0.73516753668623436</v>
      </c>
      <c r="AW3" s="2">
        <f t="shared" ref="AW3:AW35" si="25">(AC3-AVERAGE(AC$2:AC$33))/STDEVP(AC$2:AC$33)</f>
        <v>0.31194414843617396</v>
      </c>
      <c r="AX3" s="2">
        <f t="shared" ref="AX3:AX35" si="26">(AD3-AVERAGE(AD$2:AD$33))/STDEVP(AD$2:AD$33)</f>
        <v>0.52422392692827446</v>
      </c>
      <c r="AY3" s="2">
        <f t="shared" ref="AY3:AY35" si="27">(AE3-AVERAGE(AE$2:AE$33))/STDEVP(AE$2:AE$33)</f>
        <v>-0.99770514968932256</v>
      </c>
    </row>
    <row r="4" spans="1:51" x14ac:dyDescent="0.35">
      <c r="A4">
        <v>2018</v>
      </c>
      <c r="B4" t="s">
        <v>15</v>
      </c>
      <c r="C4">
        <v>573</v>
      </c>
      <c r="D4">
        <v>537</v>
      </c>
      <c r="E4">
        <v>147</v>
      </c>
      <c r="F4">
        <v>468</v>
      </c>
      <c r="G4">
        <v>55</v>
      </c>
      <c r="H4">
        <v>36</v>
      </c>
      <c r="I4">
        <v>152</v>
      </c>
      <c r="J4">
        <v>23</v>
      </c>
      <c r="K4">
        <v>175</v>
      </c>
      <c r="L4">
        <v>228</v>
      </c>
      <c r="M4">
        <v>28</v>
      </c>
      <c r="N4">
        <v>256</v>
      </c>
      <c r="O4">
        <v>59</v>
      </c>
      <c r="P4">
        <v>19</v>
      </c>
      <c r="Q4">
        <v>78</v>
      </c>
      <c r="R4">
        <v>4258</v>
      </c>
      <c r="S4">
        <v>3</v>
      </c>
      <c r="T4">
        <v>9</v>
      </c>
      <c r="U4">
        <v>98</v>
      </c>
      <c r="V4">
        <v>457</v>
      </c>
      <c r="W4">
        <v>6</v>
      </c>
      <c r="X4">
        <v>0</v>
      </c>
      <c r="Y4" s="1">
        <f t="shared" si="8"/>
        <v>0.25654450261780104</v>
      </c>
      <c r="Z4" s="1">
        <f t="shared" ref="Z4:Z35" si="28">F4/$C4</f>
        <v>0.81675392670157065</v>
      </c>
      <c r="AA4" s="1">
        <f t="shared" si="9"/>
        <v>9.5986038394415357E-2</v>
      </c>
      <c r="AB4" s="1">
        <f t="shared" si="10"/>
        <v>6.2827225130890049E-2</v>
      </c>
      <c r="AC4" s="3">
        <f t="shared" si="1"/>
        <v>1.8094302554027506</v>
      </c>
      <c r="AD4" s="3">
        <f t="shared" si="2"/>
        <v>7.9292364990689013</v>
      </c>
      <c r="AE4" s="3">
        <f t="array" ref="AE4">SUMPRODUCT(VALUE(LEFT($S$1:$X$1,1)),S4:X4)/SUM(S4:X4)</f>
        <v>2.7923211169284468</v>
      </c>
      <c r="AF4" s="1">
        <f t="shared" si="3"/>
        <v>0.30541012216404889</v>
      </c>
      <c r="AG4" s="1">
        <f t="shared" si="4"/>
        <v>0.44677137870855149</v>
      </c>
      <c r="AH4" s="1">
        <f t="shared" si="5"/>
        <v>0.13612565445026178</v>
      </c>
      <c r="AI4" s="6">
        <f t="shared" si="11"/>
        <v>11</v>
      </c>
      <c r="AJ4" s="6">
        <f t="shared" si="12"/>
        <v>15</v>
      </c>
      <c r="AK4" s="6">
        <f t="shared" si="13"/>
        <v>13</v>
      </c>
      <c r="AL4" s="6">
        <f t="shared" si="14"/>
        <v>13</v>
      </c>
      <c r="AM4" s="6">
        <f t="shared" si="15"/>
        <v>22</v>
      </c>
      <c r="AN4" s="6">
        <f t="shared" si="16"/>
        <v>16</v>
      </c>
      <c r="AO4" s="6">
        <f t="shared" si="17"/>
        <v>12</v>
      </c>
      <c r="AP4" s="6">
        <f t="shared" si="18"/>
        <v>11</v>
      </c>
      <c r="AQ4" s="6">
        <f t="shared" si="19"/>
        <v>21</v>
      </c>
      <c r="AR4" s="6">
        <f t="shared" si="20"/>
        <v>23</v>
      </c>
      <c r="AS4" s="2">
        <f t="shared" si="21"/>
        <v>0.30799949580404867</v>
      </c>
      <c r="AT4" s="2">
        <f t="shared" si="22"/>
        <v>0.21088673603475108</v>
      </c>
      <c r="AU4" s="2">
        <f t="shared" si="23"/>
        <v>0.11112083787012242</v>
      </c>
      <c r="AV4" s="2">
        <f t="shared" si="24"/>
        <v>0.26151124987357049</v>
      </c>
      <c r="AW4" s="2">
        <f t="shared" si="25"/>
        <v>-0.63543880755307747</v>
      </c>
      <c r="AX4" s="2">
        <f t="shared" si="26"/>
        <v>-0.21902730788495356</v>
      </c>
      <c r="AY4" s="2">
        <f t="shared" si="27"/>
        <v>0.34866216599670574</v>
      </c>
    </row>
    <row r="5" spans="1:51" x14ac:dyDescent="0.35">
      <c r="A5">
        <v>2018</v>
      </c>
      <c r="B5" t="s">
        <v>16</v>
      </c>
      <c r="C5">
        <v>536</v>
      </c>
      <c r="D5">
        <v>495</v>
      </c>
      <c r="E5">
        <v>131</v>
      </c>
      <c r="F5">
        <v>408</v>
      </c>
      <c r="G5">
        <v>39</v>
      </c>
      <c r="H5">
        <v>30</v>
      </c>
      <c r="I5">
        <v>80</v>
      </c>
      <c r="J5">
        <v>28</v>
      </c>
      <c r="K5">
        <v>108</v>
      </c>
      <c r="L5">
        <v>233</v>
      </c>
      <c r="M5">
        <v>37</v>
      </c>
      <c r="N5">
        <v>270</v>
      </c>
      <c r="O5">
        <v>68</v>
      </c>
      <c r="P5">
        <v>36</v>
      </c>
      <c r="Q5">
        <v>104</v>
      </c>
      <c r="R5">
        <v>4891</v>
      </c>
      <c r="S5">
        <v>2</v>
      </c>
      <c r="T5">
        <v>7</v>
      </c>
      <c r="U5">
        <v>86</v>
      </c>
      <c r="V5">
        <v>436</v>
      </c>
      <c r="W5">
        <v>1</v>
      </c>
      <c r="X5">
        <v>4</v>
      </c>
      <c r="Y5" s="1">
        <f t="shared" si="8"/>
        <v>0.24440298507462688</v>
      </c>
      <c r="Z5" s="1">
        <f t="shared" si="28"/>
        <v>0.76119402985074625</v>
      </c>
      <c r="AA5" s="1">
        <f t="shared" si="9"/>
        <v>7.2761194029850748E-2</v>
      </c>
      <c r="AB5" s="1">
        <f t="shared" si="10"/>
        <v>5.5970149253731345E-2</v>
      </c>
      <c r="AC5" s="3">
        <f t="shared" si="1"/>
        <v>1.991701244813278</v>
      </c>
      <c r="AD5" s="3">
        <f t="shared" si="2"/>
        <v>9.8808080808080803</v>
      </c>
      <c r="AE5" s="3">
        <f t="array" ref="AE5">SUMPRODUCT(VALUE(LEFT($S$1:$X$1,1)),S5:X5)/SUM(S5:X5)</f>
        <v>2.8190298507462686</v>
      </c>
      <c r="AF5" s="1">
        <f t="shared" si="3"/>
        <v>0.20149253731343283</v>
      </c>
      <c r="AG5" s="1">
        <f t="shared" si="4"/>
        <v>0.50373134328358204</v>
      </c>
      <c r="AH5" s="1">
        <f t="shared" si="5"/>
        <v>0.19402985074626866</v>
      </c>
      <c r="AI5" s="6">
        <f t="shared" si="11"/>
        <v>14</v>
      </c>
      <c r="AJ5" s="6">
        <f t="shared" si="12"/>
        <v>26</v>
      </c>
      <c r="AK5" s="6">
        <f t="shared" si="13"/>
        <v>25</v>
      </c>
      <c r="AL5" s="6">
        <f t="shared" si="14"/>
        <v>16</v>
      </c>
      <c r="AM5" s="6">
        <f t="shared" si="15"/>
        <v>8</v>
      </c>
      <c r="AN5" s="6">
        <f t="shared" si="16"/>
        <v>2</v>
      </c>
      <c r="AO5" s="6">
        <f t="shared" si="17"/>
        <v>9</v>
      </c>
      <c r="AP5" s="6">
        <f t="shared" si="18"/>
        <v>26</v>
      </c>
      <c r="AQ5" s="6">
        <f t="shared" si="19"/>
        <v>9</v>
      </c>
      <c r="AR5" s="6">
        <f t="shared" si="20"/>
        <v>10</v>
      </c>
      <c r="AS5" s="2">
        <f t="shared" si="21"/>
        <v>6.3940639502483243E-2</v>
      </c>
      <c r="AT5" s="2">
        <f t="shared" si="22"/>
        <v>-0.56752636807713019</v>
      </c>
      <c r="AU5" s="2">
        <f t="shared" si="23"/>
        <v>-0.8785065019430901</v>
      </c>
      <c r="AV5" s="2">
        <f t="shared" si="24"/>
        <v>5.3521991032227491E-3</v>
      </c>
      <c r="AW5" s="2">
        <f t="shared" si="25"/>
        <v>0.84387505532029827</v>
      </c>
      <c r="AX5" s="2">
        <f t="shared" si="26"/>
        <v>1.9371427899823586</v>
      </c>
      <c r="AY5" s="2">
        <f t="shared" si="27"/>
        <v>0.60480881693589872</v>
      </c>
    </row>
    <row r="6" spans="1:51" x14ac:dyDescent="0.35">
      <c r="A6">
        <v>2018</v>
      </c>
      <c r="B6" t="s">
        <v>17</v>
      </c>
      <c r="C6">
        <v>616</v>
      </c>
      <c r="D6">
        <v>584</v>
      </c>
      <c r="E6">
        <v>148</v>
      </c>
      <c r="F6">
        <v>474</v>
      </c>
      <c r="G6">
        <v>48</v>
      </c>
      <c r="H6">
        <v>54</v>
      </c>
      <c r="I6">
        <v>188</v>
      </c>
      <c r="J6">
        <v>43</v>
      </c>
      <c r="K6">
        <v>231</v>
      </c>
      <c r="L6">
        <v>201</v>
      </c>
      <c r="M6">
        <v>38</v>
      </c>
      <c r="N6">
        <v>239</v>
      </c>
      <c r="O6">
        <v>60</v>
      </c>
      <c r="P6">
        <v>19</v>
      </c>
      <c r="Q6">
        <v>79</v>
      </c>
      <c r="R6">
        <v>4368</v>
      </c>
      <c r="S6">
        <v>2</v>
      </c>
      <c r="T6">
        <v>17</v>
      </c>
      <c r="U6">
        <v>108</v>
      </c>
      <c r="V6">
        <v>475</v>
      </c>
      <c r="W6">
        <v>14</v>
      </c>
      <c r="X6">
        <v>0</v>
      </c>
      <c r="Y6" s="1">
        <f t="shared" si="8"/>
        <v>0.24025974025974026</v>
      </c>
      <c r="Z6" s="1">
        <f t="shared" si="28"/>
        <v>0.76948051948051943</v>
      </c>
      <c r="AA6" s="1">
        <f t="shared" si="9"/>
        <v>7.792207792207792E-2</v>
      </c>
      <c r="AB6" s="1">
        <f t="shared" si="10"/>
        <v>8.7662337662337664E-2</v>
      </c>
      <c r="AC6" s="3">
        <f t="shared" si="1"/>
        <v>1.7231329690346084</v>
      </c>
      <c r="AD6" s="3">
        <f t="shared" si="2"/>
        <v>7.4794520547945202</v>
      </c>
      <c r="AE6" s="3">
        <f t="array" ref="AE6">SUMPRODUCT(VALUE(LEFT($S$1:$X$1,1)),S6:X6)/SUM(S6:X6)</f>
        <v>2.7824675324675323</v>
      </c>
      <c r="AF6" s="1">
        <f t="shared" si="3"/>
        <v>0.375</v>
      </c>
      <c r="AG6" s="1">
        <f t="shared" si="4"/>
        <v>0.38798701298701299</v>
      </c>
      <c r="AH6" s="1">
        <f t="shared" si="5"/>
        <v>0.12824675324675325</v>
      </c>
      <c r="AI6" s="6">
        <f t="shared" si="11"/>
        <v>15</v>
      </c>
      <c r="AJ6" s="6">
        <f t="shared" si="12"/>
        <v>25</v>
      </c>
      <c r="AK6" s="6">
        <f t="shared" si="13"/>
        <v>22</v>
      </c>
      <c r="AL6" s="6">
        <f t="shared" si="14"/>
        <v>3</v>
      </c>
      <c r="AM6" s="6">
        <f t="shared" si="15"/>
        <v>30</v>
      </c>
      <c r="AN6" s="6">
        <f t="shared" si="16"/>
        <v>24</v>
      </c>
      <c r="AO6" s="6">
        <f t="shared" si="17"/>
        <v>13</v>
      </c>
      <c r="AP6" s="6">
        <f t="shared" si="18"/>
        <v>2</v>
      </c>
      <c r="AQ6" s="6">
        <f t="shared" si="19"/>
        <v>28</v>
      </c>
      <c r="AR6" s="6">
        <f t="shared" si="20"/>
        <v>26</v>
      </c>
      <c r="AS6" s="2">
        <f t="shared" si="21"/>
        <v>-1.9343479414521806E-2</v>
      </c>
      <c r="AT6" s="2">
        <f t="shared" si="22"/>
        <v>-0.45142982217782029</v>
      </c>
      <c r="AU6" s="2">
        <f t="shared" si="23"/>
        <v>-0.65859752355862367</v>
      </c>
      <c r="AV6" s="2">
        <f t="shared" si="24"/>
        <v>1.1892738947382262</v>
      </c>
      <c r="AW6" s="2">
        <f t="shared" si="25"/>
        <v>-1.3358287734253589</v>
      </c>
      <c r="AX6" s="2">
        <f t="shared" si="26"/>
        <v>-0.71596617413244268</v>
      </c>
      <c r="AY6" s="2">
        <f t="shared" si="27"/>
        <v>0.2541626409864427</v>
      </c>
    </row>
    <row r="7" spans="1:51" x14ac:dyDescent="0.35">
      <c r="A7">
        <v>2018</v>
      </c>
      <c r="B7" t="s">
        <v>18</v>
      </c>
      <c r="C7">
        <v>601</v>
      </c>
      <c r="D7">
        <v>563</v>
      </c>
      <c r="E7">
        <v>136</v>
      </c>
      <c r="F7">
        <v>495</v>
      </c>
      <c r="G7">
        <v>73</v>
      </c>
      <c r="H7">
        <v>15</v>
      </c>
      <c r="I7">
        <v>134</v>
      </c>
      <c r="J7">
        <v>13</v>
      </c>
      <c r="K7">
        <v>147</v>
      </c>
      <c r="L7">
        <v>273</v>
      </c>
      <c r="M7">
        <v>38</v>
      </c>
      <c r="N7">
        <v>311</v>
      </c>
      <c r="O7">
        <v>53</v>
      </c>
      <c r="P7">
        <v>36</v>
      </c>
      <c r="Q7">
        <v>89</v>
      </c>
      <c r="R7">
        <v>5452</v>
      </c>
      <c r="S7">
        <v>2</v>
      </c>
      <c r="T7">
        <v>37</v>
      </c>
      <c r="U7">
        <v>90</v>
      </c>
      <c r="V7">
        <v>451</v>
      </c>
      <c r="W7">
        <v>21</v>
      </c>
      <c r="X7">
        <v>0</v>
      </c>
      <c r="Y7" s="1">
        <f t="shared" si="8"/>
        <v>0.22628951747088186</v>
      </c>
      <c r="Z7" s="1">
        <f t="shared" si="28"/>
        <v>0.82362728785357742</v>
      </c>
      <c r="AA7" s="1">
        <f t="shared" si="9"/>
        <v>0.12146422628951747</v>
      </c>
      <c r="AB7" s="1">
        <f t="shared" si="10"/>
        <v>2.4958402662229616E-2</v>
      </c>
      <c r="AC7" s="3">
        <f t="shared" si="1"/>
        <v>1.8939670932358319</v>
      </c>
      <c r="AD7" s="3">
        <f t="shared" si="2"/>
        <v>9.6838365896980463</v>
      </c>
      <c r="AE7" s="3">
        <f t="array" ref="AE7">SUMPRODUCT(VALUE(LEFT($S$1:$X$1,1)),S7:X7)/SUM(S7:X7)</f>
        <v>2.7520798668885194</v>
      </c>
      <c r="AF7" s="1">
        <f t="shared" si="3"/>
        <v>0.24459234608985025</v>
      </c>
      <c r="AG7" s="1">
        <f t="shared" si="4"/>
        <v>0.51747088186356072</v>
      </c>
      <c r="AH7" s="1">
        <f t="shared" si="5"/>
        <v>0.1480865224625624</v>
      </c>
      <c r="AI7" s="6">
        <f t="shared" si="11"/>
        <v>18</v>
      </c>
      <c r="AJ7" s="6">
        <f t="shared" si="12"/>
        <v>12</v>
      </c>
      <c r="AK7" s="6">
        <f t="shared" si="13"/>
        <v>5</v>
      </c>
      <c r="AL7" s="6">
        <f t="shared" si="14"/>
        <v>27</v>
      </c>
      <c r="AM7" s="6">
        <f t="shared" si="15"/>
        <v>16</v>
      </c>
      <c r="AN7" s="6">
        <f t="shared" si="16"/>
        <v>3</v>
      </c>
      <c r="AO7" s="6">
        <f t="shared" si="17"/>
        <v>18</v>
      </c>
      <c r="AP7" s="6">
        <f t="shared" si="18"/>
        <v>22</v>
      </c>
      <c r="AQ7" s="6">
        <f t="shared" si="19"/>
        <v>7</v>
      </c>
      <c r="AR7" s="6">
        <f t="shared" si="20"/>
        <v>17</v>
      </c>
      <c r="AS7" s="2">
        <f t="shared" si="21"/>
        <v>-0.30016147304692942</v>
      </c>
      <c r="AT7" s="2">
        <f t="shared" si="22"/>
        <v>0.30718486999963102</v>
      </c>
      <c r="AU7" s="2">
        <f t="shared" si="23"/>
        <v>1.1967647678833335</v>
      </c>
      <c r="AV7" s="2">
        <f t="shared" si="24"/>
        <v>-1.1531503042847517</v>
      </c>
      <c r="AW7" s="2">
        <f t="shared" si="25"/>
        <v>5.0663333738819948E-2</v>
      </c>
      <c r="AX7" s="2">
        <f t="shared" si="26"/>
        <v>1.7195212365442265</v>
      </c>
      <c r="AY7" s="2">
        <f t="shared" si="27"/>
        <v>-3.7266328316870934E-2</v>
      </c>
    </row>
    <row r="8" spans="1:51" x14ac:dyDescent="0.35">
      <c r="A8">
        <v>2018</v>
      </c>
      <c r="B8" t="s">
        <v>19</v>
      </c>
      <c r="C8">
        <v>663</v>
      </c>
      <c r="D8">
        <v>622</v>
      </c>
      <c r="E8">
        <v>115</v>
      </c>
      <c r="F8">
        <v>523</v>
      </c>
      <c r="G8">
        <v>41</v>
      </c>
      <c r="H8">
        <v>14</v>
      </c>
      <c r="I8">
        <v>140</v>
      </c>
      <c r="J8">
        <v>35</v>
      </c>
      <c r="K8">
        <v>175</v>
      </c>
      <c r="L8">
        <v>279</v>
      </c>
      <c r="M8">
        <v>53</v>
      </c>
      <c r="N8">
        <v>332</v>
      </c>
      <c r="O8">
        <v>90</v>
      </c>
      <c r="P8">
        <v>36</v>
      </c>
      <c r="Q8">
        <v>126</v>
      </c>
      <c r="R8">
        <v>6629</v>
      </c>
      <c r="S8">
        <v>1</v>
      </c>
      <c r="T8">
        <v>9</v>
      </c>
      <c r="U8">
        <v>105</v>
      </c>
      <c r="V8">
        <v>511</v>
      </c>
      <c r="W8">
        <v>37</v>
      </c>
      <c r="X8">
        <v>0</v>
      </c>
      <c r="Y8" s="1">
        <f t="shared" si="8"/>
        <v>0.17345399698340874</v>
      </c>
      <c r="Z8" s="1">
        <f t="shared" si="28"/>
        <v>0.78883861236802411</v>
      </c>
      <c r="AA8" s="1">
        <f t="shared" si="9"/>
        <v>6.1840120663650078E-2</v>
      </c>
      <c r="AB8" s="1">
        <f t="shared" si="10"/>
        <v>2.1116138763197588E-2</v>
      </c>
      <c r="AC8" s="3">
        <f t="shared" si="1"/>
        <v>1.9225908372827805</v>
      </c>
      <c r="AD8" s="3">
        <f t="shared" si="2"/>
        <v>10.657556270096464</v>
      </c>
      <c r="AE8" s="3">
        <f t="array" ref="AE8">SUMPRODUCT(VALUE(LEFT($S$1:$X$1,1)),S8:X8)/SUM(S8:X8)</f>
        <v>2.8657616892911011</v>
      </c>
      <c r="AF8" s="1">
        <f t="shared" si="3"/>
        <v>0.26395173453996984</v>
      </c>
      <c r="AG8" s="1">
        <f t="shared" si="4"/>
        <v>0.50075414781297134</v>
      </c>
      <c r="AH8" s="1">
        <f t="shared" si="5"/>
        <v>0.19004524886877827</v>
      </c>
      <c r="AI8" s="6">
        <f t="shared" si="11"/>
        <v>31</v>
      </c>
      <c r="AJ8" s="6">
        <f t="shared" si="12"/>
        <v>19</v>
      </c>
      <c r="AK8" s="6">
        <f t="shared" si="13"/>
        <v>30</v>
      </c>
      <c r="AL8" s="6">
        <f t="shared" si="14"/>
        <v>29</v>
      </c>
      <c r="AM8" s="6">
        <f t="shared" si="15"/>
        <v>11</v>
      </c>
      <c r="AN8" s="6">
        <f t="shared" si="16"/>
        <v>1</v>
      </c>
      <c r="AO8" s="6">
        <f t="shared" si="17"/>
        <v>3</v>
      </c>
      <c r="AP8" s="6">
        <f t="shared" si="18"/>
        <v>17</v>
      </c>
      <c r="AQ8" s="6">
        <f t="shared" si="19"/>
        <v>10</v>
      </c>
      <c r="AR8" s="6">
        <f t="shared" si="20"/>
        <v>11</v>
      </c>
      <c r="AS8" s="2">
        <f t="shared" si="21"/>
        <v>-1.3622178969179342</v>
      </c>
      <c r="AT8" s="2">
        <f t="shared" si="22"/>
        <v>-0.18021633856198357</v>
      </c>
      <c r="AU8" s="2">
        <f t="shared" si="23"/>
        <v>-1.3438613010386709</v>
      </c>
      <c r="AV8" s="2">
        <f t="shared" si="24"/>
        <v>-1.2966853461622589</v>
      </c>
      <c r="AW8" s="2">
        <f t="shared" si="25"/>
        <v>0.28297403503545004</v>
      </c>
      <c r="AX8" s="2">
        <f t="shared" si="26"/>
        <v>2.7953235684827615</v>
      </c>
      <c r="AY8" s="2">
        <f t="shared" si="27"/>
        <v>1.0529844592983477</v>
      </c>
    </row>
    <row r="9" spans="1:51" x14ac:dyDescent="0.35">
      <c r="A9">
        <v>2018</v>
      </c>
      <c r="B9" t="s">
        <v>20</v>
      </c>
      <c r="C9">
        <v>542</v>
      </c>
      <c r="D9">
        <v>491</v>
      </c>
      <c r="E9">
        <v>111</v>
      </c>
      <c r="F9">
        <v>419</v>
      </c>
      <c r="G9">
        <v>65</v>
      </c>
      <c r="H9">
        <v>19</v>
      </c>
      <c r="I9">
        <v>87</v>
      </c>
      <c r="J9">
        <v>20</v>
      </c>
      <c r="K9">
        <v>107</v>
      </c>
      <c r="L9">
        <v>221</v>
      </c>
      <c r="M9">
        <v>42</v>
      </c>
      <c r="N9">
        <v>263</v>
      </c>
      <c r="O9">
        <v>78</v>
      </c>
      <c r="P9">
        <v>28</v>
      </c>
      <c r="Q9">
        <v>106</v>
      </c>
      <c r="R9">
        <v>3972</v>
      </c>
      <c r="S9">
        <v>1</v>
      </c>
      <c r="T9">
        <v>11</v>
      </c>
      <c r="U9">
        <v>85</v>
      </c>
      <c r="V9">
        <v>444</v>
      </c>
      <c r="W9">
        <v>1</v>
      </c>
      <c r="X9">
        <v>0</v>
      </c>
      <c r="Y9" s="1">
        <f t="shared" si="8"/>
        <v>0.20479704797047971</v>
      </c>
      <c r="Z9" s="1">
        <f t="shared" si="28"/>
        <v>0.77306273062730624</v>
      </c>
      <c r="AA9" s="1">
        <f t="shared" si="9"/>
        <v>0.11992619926199262</v>
      </c>
      <c r="AB9" s="1">
        <f t="shared" si="10"/>
        <v>3.5055350553505532E-2</v>
      </c>
      <c r="AC9" s="3">
        <f t="shared" si="1"/>
        <v>1.9978991596638656</v>
      </c>
      <c r="AD9" s="3">
        <f t="shared" si="2"/>
        <v>8.089613034623218</v>
      </c>
      <c r="AE9" s="3">
        <f t="array" ref="AE9">SUMPRODUCT(VALUE(LEFT($S$1:$X$1,1)),S9:X9)/SUM(S9:X9)</f>
        <v>2.7988929889298895</v>
      </c>
      <c r="AF9" s="1">
        <f t="shared" si="3"/>
        <v>0.19741697416974169</v>
      </c>
      <c r="AG9" s="1">
        <f t="shared" si="4"/>
        <v>0.48523985239852396</v>
      </c>
      <c r="AH9" s="1">
        <f t="shared" si="5"/>
        <v>0.19557195571955718</v>
      </c>
      <c r="AI9" s="6">
        <f t="shared" si="11"/>
        <v>26</v>
      </c>
      <c r="AJ9" s="6">
        <f t="shared" si="12"/>
        <v>23</v>
      </c>
      <c r="AK9" s="6">
        <f t="shared" si="13"/>
        <v>6</v>
      </c>
      <c r="AL9" s="6">
        <f t="shared" si="14"/>
        <v>24</v>
      </c>
      <c r="AM9" s="6">
        <f t="shared" si="15"/>
        <v>7</v>
      </c>
      <c r="AN9" s="6">
        <f t="shared" si="16"/>
        <v>15</v>
      </c>
      <c r="AO9" s="6">
        <f t="shared" si="17"/>
        <v>11</v>
      </c>
      <c r="AP9" s="6">
        <f t="shared" si="18"/>
        <v>27</v>
      </c>
      <c r="AQ9" s="6">
        <f t="shared" si="19"/>
        <v>12</v>
      </c>
      <c r="AR9" s="6">
        <f t="shared" si="20"/>
        <v>9</v>
      </c>
      <c r="AS9" s="2">
        <f t="shared" si="21"/>
        <v>-0.7321855183701067</v>
      </c>
      <c r="AT9" s="2">
        <f t="shared" si="22"/>
        <v>-0.40124182226411775</v>
      </c>
      <c r="AU9" s="2">
        <f t="shared" si="23"/>
        <v>1.1312283288907625</v>
      </c>
      <c r="AV9" s="2">
        <f t="shared" si="24"/>
        <v>-0.77595970090781885</v>
      </c>
      <c r="AW9" s="2">
        <f t="shared" si="25"/>
        <v>0.89417741769312975</v>
      </c>
      <c r="AX9" s="2">
        <f t="shared" si="26"/>
        <v>-4.183724547709336E-2</v>
      </c>
      <c r="AY9" s="2">
        <f t="shared" si="27"/>
        <v>0.41168885288694512</v>
      </c>
    </row>
    <row r="10" spans="1:51" x14ac:dyDescent="0.35">
      <c r="A10">
        <v>2018</v>
      </c>
      <c r="B10" t="s">
        <v>21</v>
      </c>
      <c r="C10">
        <v>545</v>
      </c>
      <c r="D10">
        <v>512</v>
      </c>
      <c r="E10">
        <v>123</v>
      </c>
      <c r="F10">
        <v>420</v>
      </c>
      <c r="G10">
        <v>38</v>
      </c>
      <c r="H10">
        <v>7</v>
      </c>
      <c r="I10">
        <v>63</v>
      </c>
      <c r="J10">
        <v>26</v>
      </c>
      <c r="K10">
        <v>89</v>
      </c>
      <c r="L10">
        <v>242</v>
      </c>
      <c r="M10">
        <v>46</v>
      </c>
      <c r="N10">
        <v>288</v>
      </c>
      <c r="O10">
        <v>99</v>
      </c>
      <c r="P10">
        <v>37</v>
      </c>
      <c r="Q10">
        <v>136</v>
      </c>
      <c r="R10">
        <v>3961</v>
      </c>
      <c r="S10">
        <v>0</v>
      </c>
      <c r="T10">
        <v>19</v>
      </c>
      <c r="U10">
        <v>100</v>
      </c>
      <c r="V10">
        <v>412</v>
      </c>
      <c r="W10">
        <v>14</v>
      </c>
      <c r="X10">
        <v>0</v>
      </c>
      <c r="Y10" s="1">
        <f t="shared" si="8"/>
        <v>0.22568807339449543</v>
      </c>
      <c r="Z10" s="1">
        <f t="shared" si="28"/>
        <v>0.77064220183486243</v>
      </c>
      <c r="AA10" s="1">
        <f t="shared" si="9"/>
        <v>6.9724770642201839E-2</v>
      </c>
      <c r="AB10" s="1">
        <f t="shared" si="10"/>
        <v>1.2844036697247707E-2</v>
      </c>
      <c r="AC10" s="3">
        <f t="shared" si="1"/>
        <v>2.0916179337231968</v>
      </c>
      <c r="AD10" s="3">
        <f t="shared" si="2"/>
        <v>7.736328125</v>
      </c>
      <c r="AE10" s="3">
        <f t="array" ref="AE10">SUMPRODUCT(VALUE(LEFT($S$1:$X$1,1)),S10:X10)/SUM(S10:X10)</f>
        <v>2.7724770642201837</v>
      </c>
      <c r="AF10" s="1">
        <f t="shared" si="3"/>
        <v>0.16330275229357799</v>
      </c>
      <c r="AG10" s="1">
        <f t="shared" si="4"/>
        <v>0.52844036697247709</v>
      </c>
      <c r="AH10" s="1">
        <f t="shared" si="5"/>
        <v>0.24954128440366974</v>
      </c>
      <c r="AI10" s="6">
        <f t="shared" si="11"/>
        <v>19</v>
      </c>
      <c r="AJ10" s="6">
        <f t="shared" si="12"/>
        <v>24</v>
      </c>
      <c r="AK10" s="6">
        <f t="shared" si="13"/>
        <v>27</v>
      </c>
      <c r="AL10" s="6">
        <f t="shared" si="14"/>
        <v>31</v>
      </c>
      <c r="AM10" s="6">
        <f t="shared" si="15"/>
        <v>3</v>
      </c>
      <c r="AN10" s="6">
        <f t="shared" si="16"/>
        <v>19</v>
      </c>
      <c r="AO10" s="6">
        <f t="shared" si="17"/>
        <v>15</v>
      </c>
      <c r="AP10" s="6">
        <f t="shared" si="18"/>
        <v>28</v>
      </c>
      <c r="AQ10" s="6">
        <f t="shared" si="19"/>
        <v>6</v>
      </c>
      <c r="AR10" s="6">
        <f t="shared" si="20"/>
        <v>3</v>
      </c>
      <c r="AS10" s="2">
        <f t="shared" si="21"/>
        <v>-0.31225121000857853</v>
      </c>
      <c r="AT10" s="2">
        <f t="shared" si="22"/>
        <v>-0.43515425619064713</v>
      </c>
      <c r="AU10" s="2">
        <f t="shared" si="23"/>
        <v>-1.0078906886569692</v>
      </c>
      <c r="AV10" s="2">
        <f t="shared" si="24"/>
        <v>-1.6057053790523095</v>
      </c>
      <c r="AW10" s="2">
        <f t="shared" si="25"/>
        <v>1.6548002799809396</v>
      </c>
      <c r="AX10" s="2">
        <f t="shared" si="26"/>
        <v>-0.43215977593662058</v>
      </c>
      <c r="AY10" s="2">
        <f t="shared" si="27"/>
        <v>0.15835034975887613</v>
      </c>
    </row>
    <row r="11" spans="1:51" x14ac:dyDescent="0.35">
      <c r="A11">
        <v>2018</v>
      </c>
      <c r="B11" t="s">
        <v>22</v>
      </c>
      <c r="C11">
        <v>606</v>
      </c>
      <c r="D11">
        <v>580</v>
      </c>
      <c r="E11">
        <v>178</v>
      </c>
      <c r="F11">
        <v>544</v>
      </c>
      <c r="G11">
        <v>76</v>
      </c>
      <c r="H11">
        <v>58</v>
      </c>
      <c r="I11">
        <v>204</v>
      </c>
      <c r="J11">
        <v>7</v>
      </c>
      <c r="K11">
        <v>211</v>
      </c>
      <c r="L11">
        <v>219</v>
      </c>
      <c r="M11">
        <v>11</v>
      </c>
      <c r="N11">
        <v>230</v>
      </c>
      <c r="O11">
        <v>62</v>
      </c>
      <c r="P11">
        <v>13</v>
      </c>
      <c r="Q11">
        <v>75</v>
      </c>
      <c r="R11">
        <v>5278</v>
      </c>
      <c r="S11">
        <v>0</v>
      </c>
      <c r="T11">
        <v>9</v>
      </c>
      <c r="U11">
        <v>193</v>
      </c>
      <c r="V11">
        <v>388</v>
      </c>
      <c r="W11">
        <v>16</v>
      </c>
      <c r="X11">
        <v>0</v>
      </c>
      <c r="Y11" s="1">
        <f t="shared" si="8"/>
        <v>0.29372937293729373</v>
      </c>
      <c r="Z11" s="1">
        <f t="shared" si="28"/>
        <v>0.89768976897689767</v>
      </c>
      <c r="AA11" s="1">
        <f t="shared" si="9"/>
        <v>0.1254125412541254</v>
      </c>
      <c r="AB11" s="1">
        <f t="shared" si="10"/>
        <v>9.5709570957095716E-2</v>
      </c>
      <c r="AC11" s="3">
        <f t="shared" si="1"/>
        <v>1.7364341085271318</v>
      </c>
      <c r="AD11" s="3">
        <f t="shared" si="2"/>
        <v>9.1</v>
      </c>
      <c r="AE11" s="3">
        <f t="array" ref="AE11">SUMPRODUCT(VALUE(LEFT($S$1:$X$1,1)),S11:X11)/SUM(S11:X11)</f>
        <v>2.6782178217821784</v>
      </c>
      <c r="AF11" s="1">
        <f t="shared" si="3"/>
        <v>0.34818481848184818</v>
      </c>
      <c r="AG11" s="1">
        <f t="shared" si="4"/>
        <v>0.37953795379537952</v>
      </c>
      <c r="AH11" s="1">
        <f t="shared" si="5"/>
        <v>0.12376237623762376</v>
      </c>
      <c r="AI11" s="6">
        <f t="shared" si="11"/>
        <v>6</v>
      </c>
      <c r="AJ11" s="6">
        <f t="shared" si="12"/>
        <v>3</v>
      </c>
      <c r="AK11" s="6">
        <f t="shared" si="13"/>
        <v>4</v>
      </c>
      <c r="AL11" s="6">
        <f t="shared" si="14"/>
        <v>2</v>
      </c>
      <c r="AM11" s="6">
        <f t="shared" si="15"/>
        <v>29</v>
      </c>
      <c r="AN11" s="6">
        <f t="shared" si="16"/>
        <v>5</v>
      </c>
      <c r="AO11" s="6">
        <f t="shared" si="17"/>
        <v>25</v>
      </c>
      <c r="AP11" s="6">
        <f t="shared" si="18"/>
        <v>5</v>
      </c>
      <c r="AQ11" s="6">
        <f t="shared" si="19"/>
        <v>30</v>
      </c>
      <c r="AR11" s="6">
        <f t="shared" si="20"/>
        <v>27</v>
      </c>
      <c r="AS11" s="2">
        <f t="shared" si="21"/>
        <v>1.0554593491235749</v>
      </c>
      <c r="AT11" s="2">
        <f t="shared" si="22"/>
        <v>1.3448254902517165</v>
      </c>
      <c r="AU11" s="2">
        <f t="shared" si="23"/>
        <v>1.3650053112357494</v>
      </c>
      <c r="AV11" s="2">
        <f t="shared" si="24"/>
        <v>1.4898935289731781</v>
      </c>
      <c r="AW11" s="2">
        <f t="shared" si="25"/>
        <v>-1.227876541932365</v>
      </c>
      <c r="AX11" s="2">
        <f t="shared" si="26"/>
        <v>1.0744764897735717</v>
      </c>
      <c r="AY11" s="2">
        <f t="shared" si="27"/>
        <v>-0.74563070135519627</v>
      </c>
    </row>
    <row r="12" spans="1:51" x14ac:dyDescent="0.35">
      <c r="A12">
        <v>2018</v>
      </c>
      <c r="B12" t="s">
        <v>23</v>
      </c>
      <c r="C12">
        <v>658</v>
      </c>
      <c r="D12">
        <v>640</v>
      </c>
      <c r="E12">
        <v>146</v>
      </c>
      <c r="F12">
        <v>575</v>
      </c>
      <c r="G12">
        <v>62</v>
      </c>
      <c r="H12">
        <v>16</v>
      </c>
      <c r="I12">
        <v>182</v>
      </c>
      <c r="J12">
        <v>6</v>
      </c>
      <c r="K12">
        <v>188</v>
      </c>
      <c r="L12">
        <v>207</v>
      </c>
      <c r="M12">
        <v>28</v>
      </c>
      <c r="N12">
        <v>235</v>
      </c>
      <c r="O12">
        <v>156</v>
      </c>
      <c r="P12">
        <v>41</v>
      </c>
      <c r="Q12">
        <v>197</v>
      </c>
      <c r="R12">
        <v>4798</v>
      </c>
      <c r="S12">
        <v>3</v>
      </c>
      <c r="T12">
        <v>28</v>
      </c>
      <c r="U12">
        <v>140</v>
      </c>
      <c r="V12">
        <v>469</v>
      </c>
      <c r="W12">
        <v>18</v>
      </c>
      <c r="X12">
        <v>0</v>
      </c>
      <c r="Y12" s="1">
        <f t="shared" si="8"/>
        <v>0.22188449848024316</v>
      </c>
      <c r="Z12" s="1">
        <f t="shared" si="28"/>
        <v>0.87386018237082064</v>
      </c>
      <c r="AA12" s="1">
        <f t="shared" si="9"/>
        <v>9.4224924012158054E-2</v>
      </c>
      <c r="AB12" s="1">
        <f t="shared" si="10"/>
        <v>2.4316109422492401E-2</v>
      </c>
      <c r="AC12" s="3">
        <f t="shared" si="1"/>
        <v>2.0145161290322582</v>
      </c>
      <c r="AD12" s="3">
        <f t="shared" si="2"/>
        <v>7.4968750000000002</v>
      </c>
      <c r="AE12" s="3">
        <f t="array" ref="AE12">SUMPRODUCT(VALUE(LEFT($S$1:$X$1,1)),S12:X12)/SUM(S12:X12)</f>
        <v>2.7158054711246202</v>
      </c>
      <c r="AF12" s="1">
        <f t="shared" si="3"/>
        <v>0.2857142857142857</v>
      </c>
      <c r="AG12" s="1">
        <f t="shared" si="4"/>
        <v>0.35714285714285715</v>
      </c>
      <c r="AH12" s="1">
        <f t="shared" si="5"/>
        <v>0.29939209726443772</v>
      </c>
      <c r="AI12" s="6">
        <f t="shared" si="11"/>
        <v>21</v>
      </c>
      <c r="AJ12" s="6">
        <f t="shared" si="12"/>
        <v>6</v>
      </c>
      <c r="AK12" s="6">
        <f t="shared" si="13"/>
        <v>16</v>
      </c>
      <c r="AL12" s="6">
        <f t="shared" si="14"/>
        <v>28</v>
      </c>
      <c r="AM12" s="6">
        <f t="shared" si="15"/>
        <v>6</v>
      </c>
      <c r="AN12" s="6">
        <f t="shared" si="16"/>
        <v>23</v>
      </c>
      <c r="AO12" s="6">
        <f t="shared" si="17"/>
        <v>21</v>
      </c>
      <c r="AP12" s="6">
        <f t="shared" si="18"/>
        <v>16</v>
      </c>
      <c r="AQ12" s="6">
        <f t="shared" si="19"/>
        <v>31</v>
      </c>
      <c r="AR12" s="6">
        <f t="shared" si="20"/>
        <v>2</v>
      </c>
      <c r="AS12" s="2">
        <f t="shared" si="21"/>
        <v>-0.38870756236558762</v>
      </c>
      <c r="AT12" s="2">
        <f t="shared" si="22"/>
        <v>1.0109648545931733</v>
      </c>
      <c r="AU12" s="2">
        <f t="shared" si="23"/>
        <v>3.6078486073817639E-2</v>
      </c>
      <c r="AV12" s="2">
        <f t="shared" si="24"/>
        <v>-1.1771443842037668</v>
      </c>
      <c r="AW12" s="2">
        <f t="shared" si="25"/>
        <v>1.0290409701712493</v>
      </c>
      <c r="AX12" s="2">
        <f t="shared" si="26"/>
        <v>-0.69671664528074762</v>
      </c>
      <c r="AY12" s="2">
        <f t="shared" si="27"/>
        <v>-0.38515122069487195</v>
      </c>
    </row>
    <row r="13" spans="1:51" x14ac:dyDescent="0.35">
      <c r="A13">
        <v>2018</v>
      </c>
      <c r="B13" t="s">
        <v>24</v>
      </c>
      <c r="C13">
        <v>581</v>
      </c>
      <c r="D13">
        <v>525</v>
      </c>
      <c r="E13">
        <v>142</v>
      </c>
      <c r="F13">
        <v>477</v>
      </c>
      <c r="G13">
        <v>53</v>
      </c>
      <c r="H13">
        <v>31</v>
      </c>
      <c r="I13">
        <v>117</v>
      </c>
      <c r="J13">
        <v>30</v>
      </c>
      <c r="K13">
        <v>147</v>
      </c>
      <c r="L13">
        <v>256</v>
      </c>
      <c r="M13">
        <v>25</v>
      </c>
      <c r="N13">
        <v>281</v>
      </c>
      <c r="O13">
        <v>67</v>
      </c>
      <c r="P13">
        <v>19</v>
      </c>
      <c r="Q13">
        <v>86</v>
      </c>
      <c r="R13">
        <v>3978</v>
      </c>
      <c r="S13">
        <v>2</v>
      </c>
      <c r="T13">
        <v>18</v>
      </c>
      <c r="U13">
        <v>74</v>
      </c>
      <c r="V13">
        <v>455</v>
      </c>
      <c r="W13">
        <v>28</v>
      </c>
      <c r="X13">
        <v>4</v>
      </c>
      <c r="Y13" s="1">
        <f t="shared" si="8"/>
        <v>0.24440619621342513</v>
      </c>
      <c r="Z13" s="1">
        <f t="shared" si="28"/>
        <v>0.82099827882960408</v>
      </c>
      <c r="AA13" s="1">
        <f t="shared" si="9"/>
        <v>9.1222030981067126E-2</v>
      </c>
      <c r="AB13" s="1">
        <f t="shared" si="10"/>
        <v>5.3356282271944923E-2</v>
      </c>
      <c r="AC13" s="3">
        <f t="shared" si="1"/>
        <v>1.8813229571984436</v>
      </c>
      <c r="AD13" s="3">
        <f t="shared" si="2"/>
        <v>7.5771428571428574</v>
      </c>
      <c r="AE13" s="3">
        <f t="array" ref="AE13">SUMPRODUCT(VALUE(LEFT($S$1:$X$1,1)),S13:X13)/SUM(S13:X13)</f>
        <v>2.8623063683304646</v>
      </c>
      <c r="AF13" s="1">
        <f t="shared" si="3"/>
        <v>0.25301204819277107</v>
      </c>
      <c r="AG13" s="1">
        <f t="shared" si="4"/>
        <v>0.48364888123924271</v>
      </c>
      <c r="AH13" s="1">
        <f t="shared" si="5"/>
        <v>0.14802065404475043</v>
      </c>
      <c r="AI13" s="6">
        <f t="shared" si="11"/>
        <v>13</v>
      </c>
      <c r="AJ13" s="6">
        <f t="shared" si="12"/>
        <v>13</v>
      </c>
      <c r="AK13" s="6">
        <f t="shared" si="13"/>
        <v>17</v>
      </c>
      <c r="AL13" s="6">
        <f t="shared" si="14"/>
        <v>17</v>
      </c>
      <c r="AM13" s="6">
        <f t="shared" si="15"/>
        <v>18</v>
      </c>
      <c r="AN13" s="6">
        <f t="shared" si="16"/>
        <v>20</v>
      </c>
      <c r="AO13" s="6">
        <f t="shared" si="17"/>
        <v>5</v>
      </c>
      <c r="AP13" s="6">
        <f t="shared" si="18"/>
        <v>21</v>
      </c>
      <c r="AQ13" s="6">
        <f t="shared" si="19"/>
        <v>15</v>
      </c>
      <c r="AR13" s="6">
        <f t="shared" si="20"/>
        <v>18</v>
      </c>
      <c r="AS13" s="2">
        <f t="shared" si="21"/>
        <v>6.4005187188531584E-2</v>
      </c>
      <c r="AT13" s="2">
        <f t="shared" si="22"/>
        <v>0.27035155692520496</v>
      </c>
      <c r="AU13" s="2">
        <f t="shared" si="23"/>
        <v>-9.1876948005917267E-2</v>
      </c>
      <c r="AV13" s="2">
        <f t="shared" si="24"/>
        <v>-9.229375040781064E-2</v>
      </c>
      <c r="AW13" s="2">
        <f t="shared" si="25"/>
        <v>-5.1956648654741804E-2</v>
      </c>
      <c r="AX13" s="2">
        <f t="shared" si="26"/>
        <v>-0.60803368073528208</v>
      </c>
      <c r="AY13" s="2">
        <f t="shared" si="27"/>
        <v>1.0198466513429418</v>
      </c>
    </row>
    <row r="14" spans="1:51" x14ac:dyDescent="0.35">
      <c r="A14">
        <v>2018</v>
      </c>
      <c r="B14" t="s">
        <v>25</v>
      </c>
      <c r="C14">
        <v>501</v>
      </c>
      <c r="D14">
        <v>449</v>
      </c>
      <c r="E14">
        <v>112</v>
      </c>
      <c r="F14">
        <v>404</v>
      </c>
      <c r="G14">
        <v>55</v>
      </c>
      <c r="H14">
        <v>16</v>
      </c>
      <c r="I14">
        <v>141</v>
      </c>
      <c r="J14">
        <v>30</v>
      </c>
      <c r="K14">
        <v>171</v>
      </c>
      <c r="L14">
        <v>213</v>
      </c>
      <c r="M14">
        <v>30</v>
      </c>
      <c r="N14">
        <v>243</v>
      </c>
      <c r="O14">
        <v>36</v>
      </c>
      <c r="P14">
        <v>24</v>
      </c>
      <c r="Q14">
        <v>60</v>
      </c>
      <c r="R14">
        <v>3696</v>
      </c>
      <c r="S14">
        <v>0</v>
      </c>
      <c r="T14">
        <v>11</v>
      </c>
      <c r="U14">
        <v>69</v>
      </c>
      <c r="V14">
        <v>409</v>
      </c>
      <c r="W14">
        <v>12</v>
      </c>
      <c r="X14">
        <v>0</v>
      </c>
      <c r="Y14" s="1">
        <f t="shared" si="8"/>
        <v>0.22355289421157684</v>
      </c>
      <c r="Z14" s="1">
        <f t="shared" si="28"/>
        <v>0.80638722554890219</v>
      </c>
      <c r="AA14" s="1">
        <f t="shared" si="9"/>
        <v>0.10978043912175649</v>
      </c>
      <c r="AB14" s="1">
        <f t="shared" si="10"/>
        <v>3.1936127744510975E-2</v>
      </c>
      <c r="AC14" s="3">
        <f t="shared" si="1"/>
        <v>1.7658227848101267</v>
      </c>
      <c r="AD14" s="3">
        <f t="shared" si="2"/>
        <v>8.231625835189309</v>
      </c>
      <c r="AE14" s="3">
        <f t="array" ref="AE14">SUMPRODUCT(VALUE(LEFT($S$1:$X$1,1)),S14:X14)/SUM(S14:X14)</f>
        <v>2.8423153692614771</v>
      </c>
      <c r="AF14" s="1">
        <f t="shared" si="3"/>
        <v>0.3413173652694611</v>
      </c>
      <c r="AG14" s="1">
        <f t="shared" si="4"/>
        <v>0.48502994011976047</v>
      </c>
      <c r="AH14" s="1">
        <f t="shared" si="5"/>
        <v>0.11976047904191617</v>
      </c>
      <c r="AI14" s="6">
        <f t="shared" si="11"/>
        <v>20</v>
      </c>
      <c r="AJ14" s="6">
        <f t="shared" si="12"/>
        <v>17</v>
      </c>
      <c r="AK14" s="6">
        <f t="shared" si="13"/>
        <v>9</v>
      </c>
      <c r="AL14" s="6">
        <f t="shared" si="14"/>
        <v>26</v>
      </c>
      <c r="AM14" s="6">
        <f t="shared" si="15"/>
        <v>26</v>
      </c>
      <c r="AN14" s="6">
        <f t="shared" si="16"/>
        <v>14</v>
      </c>
      <c r="AO14" s="6">
        <f t="shared" si="17"/>
        <v>7</v>
      </c>
      <c r="AP14" s="6">
        <f t="shared" si="18"/>
        <v>7</v>
      </c>
      <c r="AQ14" s="6">
        <f t="shared" si="19"/>
        <v>13</v>
      </c>
      <c r="AR14" s="6">
        <f t="shared" si="20"/>
        <v>29</v>
      </c>
      <c r="AS14" s="2">
        <f t="shared" si="21"/>
        <v>-0.35517083579085834</v>
      </c>
      <c r="AT14" s="2">
        <f t="shared" si="22"/>
        <v>6.5645717223731775E-2</v>
      </c>
      <c r="AU14" s="2">
        <f t="shared" si="23"/>
        <v>0.69891018456407017</v>
      </c>
      <c r="AV14" s="2">
        <f t="shared" si="24"/>
        <v>-0.89248417405166047</v>
      </c>
      <c r="AW14" s="2">
        <f t="shared" si="25"/>
        <v>-0.98935764006250249</v>
      </c>
      <c r="AX14" s="2">
        <f t="shared" si="26"/>
        <v>0.11506386794356856</v>
      </c>
      <c r="AY14" s="2">
        <f t="shared" si="27"/>
        <v>0.82812556507291957</v>
      </c>
    </row>
    <row r="15" spans="1:51" x14ac:dyDescent="0.35">
      <c r="A15">
        <v>2018</v>
      </c>
      <c r="B15" t="s">
        <v>26</v>
      </c>
      <c r="C15">
        <v>629</v>
      </c>
      <c r="D15">
        <v>589</v>
      </c>
      <c r="E15">
        <v>201</v>
      </c>
      <c r="F15">
        <v>551</v>
      </c>
      <c r="G15">
        <v>75</v>
      </c>
      <c r="H15">
        <v>32</v>
      </c>
      <c r="I15">
        <v>254</v>
      </c>
      <c r="J15">
        <v>9</v>
      </c>
      <c r="K15">
        <v>263</v>
      </c>
      <c r="L15">
        <v>187</v>
      </c>
      <c r="M15">
        <v>17</v>
      </c>
      <c r="N15">
        <v>204</v>
      </c>
      <c r="O15">
        <v>73</v>
      </c>
      <c r="P15">
        <v>21</v>
      </c>
      <c r="Q15">
        <v>94</v>
      </c>
      <c r="R15">
        <v>4395</v>
      </c>
      <c r="S15">
        <v>2</v>
      </c>
      <c r="T15">
        <v>28</v>
      </c>
      <c r="U15">
        <v>232</v>
      </c>
      <c r="V15">
        <v>361</v>
      </c>
      <c r="W15">
        <v>6</v>
      </c>
      <c r="X15">
        <v>0</v>
      </c>
      <c r="Y15" s="1">
        <f t="shared" si="8"/>
        <v>0.31955484896661368</v>
      </c>
      <c r="Z15" s="1">
        <f t="shared" si="28"/>
        <v>0.87599364069952301</v>
      </c>
      <c r="AA15" s="1">
        <f t="shared" si="9"/>
        <v>0.1192368839427663</v>
      </c>
      <c r="AB15" s="1">
        <f t="shared" si="10"/>
        <v>5.0874403815580289E-2</v>
      </c>
      <c r="AC15" s="3">
        <f t="shared" si="1"/>
        <v>1.6987522281639929</v>
      </c>
      <c r="AD15" s="3">
        <f t="shared" si="2"/>
        <v>7.4617996604414261</v>
      </c>
      <c r="AE15" s="3">
        <f t="array" ref="AE15">SUMPRODUCT(VALUE(LEFT($S$1:$X$1,1)),S15:X15)/SUM(S15:X15)</f>
        <v>2.5421303656597773</v>
      </c>
      <c r="AF15" s="1">
        <f t="shared" si="3"/>
        <v>0.41812400635930047</v>
      </c>
      <c r="AG15" s="1">
        <f t="shared" si="4"/>
        <v>0.32432432432432434</v>
      </c>
      <c r="AH15" s="1">
        <f t="shared" si="5"/>
        <v>0.1494435612082671</v>
      </c>
      <c r="AI15" s="6">
        <f t="shared" si="11"/>
        <v>3</v>
      </c>
      <c r="AJ15" s="6">
        <f t="shared" si="12"/>
        <v>5</v>
      </c>
      <c r="AK15" s="6">
        <f t="shared" si="13"/>
        <v>7</v>
      </c>
      <c r="AL15" s="6">
        <f t="shared" si="14"/>
        <v>19</v>
      </c>
      <c r="AM15" s="6">
        <f t="shared" si="15"/>
        <v>32</v>
      </c>
      <c r="AN15" s="6">
        <f t="shared" si="16"/>
        <v>25</v>
      </c>
      <c r="AO15" s="6">
        <f t="shared" si="17"/>
        <v>32</v>
      </c>
      <c r="AP15" s="6">
        <f t="shared" si="18"/>
        <v>1</v>
      </c>
      <c r="AQ15" s="6">
        <f t="shared" si="19"/>
        <v>32</v>
      </c>
      <c r="AR15" s="6">
        <f t="shared" si="20"/>
        <v>16</v>
      </c>
      <c r="AS15" s="2">
        <f t="shared" si="21"/>
        <v>1.5745819481517964</v>
      </c>
      <c r="AT15" s="2">
        <f t="shared" si="22"/>
        <v>1.04085533341457</v>
      </c>
      <c r="AU15" s="2">
        <f t="shared" si="23"/>
        <v>1.1018561068448203</v>
      </c>
      <c r="AV15" s="2">
        <f t="shared" si="24"/>
        <v>-0.18500901867944772</v>
      </c>
      <c r="AW15" s="2">
        <f t="shared" si="25"/>
        <v>-1.5337032024481381</v>
      </c>
      <c r="AX15" s="2">
        <f t="shared" si="26"/>
        <v>-0.73546920708088537</v>
      </c>
      <c r="AY15" s="2">
        <f t="shared" si="27"/>
        <v>-2.0507598159868925</v>
      </c>
    </row>
    <row r="16" spans="1:51" x14ac:dyDescent="0.35">
      <c r="A16">
        <v>2018</v>
      </c>
      <c r="B16" t="s">
        <v>27</v>
      </c>
      <c r="C16">
        <v>656</v>
      </c>
      <c r="D16">
        <v>614</v>
      </c>
      <c r="E16">
        <v>174</v>
      </c>
      <c r="F16">
        <v>441</v>
      </c>
      <c r="G16">
        <v>49</v>
      </c>
      <c r="H16">
        <v>56</v>
      </c>
      <c r="I16">
        <v>148</v>
      </c>
      <c r="J16">
        <v>60</v>
      </c>
      <c r="K16">
        <v>208</v>
      </c>
      <c r="L16">
        <v>253</v>
      </c>
      <c r="M16">
        <v>46</v>
      </c>
      <c r="N16">
        <v>299</v>
      </c>
      <c r="O16">
        <v>27</v>
      </c>
      <c r="P16">
        <v>49</v>
      </c>
      <c r="Q16">
        <v>76</v>
      </c>
      <c r="R16">
        <v>5211</v>
      </c>
      <c r="S16">
        <v>1</v>
      </c>
      <c r="T16">
        <v>22</v>
      </c>
      <c r="U16">
        <v>150</v>
      </c>
      <c r="V16">
        <v>446</v>
      </c>
      <c r="W16">
        <v>37</v>
      </c>
      <c r="X16">
        <v>0</v>
      </c>
      <c r="Y16" s="1">
        <f t="shared" si="8"/>
        <v>0.2652439024390244</v>
      </c>
      <c r="Z16" s="1">
        <f t="shared" si="28"/>
        <v>0.6722560975609756</v>
      </c>
      <c r="AA16" s="1">
        <f t="shared" si="9"/>
        <v>7.4695121951219509E-2</v>
      </c>
      <c r="AB16" s="1">
        <f t="shared" si="10"/>
        <v>8.5365853658536592E-2</v>
      </c>
      <c r="AC16" s="3">
        <f t="shared" si="1"/>
        <v>1.7735849056603774</v>
      </c>
      <c r="AD16" s="3">
        <f t="shared" si="2"/>
        <v>8.4869706840390879</v>
      </c>
      <c r="AE16" s="3">
        <f t="array" ref="AE16">SUMPRODUCT(VALUE(LEFT($S$1:$X$1,1)),S16:X16)/SUM(S16:X16)</f>
        <v>2.7560975609756095</v>
      </c>
      <c r="AF16" s="1">
        <f t="shared" si="3"/>
        <v>0.31707317073170732</v>
      </c>
      <c r="AG16" s="1">
        <f t="shared" si="4"/>
        <v>0.45579268292682928</v>
      </c>
      <c r="AH16" s="1">
        <f t="shared" si="5"/>
        <v>0.11585365853658537</v>
      </c>
      <c r="AI16" s="6">
        <f t="shared" si="11"/>
        <v>9</v>
      </c>
      <c r="AJ16" s="6">
        <f t="shared" si="12"/>
        <v>30</v>
      </c>
      <c r="AK16" s="6">
        <f t="shared" si="13"/>
        <v>24</v>
      </c>
      <c r="AL16" s="6">
        <f t="shared" si="14"/>
        <v>6</v>
      </c>
      <c r="AM16" s="6">
        <f t="shared" si="15"/>
        <v>25</v>
      </c>
      <c r="AN16" s="6">
        <f t="shared" si="16"/>
        <v>12</v>
      </c>
      <c r="AO16" s="6">
        <f t="shared" si="17"/>
        <v>17</v>
      </c>
      <c r="AP16" s="6">
        <f t="shared" si="18"/>
        <v>9</v>
      </c>
      <c r="AQ16" s="6">
        <f t="shared" si="19"/>
        <v>18</v>
      </c>
      <c r="AR16" s="6">
        <f t="shared" si="20"/>
        <v>30</v>
      </c>
      <c r="AS16" s="2">
        <f t="shared" si="21"/>
        <v>0.48286771662801309</v>
      </c>
      <c r="AT16" s="2">
        <f t="shared" si="22"/>
        <v>-1.813577132585442</v>
      </c>
      <c r="AU16" s="2">
        <f t="shared" si="23"/>
        <v>-0.7961004408228376</v>
      </c>
      <c r="AV16" s="2">
        <f t="shared" si="24"/>
        <v>1.1034843872190643</v>
      </c>
      <c r="AW16" s="2">
        <f t="shared" si="25"/>
        <v>-0.92636016023200562</v>
      </c>
      <c r="AX16" s="2">
        <f t="shared" si="26"/>
        <v>0.39717851487017219</v>
      </c>
      <c r="AY16" s="2">
        <f t="shared" si="27"/>
        <v>1.2648462392083437E-3</v>
      </c>
    </row>
    <row r="17" spans="1:51" x14ac:dyDescent="0.35">
      <c r="A17">
        <v>2018</v>
      </c>
      <c r="B17" t="s">
        <v>28</v>
      </c>
      <c r="C17">
        <v>628</v>
      </c>
      <c r="D17">
        <v>581</v>
      </c>
      <c r="E17">
        <v>149</v>
      </c>
      <c r="F17">
        <v>488</v>
      </c>
      <c r="G17">
        <v>45</v>
      </c>
      <c r="H17">
        <v>55</v>
      </c>
      <c r="I17">
        <v>125</v>
      </c>
      <c r="J17">
        <v>4</v>
      </c>
      <c r="K17">
        <v>129</v>
      </c>
      <c r="L17">
        <v>258</v>
      </c>
      <c r="M17">
        <v>31</v>
      </c>
      <c r="N17">
        <v>289</v>
      </c>
      <c r="O17">
        <v>77</v>
      </c>
      <c r="P17">
        <v>46</v>
      </c>
      <c r="Q17">
        <v>123</v>
      </c>
      <c r="R17">
        <v>4357</v>
      </c>
      <c r="S17">
        <v>1</v>
      </c>
      <c r="T17">
        <v>22</v>
      </c>
      <c r="U17">
        <v>154</v>
      </c>
      <c r="V17">
        <v>446</v>
      </c>
      <c r="W17">
        <v>5</v>
      </c>
      <c r="X17">
        <v>0</v>
      </c>
      <c r="Y17" s="1">
        <f t="shared" si="8"/>
        <v>0.23726114649681529</v>
      </c>
      <c r="Z17" s="1">
        <f t="shared" si="28"/>
        <v>0.77707006369426757</v>
      </c>
      <c r="AA17" s="1">
        <f t="shared" si="9"/>
        <v>7.1656050955414011E-2</v>
      </c>
      <c r="AB17" s="1">
        <f t="shared" si="10"/>
        <v>8.7579617834394899E-2</v>
      </c>
      <c r="AC17" s="3">
        <f t="shared" si="1"/>
        <v>1.9889094269870611</v>
      </c>
      <c r="AD17" s="3">
        <f t="shared" si="2"/>
        <v>7.4991394148020651</v>
      </c>
      <c r="AE17" s="3">
        <f t="array" ref="AE17">SUMPRODUCT(VALUE(LEFT($S$1:$X$1,1)),S17:X17)/SUM(S17:X17)</f>
        <v>2.6878980891719744</v>
      </c>
      <c r="AF17" s="1">
        <f t="shared" si="3"/>
        <v>0.20541401273885351</v>
      </c>
      <c r="AG17" s="1">
        <f t="shared" si="4"/>
        <v>0.46019108280254778</v>
      </c>
      <c r="AH17" s="1">
        <f t="shared" si="5"/>
        <v>0.19585987261146498</v>
      </c>
      <c r="AI17" s="6">
        <f t="shared" si="11"/>
        <v>16</v>
      </c>
      <c r="AJ17" s="6">
        <f t="shared" si="12"/>
        <v>21</v>
      </c>
      <c r="AK17" s="6">
        <f t="shared" si="13"/>
        <v>26</v>
      </c>
      <c r="AL17" s="6">
        <f t="shared" si="14"/>
        <v>4</v>
      </c>
      <c r="AM17" s="6">
        <f t="shared" si="15"/>
        <v>9</v>
      </c>
      <c r="AN17" s="6">
        <f t="shared" si="16"/>
        <v>22</v>
      </c>
      <c r="AO17" s="6">
        <f t="shared" si="17"/>
        <v>24</v>
      </c>
      <c r="AP17" s="6">
        <f t="shared" si="18"/>
        <v>24</v>
      </c>
      <c r="AQ17" s="6">
        <f t="shared" si="19"/>
        <v>17</v>
      </c>
      <c r="AR17" s="6">
        <f t="shared" si="20"/>
        <v>8</v>
      </c>
      <c r="AS17" s="2">
        <f t="shared" si="21"/>
        <v>-7.9618758982346854E-2</v>
      </c>
      <c r="AT17" s="2">
        <f t="shared" si="22"/>
        <v>-0.34509771925689148</v>
      </c>
      <c r="AU17" s="2">
        <f t="shared" si="23"/>
        <v>-0.9255974440264958</v>
      </c>
      <c r="AV17" s="2">
        <f t="shared" si="24"/>
        <v>1.1861837389655174</v>
      </c>
      <c r="AW17" s="2">
        <f t="shared" si="25"/>
        <v>0.82121662335426637</v>
      </c>
      <c r="AX17" s="2">
        <f t="shared" si="26"/>
        <v>-0.6942148341603841</v>
      </c>
      <c r="AY17" s="2">
        <f t="shared" si="27"/>
        <v>-0.65279335125821791</v>
      </c>
    </row>
    <row r="18" spans="1:51" x14ac:dyDescent="0.35">
      <c r="A18">
        <v>2018</v>
      </c>
      <c r="B18" t="s">
        <v>29</v>
      </c>
      <c r="C18">
        <v>588</v>
      </c>
      <c r="D18">
        <v>535</v>
      </c>
      <c r="E18">
        <v>116</v>
      </c>
      <c r="F18">
        <v>497</v>
      </c>
      <c r="G18">
        <v>44</v>
      </c>
      <c r="H18">
        <v>20</v>
      </c>
      <c r="I18">
        <v>76</v>
      </c>
      <c r="J18">
        <v>18</v>
      </c>
      <c r="K18">
        <v>94</v>
      </c>
      <c r="L18">
        <v>309</v>
      </c>
      <c r="M18">
        <v>26</v>
      </c>
      <c r="N18">
        <v>335</v>
      </c>
      <c r="O18">
        <v>96</v>
      </c>
      <c r="P18">
        <v>24</v>
      </c>
      <c r="Q18">
        <v>120</v>
      </c>
      <c r="R18">
        <v>3728</v>
      </c>
      <c r="S18">
        <v>3</v>
      </c>
      <c r="T18">
        <v>19</v>
      </c>
      <c r="U18">
        <v>77</v>
      </c>
      <c r="V18">
        <v>464</v>
      </c>
      <c r="W18">
        <v>25</v>
      </c>
      <c r="X18">
        <v>0</v>
      </c>
      <c r="Y18" s="1">
        <f t="shared" si="8"/>
        <v>0.19727891156462585</v>
      </c>
      <c r="Z18" s="1">
        <f t="shared" si="28"/>
        <v>0.84523809523809523</v>
      </c>
      <c r="AA18" s="1">
        <f t="shared" si="9"/>
        <v>7.4829931972789115E-2</v>
      </c>
      <c r="AB18" s="1">
        <f t="shared" si="10"/>
        <v>3.4013605442176874E-2</v>
      </c>
      <c r="AC18" s="3">
        <f t="shared" si="1"/>
        <v>2.0473588342440801</v>
      </c>
      <c r="AD18" s="3">
        <f t="shared" si="2"/>
        <v>6.9682242990654206</v>
      </c>
      <c r="AE18" s="3">
        <f t="array" ref="AE18">SUMPRODUCT(VALUE(LEFT($S$1:$X$1,1)),S18:X18)/SUM(S18:X18)</f>
        <v>2.8316326530612246</v>
      </c>
      <c r="AF18" s="1">
        <f t="shared" si="3"/>
        <v>0.1598639455782313</v>
      </c>
      <c r="AG18" s="1">
        <f t="shared" si="4"/>
        <v>0.56972789115646261</v>
      </c>
      <c r="AH18" s="1">
        <f t="shared" si="5"/>
        <v>0.20408163265306123</v>
      </c>
      <c r="AI18" s="6">
        <f t="shared" si="11"/>
        <v>28</v>
      </c>
      <c r="AJ18" s="6">
        <f t="shared" si="12"/>
        <v>10</v>
      </c>
      <c r="AK18" s="6">
        <f t="shared" si="13"/>
        <v>23</v>
      </c>
      <c r="AL18" s="6">
        <f t="shared" si="14"/>
        <v>25</v>
      </c>
      <c r="AM18" s="6">
        <f t="shared" si="15"/>
        <v>4</v>
      </c>
      <c r="AN18" s="6">
        <f t="shared" si="16"/>
        <v>31</v>
      </c>
      <c r="AO18" s="6">
        <f t="shared" si="17"/>
        <v>8</v>
      </c>
      <c r="AP18" s="6">
        <f t="shared" si="18"/>
        <v>29</v>
      </c>
      <c r="AQ18" s="6">
        <f t="shared" si="19"/>
        <v>2</v>
      </c>
      <c r="AR18" s="6">
        <f t="shared" si="20"/>
        <v>7</v>
      </c>
      <c r="AS18" s="2">
        <f t="shared" si="21"/>
        <v>-0.8833089480573123</v>
      </c>
      <c r="AT18" s="2">
        <f t="shared" si="22"/>
        <v>0.60995965202835012</v>
      </c>
      <c r="AU18" s="2">
        <f t="shared" si="23"/>
        <v>-0.79035608874314633</v>
      </c>
      <c r="AV18" s="2">
        <f t="shared" si="24"/>
        <v>-0.81487606170696059</v>
      </c>
      <c r="AW18" s="2">
        <f t="shared" si="25"/>
        <v>1.2955928184452767</v>
      </c>
      <c r="AX18" s="2">
        <f t="shared" si="26"/>
        <v>-1.2807899348476759</v>
      </c>
      <c r="AY18" s="2">
        <f t="shared" si="27"/>
        <v>0.72567435954992765</v>
      </c>
    </row>
    <row r="19" spans="1:51" x14ac:dyDescent="0.35">
      <c r="A19">
        <v>2018</v>
      </c>
      <c r="B19" t="s">
        <v>30</v>
      </c>
      <c r="C19">
        <v>559</v>
      </c>
      <c r="D19">
        <v>522</v>
      </c>
      <c r="E19">
        <v>145</v>
      </c>
      <c r="F19">
        <v>451</v>
      </c>
      <c r="G19">
        <v>54</v>
      </c>
      <c r="H19">
        <v>42</v>
      </c>
      <c r="I19">
        <v>123</v>
      </c>
      <c r="J19">
        <v>20</v>
      </c>
      <c r="K19">
        <v>143</v>
      </c>
      <c r="L19">
        <v>264</v>
      </c>
      <c r="M19">
        <v>25</v>
      </c>
      <c r="N19">
        <v>289</v>
      </c>
      <c r="O19">
        <v>37</v>
      </c>
      <c r="P19">
        <v>27</v>
      </c>
      <c r="Q19">
        <v>64</v>
      </c>
      <c r="R19">
        <v>4658</v>
      </c>
      <c r="S19">
        <v>0</v>
      </c>
      <c r="T19">
        <v>36</v>
      </c>
      <c r="U19">
        <v>128</v>
      </c>
      <c r="V19">
        <v>375</v>
      </c>
      <c r="W19">
        <v>20</v>
      </c>
      <c r="X19">
        <v>0</v>
      </c>
      <c r="Y19" s="1">
        <f t="shared" si="8"/>
        <v>0.25939177101967797</v>
      </c>
      <c r="Z19" s="1">
        <f t="shared" si="28"/>
        <v>0.80679785330948117</v>
      </c>
      <c r="AA19" s="1">
        <f t="shared" si="9"/>
        <v>9.6601073345259386E-2</v>
      </c>
      <c r="AB19" s="1">
        <f t="shared" si="10"/>
        <v>7.5134168157423978E-2</v>
      </c>
      <c r="AC19" s="3">
        <f t="shared" si="1"/>
        <v>1.840725806451613</v>
      </c>
      <c r="AD19" s="3">
        <f t="shared" si="2"/>
        <v>8.9233716475095779</v>
      </c>
      <c r="AE19" s="3">
        <f t="array" ref="AE19">SUMPRODUCT(VALUE(LEFT($S$1:$X$1,1)),S19:X19)/SUM(S19:X19)</f>
        <v>2.6779964221824688</v>
      </c>
      <c r="AF19" s="1">
        <f t="shared" si="3"/>
        <v>0.2558139534883721</v>
      </c>
      <c r="AG19" s="1">
        <f t="shared" si="4"/>
        <v>0.51699463327370299</v>
      </c>
      <c r="AH19" s="1">
        <f t="shared" si="5"/>
        <v>0.11449016100178891</v>
      </c>
      <c r="AI19" s="6">
        <f t="shared" si="11"/>
        <v>10</v>
      </c>
      <c r="AJ19" s="6">
        <f t="shared" si="12"/>
        <v>16</v>
      </c>
      <c r="AK19" s="6">
        <f t="shared" si="13"/>
        <v>12</v>
      </c>
      <c r="AL19" s="6">
        <f t="shared" si="14"/>
        <v>9</v>
      </c>
      <c r="AM19" s="6">
        <f t="shared" si="15"/>
        <v>20</v>
      </c>
      <c r="AN19" s="6">
        <f t="shared" si="16"/>
        <v>6</v>
      </c>
      <c r="AO19" s="6">
        <f t="shared" si="17"/>
        <v>26</v>
      </c>
      <c r="AP19" s="6">
        <f t="shared" si="18"/>
        <v>18</v>
      </c>
      <c r="AQ19" s="6">
        <f t="shared" si="19"/>
        <v>8</v>
      </c>
      <c r="AR19" s="6">
        <f t="shared" si="20"/>
        <v>31</v>
      </c>
      <c r="AS19" s="2">
        <f t="shared" si="21"/>
        <v>0.36523295671819422</v>
      </c>
      <c r="AT19" s="2">
        <f t="shared" si="22"/>
        <v>7.1398752197950874E-2</v>
      </c>
      <c r="AU19" s="2">
        <f t="shared" si="23"/>
        <v>0.13732791993886534</v>
      </c>
      <c r="AV19" s="2">
        <f t="shared" si="24"/>
        <v>0.72126040535002489</v>
      </c>
      <c r="AW19" s="2">
        <f t="shared" si="25"/>
        <v>-0.38144368379494836</v>
      </c>
      <c r="AX19" s="2">
        <f t="shared" si="26"/>
        <v>0.87933080532164842</v>
      </c>
      <c r="AY19" s="2">
        <f t="shared" si="27"/>
        <v>-0.74775400552871885</v>
      </c>
    </row>
    <row r="20" spans="1:51" x14ac:dyDescent="0.35">
      <c r="A20">
        <v>2018</v>
      </c>
      <c r="B20" t="s">
        <v>31</v>
      </c>
      <c r="C20">
        <v>612</v>
      </c>
      <c r="D20">
        <v>572</v>
      </c>
      <c r="E20">
        <v>112</v>
      </c>
      <c r="F20">
        <v>527</v>
      </c>
      <c r="G20">
        <v>64</v>
      </c>
      <c r="H20">
        <v>30</v>
      </c>
      <c r="I20">
        <v>85</v>
      </c>
      <c r="J20">
        <v>5</v>
      </c>
      <c r="K20">
        <v>90</v>
      </c>
      <c r="L20">
        <v>329</v>
      </c>
      <c r="M20">
        <v>34</v>
      </c>
      <c r="N20">
        <v>363</v>
      </c>
      <c r="O20">
        <v>81</v>
      </c>
      <c r="P20">
        <v>18</v>
      </c>
      <c r="Q20">
        <v>99</v>
      </c>
      <c r="R20">
        <v>3990</v>
      </c>
      <c r="S20">
        <v>1</v>
      </c>
      <c r="T20">
        <v>7</v>
      </c>
      <c r="U20">
        <v>113</v>
      </c>
      <c r="V20">
        <v>445</v>
      </c>
      <c r="W20">
        <v>46</v>
      </c>
      <c r="X20">
        <v>0</v>
      </c>
      <c r="Y20" s="1">
        <f t="shared" si="8"/>
        <v>0.18300653594771241</v>
      </c>
      <c r="Z20" s="1">
        <f t="shared" si="28"/>
        <v>0.86111111111111116</v>
      </c>
      <c r="AA20" s="1">
        <f t="shared" si="9"/>
        <v>0.10457516339869281</v>
      </c>
      <c r="AB20" s="1">
        <f t="shared" si="10"/>
        <v>4.9019607843137254E-2</v>
      </c>
      <c r="AC20" s="3">
        <f t="shared" si="1"/>
        <v>2.0163043478260869</v>
      </c>
      <c r="AD20" s="3">
        <f t="shared" si="2"/>
        <v>6.9755244755244759</v>
      </c>
      <c r="AE20" s="3">
        <f t="array" ref="AE20">SUMPRODUCT(VALUE(LEFT($S$1:$X$1,1)),S20:X20)/SUM(S20:X20)</f>
        <v>2.8627450980392157</v>
      </c>
      <c r="AF20" s="1">
        <f t="shared" si="3"/>
        <v>0.14705882352941177</v>
      </c>
      <c r="AG20" s="1">
        <f t="shared" si="4"/>
        <v>0.59313725490196079</v>
      </c>
      <c r="AH20" s="1">
        <f t="shared" si="5"/>
        <v>0.16176470588235295</v>
      </c>
      <c r="AI20" s="6">
        <f t="shared" si="11"/>
        <v>29</v>
      </c>
      <c r="AJ20" s="6">
        <f t="shared" si="12"/>
        <v>8</v>
      </c>
      <c r="AK20" s="6">
        <f t="shared" si="13"/>
        <v>10</v>
      </c>
      <c r="AL20" s="6">
        <f t="shared" si="14"/>
        <v>20</v>
      </c>
      <c r="AM20" s="6">
        <f t="shared" si="15"/>
        <v>5</v>
      </c>
      <c r="AN20" s="6">
        <f t="shared" si="16"/>
        <v>30</v>
      </c>
      <c r="AO20" s="6">
        <f t="shared" si="17"/>
        <v>4</v>
      </c>
      <c r="AP20" s="6">
        <f t="shared" si="18"/>
        <v>32</v>
      </c>
      <c r="AQ20" s="6">
        <f t="shared" si="19"/>
        <v>1</v>
      </c>
      <c r="AR20" s="6">
        <f t="shared" si="20"/>
        <v>13</v>
      </c>
      <c r="AS20" s="2">
        <f t="shared" si="21"/>
        <v>-1.1702005707382448</v>
      </c>
      <c r="AT20" s="2">
        <f t="shared" si="22"/>
        <v>0.83234601805250086</v>
      </c>
      <c r="AU20" s="2">
        <f t="shared" si="23"/>
        <v>0.47710963830640019</v>
      </c>
      <c r="AV20" s="2">
        <f t="shared" si="24"/>
        <v>-0.25429843361159571</v>
      </c>
      <c r="AW20" s="2">
        <f t="shared" si="25"/>
        <v>1.0435541785546387</v>
      </c>
      <c r="AX20" s="2">
        <f t="shared" si="26"/>
        <v>-1.2727244237808757</v>
      </c>
      <c r="AY20" s="2">
        <f t="shared" si="27"/>
        <v>1.0240542317670331</v>
      </c>
    </row>
    <row r="21" spans="1:51" x14ac:dyDescent="0.35">
      <c r="A21">
        <v>2018</v>
      </c>
      <c r="B21" t="s">
        <v>32</v>
      </c>
      <c r="C21">
        <v>687</v>
      </c>
      <c r="D21">
        <v>635</v>
      </c>
      <c r="E21">
        <v>139</v>
      </c>
      <c r="F21">
        <v>564</v>
      </c>
      <c r="G21">
        <v>78</v>
      </c>
      <c r="H21">
        <v>41</v>
      </c>
      <c r="I21">
        <v>140</v>
      </c>
      <c r="J21">
        <v>34</v>
      </c>
      <c r="K21">
        <v>174</v>
      </c>
      <c r="L21">
        <v>301</v>
      </c>
      <c r="M21">
        <v>35</v>
      </c>
      <c r="N21">
        <v>336</v>
      </c>
      <c r="O21">
        <v>91</v>
      </c>
      <c r="P21">
        <v>17</v>
      </c>
      <c r="Q21">
        <v>108</v>
      </c>
      <c r="R21">
        <v>5631</v>
      </c>
      <c r="S21">
        <v>5</v>
      </c>
      <c r="T21">
        <v>10</v>
      </c>
      <c r="U21">
        <v>98</v>
      </c>
      <c r="V21">
        <v>569</v>
      </c>
      <c r="W21">
        <v>5</v>
      </c>
      <c r="X21">
        <v>0</v>
      </c>
      <c r="Y21" s="1">
        <f t="shared" si="8"/>
        <v>0.20232896652110627</v>
      </c>
      <c r="Z21" s="1">
        <f t="shared" si="28"/>
        <v>0.82096069868995636</v>
      </c>
      <c r="AA21" s="1">
        <f t="shared" si="9"/>
        <v>0.11353711790393013</v>
      </c>
      <c r="AB21" s="1">
        <f t="shared" si="10"/>
        <v>5.9679767103347887E-2</v>
      </c>
      <c r="AC21" s="3">
        <f t="shared" si="1"/>
        <v>1.8932038834951457</v>
      </c>
      <c r="AD21" s="3">
        <f t="shared" si="2"/>
        <v>8.86771653543307</v>
      </c>
      <c r="AE21" s="3">
        <f t="array" ref="AE21">SUMPRODUCT(VALUE(LEFT($S$1:$X$1,1)),S21:X21)/SUM(S21:X21)</f>
        <v>2.8136826783114994</v>
      </c>
      <c r="AF21" s="1">
        <f t="shared" si="3"/>
        <v>0.25327510917030566</v>
      </c>
      <c r="AG21" s="1">
        <f t="shared" si="4"/>
        <v>0.48908296943231439</v>
      </c>
      <c r="AH21" s="1">
        <f t="shared" si="5"/>
        <v>0.15720524017467249</v>
      </c>
      <c r="AI21" s="6">
        <f t="shared" si="11"/>
        <v>27</v>
      </c>
      <c r="AJ21" s="6">
        <f t="shared" si="12"/>
        <v>14</v>
      </c>
      <c r="AK21" s="6">
        <f t="shared" si="13"/>
        <v>8</v>
      </c>
      <c r="AL21" s="6">
        <f t="shared" si="14"/>
        <v>14</v>
      </c>
      <c r="AM21" s="6">
        <f t="shared" si="15"/>
        <v>17</v>
      </c>
      <c r="AN21" s="6">
        <f t="shared" si="16"/>
        <v>7</v>
      </c>
      <c r="AO21" s="6">
        <f t="shared" si="17"/>
        <v>10</v>
      </c>
      <c r="AP21" s="6">
        <f t="shared" si="18"/>
        <v>20</v>
      </c>
      <c r="AQ21" s="6">
        <f t="shared" si="19"/>
        <v>11</v>
      </c>
      <c r="AR21" s="6">
        <f t="shared" si="20"/>
        <v>14</v>
      </c>
      <c r="AS21" s="2">
        <f t="shared" si="21"/>
        <v>-0.78179687326468739</v>
      </c>
      <c r="AT21" s="2">
        <f t="shared" si="22"/>
        <v>0.26982504635167598</v>
      </c>
      <c r="AU21" s="2">
        <f t="shared" si="23"/>
        <v>0.85898497220861325</v>
      </c>
      <c r="AV21" s="2">
        <f t="shared" si="24"/>
        <v>0.14393199668776666</v>
      </c>
      <c r="AW21" s="2">
        <f t="shared" si="25"/>
        <v>4.4469112961676834E-2</v>
      </c>
      <c r="AX21" s="2">
        <f t="shared" si="26"/>
        <v>0.81784093245422418</v>
      </c>
      <c r="AY21" s="2">
        <f t="shared" si="27"/>
        <v>0.55352745255139335</v>
      </c>
    </row>
    <row r="22" spans="1:51" x14ac:dyDescent="0.35">
      <c r="A22">
        <v>2018</v>
      </c>
      <c r="B22" t="s">
        <v>33</v>
      </c>
      <c r="C22">
        <v>588</v>
      </c>
      <c r="D22">
        <v>557</v>
      </c>
      <c r="E22">
        <v>178</v>
      </c>
      <c r="F22">
        <v>518</v>
      </c>
      <c r="G22">
        <v>51</v>
      </c>
      <c r="H22">
        <v>24</v>
      </c>
      <c r="I22">
        <v>172</v>
      </c>
      <c r="J22">
        <v>5</v>
      </c>
      <c r="K22">
        <v>177</v>
      </c>
      <c r="L22">
        <v>218</v>
      </c>
      <c r="M22">
        <v>20</v>
      </c>
      <c r="N22">
        <v>238</v>
      </c>
      <c r="O22">
        <v>102</v>
      </c>
      <c r="P22">
        <v>20</v>
      </c>
      <c r="Q22">
        <v>122</v>
      </c>
      <c r="R22">
        <v>4083</v>
      </c>
      <c r="S22">
        <v>4</v>
      </c>
      <c r="T22">
        <v>14</v>
      </c>
      <c r="U22">
        <v>70</v>
      </c>
      <c r="V22">
        <v>482</v>
      </c>
      <c r="W22">
        <v>16</v>
      </c>
      <c r="X22">
        <v>2</v>
      </c>
      <c r="Y22" s="1">
        <f t="shared" si="8"/>
        <v>0.30272108843537415</v>
      </c>
      <c r="Z22" s="1">
        <f t="shared" si="28"/>
        <v>0.88095238095238093</v>
      </c>
      <c r="AA22" s="1">
        <f t="shared" si="9"/>
        <v>8.673469387755102E-2</v>
      </c>
      <c r="AB22" s="1">
        <f t="shared" si="10"/>
        <v>4.0816326530612242E-2</v>
      </c>
      <c r="AC22" s="3">
        <f t="shared" si="1"/>
        <v>1.8975791433891993</v>
      </c>
      <c r="AD22" s="3">
        <f t="shared" si="2"/>
        <v>7.3303411131059244</v>
      </c>
      <c r="AE22" s="3">
        <f t="array" ref="AE22">SUMPRODUCT(VALUE(LEFT($S$1:$X$1,1)),S22:X22)/SUM(S22:X22)</f>
        <v>2.8469387755102042</v>
      </c>
      <c r="AF22" s="1">
        <f t="shared" si="3"/>
        <v>0.30102040816326531</v>
      </c>
      <c r="AG22" s="1">
        <f t="shared" si="4"/>
        <v>0.40476190476190477</v>
      </c>
      <c r="AH22" s="1">
        <f t="shared" si="5"/>
        <v>0.20748299319727892</v>
      </c>
      <c r="AI22" s="6">
        <f t="shared" si="11"/>
        <v>5</v>
      </c>
      <c r="AJ22" s="6">
        <f t="shared" si="12"/>
        <v>4</v>
      </c>
      <c r="AK22" s="6">
        <f t="shared" si="13"/>
        <v>21</v>
      </c>
      <c r="AL22" s="6">
        <f t="shared" si="14"/>
        <v>23</v>
      </c>
      <c r="AM22" s="6">
        <f t="shared" si="15"/>
        <v>13</v>
      </c>
      <c r="AN22" s="6">
        <f t="shared" si="16"/>
        <v>26</v>
      </c>
      <c r="AO22" s="6">
        <f t="shared" si="17"/>
        <v>6</v>
      </c>
      <c r="AP22" s="6">
        <f t="shared" si="18"/>
        <v>12</v>
      </c>
      <c r="AQ22" s="6">
        <f t="shared" si="19"/>
        <v>24</v>
      </c>
      <c r="AR22" s="6">
        <f t="shared" si="20"/>
        <v>5</v>
      </c>
      <c r="AS22" s="2">
        <f t="shared" si="21"/>
        <v>1.2362034606275192</v>
      </c>
      <c r="AT22" s="2">
        <f t="shared" si="22"/>
        <v>1.1103289755826873</v>
      </c>
      <c r="AU22" s="2">
        <f t="shared" si="23"/>
        <v>-0.28308561278273375</v>
      </c>
      <c r="AV22" s="2">
        <f t="shared" si="24"/>
        <v>-0.56074753697039537</v>
      </c>
      <c r="AW22" s="2">
        <f t="shared" si="25"/>
        <v>7.997878257986131E-2</v>
      </c>
      <c r="AX22" s="2">
        <f t="shared" si="26"/>
        <v>-0.88070958233849395</v>
      </c>
      <c r="AY22" s="2">
        <f t="shared" si="27"/>
        <v>0.87246574363101259</v>
      </c>
    </row>
    <row r="23" spans="1:51" x14ac:dyDescent="0.35">
      <c r="A23">
        <v>2018</v>
      </c>
      <c r="B23" t="s">
        <v>34</v>
      </c>
      <c r="C23">
        <v>588</v>
      </c>
      <c r="D23">
        <v>567</v>
      </c>
      <c r="E23">
        <v>183</v>
      </c>
      <c r="F23">
        <v>424</v>
      </c>
      <c r="G23">
        <v>56</v>
      </c>
      <c r="H23">
        <v>6</v>
      </c>
      <c r="I23">
        <v>99</v>
      </c>
      <c r="J23">
        <v>50</v>
      </c>
      <c r="K23">
        <v>149</v>
      </c>
      <c r="L23">
        <v>251</v>
      </c>
      <c r="M23">
        <v>67</v>
      </c>
      <c r="N23">
        <v>318</v>
      </c>
      <c r="O23">
        <v>57</v>
      </c>
      <c r="P23">
        <v>34</v>
      </c>
      <c r="Q23">
        <v>91</v>
      </c>
      <c r="R23">
        <v>4485</v>
      </c>
      <c r="S23">
        <v>1</v>
      </c>
      <c r="T23">
        <v>11</v>
      </c>
      <c r="U23">
        <v>160</v>
      </c>
      <c r="V23">
        <v>399</v>
      </c>
      <c r="W23">
        <v>17</v>
      </c>
      <c r="X23">
        <v>0</v>
      </c>
      <c r="Y23" s="1">
        <f t="shared" si="8"/>
        <v>0.31122448979591838</v>
      </c>
      <c r="Z23" s="1">
        <f t="shared" si="28"/>
        <v>0.72108843537414968</v>
      </c>
      <c r="AA23" s="1">
        <f t="shared" si="9"/>
        <v>9.5238095238095233E-2</v>
      </c>
      <c r="AB23" s="1">
        <f t="shared" si="10"/>
        <v>1.020408163265306E-2</v>
      </c>
      <c r="AC23" s="3">
        <f t="shared" si="1"/>
        <v>1.8960573476702509</v>
      </c>
      <c r="AD23" s="3">
        <f t="shared" si="2"/>
        <v>7.9100529100529098</v>
      </c>
      <c r="AE23" s="3">
        <f t="array" ref="AE23">SUMPRODUCT(VALUE(LEFT($S$1:$X$1,1)),S23:X23)/SUM(S23:X23)</f>
        <v>2.7142857142857144</v>
      </c>
      <c r="AF23" s="1">
        <f t="shared" si="3"/>
        <v>0.25340136054421769</v>
      </c>
      <c r="AG23" s="1">
        <f t="shared" si="4"/>
        <v>0.54081632653061229</v>
      </c>
      <c r="AH23" s="1">
        <f t="shared" si="5"/>
        <v>0.15476190476190477</v>
      </c>
      <c r="AI23" s="6">
        <f t="shared" si="11"/>
        <v>4</v>
      </c>
      <c r="AJ23" s="6">
        <f t="shared" si="12"/>
        <v>29</v>
      </c>
      <c r="AK23" s="6">
        <f t="shared" si="13"/>
        <v>14</v>
      </c>
      <c r="AL23" s="6">
        <f t="shared" si="14"/>
        <v>32</v>
      </c>
      <c r="AM23" s="6">
        <f t="shared" si="15"/>
        <v>15</v>
      </c>
      <c r="AN23" s="6">
        <f t="shared" si="16"/>
        <v>17</v>
      </c>
      <c r="AO23" s="6">
        <f t="shared" si="17"/>
        <v>22</v>
      </c>
      <c r="AP23" s="6">
        <f t="shared" si="18"/>
        <v>19</v>
      </c>
      <c r="AQ23" s="6">
        <f t="shared" si="19"/>
        <v>3</v>
      </c>
      <c r="AR23" s="6">
        <f t="shared" si="20"/>
        <v>15</v>
      </c>
      <c r="AS23" s="2">
        <f t="shared" si="21"/>
        <v>1.4071318806827477</v>
      </c>
      <c r="AT23" s="2">
        <f t="shared" si="22"/>
        <v>-1.1294194250891074</v>
      </c>
      <c r="AU23" s="2">
        <f t="shared" si="23"/>
        <v>7.9250441474703628E-2</v>
      </c>
      <c r="AV23" s="2">
        <f t="shared" si="24"/>
        <v>-1.7043258982849401</v>
      </c>
      <c r="AW23" s="2">
        <f t="shared" si="25"/>
        <v>6.7627867545152612E-2</v>
      </c>
      <c r="AX23" s="2">
        <f t="shared" si="26"/>
        <v>-0.24022206261139573</v>
      </c>
      <c r="AY23" s="2">
        <f t="shared" si="27"/>
        <v>-0.39972625173838428</v>
      </c>
    </row>
    <row r="24" spans="1:51" x14ac:dyDescent="0.35">
      <c r="A24">
        <v>2018</v>
      </c>
      <c r="B24" t="s">
        <v>35</v>
      </c>
      <c r="C24">
        <v>601</v>
      </c>
      <c r="D24">
        <v>549</v>
      </c>
      <c r="E24">
        <v>108</v>
      </c>
      <c r="F24">
        <v>466</v>
      </c>
      <c r="G24">
        <v>54</v>
      </c>
      <c r="H24">
        <v>26</v>
      </c>
      <c r="I24">
        <v>164</v>
      </c>
      <c r="J24">
        <v>49</v>
      </c>
      <c r="K24">
        <v>213</v>
      </c>
      <c r="L24">
        <v>221</v>
      </c>
      <c r="M24">
        <v>34</v>
      </c>
      <c r="N24">
        <v>255</v>
      </c>
      <c r="O24">
        <v>54</v>
      </c>
      <c r="P24">
        <v>27</v>
      </c>
      <c r="Q24">
        <v>81</v>
      </c>
      <c r="R24">
        <v>3778</v>
      </c>
      <c r="S24">
        <v>4</v>
      </c>
      <c r="T24">
        <v>28</v>
      </c>
      <c r="U24">
        <v>107</v>
      </c>
      <c r="V24">
        <v>452</v>
      </c>
      <c r="W24">
        <v>10</v>
      </c>
      <c r="X24">
        <v>0</v>
      </c>
      <c r="Y24" s="1">
        <f t="shared" si="8"/>
        <v>0.17970049916805325</v>
      </c>
      <c r="Z24" s="1">
        <f t="shared" si="28"/>
        <v>0.77537437603993342</v>
      </c>
      <c r="AA24" s="1">
        <f t="shared" si="9"/>
        <v>8.9850249584026626E-2</v>
      </c>
      <c r="AB24" s="1">
        <f t="shared" si="10"/>
        <v>4.3261231281198007E-2</v>
      </c>
      <c r="AC24" s="3">
        <f t="shared" si="1"/>
        <v>1.7595628415300546</v>
      </c>
      <c r="AD24" s="3">
        <f t="shared" si="2"/>
        <v>6.8816029143897994</v>
      </c>
      <c r="AE24" s="3">
        <f t="array" ref="AE24">SUMPRODUCT(VALUE(LEFT($S$1:$X$1,1)),S24:X24)/SUM(S24:X24)</f>
        <v>2.725457570715474</v>
      </c>
      <c r="AF24" s="1">
        <f t="shared" si="3"/>
        <v>0.35440931780366058</v>
      </c>
      <c r="AG24" s="1">
        <f t="shared" si="4"/>
        <v>0.42429284525790351</v>
      </c>
      <c r="AH24" s="1">
        <f t="shared" si="5"/>
        <v>0.13477537437603992</v>
      </c>
      <c r="AI24" s="6">
        <f t="shared" si="11"/>
        <v>30</v>
      </c>
      <c r="AJ24" s="6">
        <f t="shared" si="12"/>
        <v>22</v>
      </c>
      <c r="AK24" s="6">
        <f t="shared" si="13"/>
        <v>19</v>
      </c>
      <c r="AL24" s="6">
        <f t="shared" si="14"/>
        <v>22</v>
      </c>
      <c r="AM24" s="6">
        <f t="shared" si="15"/>
        <v>28</v>
      </c>
      <c r="AN24" s="6">
        <f t="shared" si="16"/>
        <v>32</v>
      </c>
      <c r="AO24" s="6">
        <f t="shared" si="17"/>
        <v>20</v>
      </c>
      <c r="AP24" s="6">
        <f t="shared" si="18"/>
        <v>3</v>
      </c>
      <c r="AQ24" s="6">
        <f t="shared" si="19"/>
        <v>22</v>
      </c>
      <c r="AR24" s="6">
        <f t="shared" si="20"/>
        <v>24</v>
      </c>
      <c r="AS24" s="2">
        <f t="shared" si="21"/>
        <v>-1.2366558184010987</v>
      </c>
      <c r="AT24" s="2">
        <f t="shared" si="22"/>
        <v>-0.36885488162453273</v>
      </c>
      <c r="AU24" s="2">
        <f t="shared" si="23"/>
        <v>-0.15032954098990869</v>
      </c>
      <c r="AV24" s="2">
        <f t="shared" si="24"/>
        <v>-0.46941349147439154</v>
      </c>
      <c r="AW24" s="2">
        <f t="shared" si="25"/>
        <v>-1.0401634260241646</v>
      </c>
      <c r="AX24" s="2">
        <f t="shared" si="26"/>
        <v>-1.3764925169210387</v>
      </c>
      <c r="AY24" s="2">
        <f t="shared" si="27"/>
        <v>-0.29258401022385228</v>
      </c>
    </row>
    <row r="25" spans="1:51" x14ac:dyDescent="0.35">
      <c r="A25">
        <v>2018</v>
      </c>
      <c r="B25" t="s">
        <v>36</v>
      </c>
      <c r="C25">
        <v>596</v>
      </c>
      <c r="D25">
        <v>563</v>
      </c>
      <c r="E25">
        <v>212</v>
      </c>
      <c r="F25">
        <v>378</v>
      </c>
      <c r="G25">
        <v>54</v>
      </c>
      <c r="H25">
        <v>42</v>
      </c>
      <c r="I25">
        <v>62</v>
      </c>
      <c r="J25">
        <v>30</v>
      </c>
      <c r="K25">
        <v>92</v>
      </c>
      <c r="L25">
        <v>231</v>
      </c>
      <c r="M25">
        <v>52</v>
      </c>
      <c r="N25">
        <v>283</v>
      </c>
      <c r="O25">
        <v>63</v>
      </c>
      <c r="P25">
        <v>79</v>
      </c>
      <c r="Q25">
        <v>142</v>
      </c>
      <c r="R25">
        <v>4888</v>
      </c>
      <c r="S25">
        <v>1</v>
      </c>
      <c r="T25">
        <v>1</v>
      </c>
      <c r="U25">
        <v>15</v>
      </c>
      <c r="V25">
        <v>573</v>
      </c>
      <c r="W25">
        <v>6</v>
      </c>
      <c r="X25">
        <v>0</v>
      </c>
      <c r="Y25" s="1">
        <f t="shared" si="8"/>
        <v>0.35570469798657717</v>
      </c>
      <c r="Z25" s="1">
        <f t="shared" si="28"/>
        <v>0.63422818791946312</v>
      </c>
      <c r="AA25" s="1">
        <f t="shared" si="9"/>
        <v>9.0604026845637578E-2</v>
      </c>
      <c r="AB25" s="1">
        <f t="shared" si="10"/>
        <v>7.0469798657718116E-2</v>
      </c>
      <c r="AC25" s="3">
        <f t="shared" si="1"/>
        <v>2.0967117988394586</v>
      </c>
      <c r="AD25" s="3">
        <f t="shared" si="2"/>
        <v>8.6820603907637661</v>
      </c>
      <c r="AE25" s="3">
        <f t="array" ref="AE25">SUMPRODUCT(VALUE(LEFT($S$1:$X$1,1)),S25:X25)/SUM(S25:X25)</f>
        <v>2.976510067114094</v>
      </c>
      <c r="AF25" s="1">
        <f t="shared" si="3"/>
        <v>0.15436241610738255</v>
      </c>
      <c r="AG25" s="1">
        <f t="shared" si="4"/>
        <v>0.47483221476510068</v>
      </c>
      <c r="AH25" s="1">
        <f t="shared" si="5"/>
        <v>0.23825503355704697</v>
      </c>
      <c r="AI25" s="6">
        <f t="shared" si="11"/>
        <v>1</v>
      </c>
      <c r="AJ25" s="6">
        <f t="shared" si="12"/>
        <v>32</v>
      </c>
      <c r="AK25" s="6">
        <f t="shared" si="13"/>
        <v>18</v>
      </c>
      <c r="AL25" s="6">
        <f t="shared" si="14"/>
        <v>11</v>
      </c>
      <c r="AM25" s="6">
        <f t="shared" si="15"/>
        <v>2</v>
      </c>
      <c r="AN25" s="6">
        <f t="shared" si="16"/>
        <v>8</v>
      </c>
      <c r="AO25" s="6">
        <f t="shared" si="17"/>
        <v>2</v>
      </c>
      <c r="AP25" s="6">
        <f t="shared" si="18"/>
        <v>30</v>
      </c>
      <c r="AQ25" s="6">
        <f t="shared" si="19"/>
        <v>16</v>
      </c>
      <c r="AR25" s="6">
        <f t="shared" si="20"/>
        <v>4</v>
      </c>
      <c r="AS25" s="2">
        <f t="shared" si="21"/>
        <v>2.3012366497501633</v>
      </c>
      <c r="AT25" s="2">
        <f t="shared" si="22"/>
        <v>-2.3463611164436955</v>
      </c>
      <c r="AU25" s="2">
        <f t="shared" si="23"/>
        <v>-0.11821054916760466</v>
      </c>
      <c r="AV25" s="2">
        <f t="shared" si="24"/>
        <v>0.54701405240141188</v>
      </c>
      <c r="AW25" s="2">
        <f t="shared" si="25"/>
        <v>1.6961421594893737</v>
      </c>
      <c r="AX25" s="2">
        <f t="shared" si="26"/>
        <v>0.61272100174456479</v>
      </c>
      <c r="AY25" s="2">
        <f t="shared" si="27"/>
        <v>2.1151024267693175</v>
      </c>
    </row>
    <row r="26" spans="1:51" x14ac:dyDescent="0.35">
      <c r="A26">
        <v>2018</v>
      </c>
      <c r="B26" t="s">
        <v>37</v>
      </c>
      <c r="C26">
        <v>581</v>
      </c>
      <c r="D26">
        <v>550</v>
      </c>
      <c r="E26">
        <v>160</v>
      </c>
      <c r="F26">
        <v>503</v>
      </c>
      <c r="G26">
        <v>30</v>
      </c>
      <c r="H26">
        <v>44</v>
      </c>
      <c r="I26">
        <v>153</v>
      </c>
      <c r="J26">
        <v>18</v>
      </c>
      <c r="K26">
        <v>171</v>
      </c>
      <c r="L26">
        <v>257</v>
      </c>
      <c r="M26">
        <v>24</v>
      </c>
      <c r="N26">
        <v>281</v>
      </c>
      <c r="O26">
        <v>55</v>
      </c>
      <c r="P26">
        <v>22</v>
      </c>
      <c r="Q26">
        <v>77</v>
      </c>
      <c r="R26">
        <v>4762</v>
      </c>
      <c r="S26">
        <v>2</v>
      </c>
      <c r="T26">
        <v>38</v>
      </c>
      <c r="U26">
        <v>141</v>
      </c>
      <c r="V26">
        <v>358</v>
      </c>
      <c r="W26">
        <v>42</v>
      </c>
      <c r="X26">
        <v>0</v>
      </c>
      <c r="Y26" s="1">
        <f t="shared" si="8"/>
        <v>0.27538726333907054</v>
      </c>
      <c r="Z26" s="1">
        <f t="shared" si="28"/>
        <v>0.86574870912220314</v>
      </c>
      <c r="AA26" s="1">
        <f t="shared" si="9"/>
        <v>5.163511187607573E-2</v>
      </c>
      <c r="AB26" s="1">
        <f t="shared" si="10"/>
        <v>7.5731497418244406E-2</v>
      </c>
      <c r="AC26" s="3">
        <f t="shared" si="1"/>
        <v>1.8223062381852553</v>
      </c>
      <c r="AD26" s="3">
        <f t="shared" si="2"/>
        <v>8.6581818181818182</v>
      </c>
      <c r="AE26" s="3">
        <f t="array" ref="AE26">SUMPRODUCT(VALUE(LEFT($S$1:$X$1,1)),S26:X26)/SUM(S26:X26)</f>
        <v>2.6884681583476766</v>
      </c>
      <c r="AF26" s="1">
        <f t="shared" si="3"/>
        <v>0.29432013769363169</v>
      </c>
      <c r="AG26" s="1">
        <f t="shared" si="4"/>
        <v>0.48364888123924271</v>
      </c>
      <c r="AH26" s="1">
        <f t="shared" si="5"/>
        <v>0.13253012048192772</v>
      </c>
      <c r="AI26" s="6">
        <f t="shared" si="11"/>
        <v>8</v>
      </c>
      <c r="AJ26" s="6">
        <f t="shared" si="12"/>
        <v>7</v>
      </c>
      <c r="AK26" s="6">
        <f t="shared" si="13"/>
        <v>32</v>
      </c>
      <c r="AL26" s="6">
        <f t="shared" si="14"/>
        <v>7</v>
      </c>
      <c r="AM26" s="6">
        <f t="shared" si="15"/>
        <v>21</v>
      </c>
      <c r="AN26" s="6">
        <f t="shared" si="16"/>
        <v>9</v>
      </c>
      <c r="AO26" s="6">
        <f t="shared" si="17"/>
        <v>23</v>
      </c>
      <c r="AP26" s="6">
        <f t="shared" si="18"/>
        <v>13</v>
      </c>
      <c r="AQ26" s="6">
        <f t="shared" si="19"/>
        <v>15</v>
      </c>
      <c r="AR26" s="6">
        <f t="shared" si="20"/>
        <v>25</v>
      </c>
      <c r="AS26" s="2">
        <f t="shared" si="21"/>
        <v>0.68676126218492928</v>
      </c>
      <c r="AT26" s="2">
        <f t="shared" si="22"/>
        <v>0.89732034788485782</v>
      </c>
      <c r="AU26" s="2">
        <f t="shared" si="23"/>
        <v>-1.7787040728863255</v>
      </c>
      <c r="AV26" s="2">
        <f t="shared" si="24"/>
        <v>0.74357477071366385</v>
      </c>
      <c r="AW26" s="2">
        <f t="shared" si="25"/>
        <v>-0.53093715377987449</v>
      </c>
      <c r="AX26" s="2">
        <f t="shared" si="26"/>
        <v>0.58633905159592226</v>
      </c>
      <c r="AY26" s="2">
        <f t="shared" si="27"/>
        <v>-0.64732617669442938</v>
      </c>
    </row>
    <row r="27" spans="1:51" x14ac:dyDescent="0.35">
      <c r="A27">
        <v>2018</v>
      </c>
      <c r="B27" t="s">
        <v>38</v>
      </c>
      <c r="C27">
        <v>549</v>
      </c>
      <c r="D27">
        <v>505</v>
      </c>
      <c r="E27">
        <v>115</v>
      </c>
      <c r="F27">
        <v>461</v>
      </c>
      <c r="G27">
        <v>52</v>
      </c>
      <c r="H27">
        <v>25</v>
      </c>
      <c r="I27">
        <v>142</v>
      </c>
      <c r="J27">
        <v>17</v>
      </c>
      <c r="K27">
        <v>159</v>
      </c>
      <c r="L27">
        <v>223</v>
      </c>
      <c r="M27">
        <v>25</v>
      </c>
      <c r="N27">
        <v>248</v>
      </c>
      <c r="O27">
        <v>74</v>
      </c>
      <c r="P27">
        <v>16</v>
      </c>
      <c r="Q27">
        <v>90</v>
      </c>
      <c r="R27">
        <v>4186</v>
      </c>
      <c r="S27">
        <v>1</v>
      </c>
      <c r="T27">
        <v>25</v>
      </c>
      <c r="U27">
        <v>88</v>
      </c>
      <c r="V27">
        <v>434</v>
      </c>
      <c r="W27">
        <v>1</v>
      </c>
      <c r="X27">
        <v>0</v>
      </c>
      <c r="Y27" s="1">
        <f t="shared" si="8"/>
        <v>0.20947176684881602</v>
      </c>
      <c r="Z27" s="1">
        <f t="shared" si="28"/>
        <v>0.83970856102003644</v>
      </c>
      <c r="AA27" s="1">
        <f t="shared" si="9"/>
        <v>9.4717668488160295E-2</v>
      </c>
      <c r="AB27" s="1">
        <f t="shared" si="10"/>
        <v>4.553734061930783E-2</v>
      </c>
      <c r="AC27" s="3">
        <f t="shared" si="1"/>
        <v>1.8611670020120725</v>
      </c>
      <c r="AD27" s="3">
        <f t="shared" si="2"/>
        <v>8.2891089108910894</v>
      </c>
      <c r="AE27" s="3">
        <f t="array" ref="AE27">SUMPRODUCT(VALUE(LEFT($S$1:$X$1,1)),S27:X27)/SUM(S27:X27)</f>
        <v>2.744990892531876</v>
      </c>
      <c r="AF27" s="1">
        <f t="shared" si="3"/>
        <v>0.2896174863387978</v>
      </c>
      <c r="AG27" s="1">
        <f t="shared" si="4"/>
        <v>0.45173041894353372</v>
      </c>
      <c r="AH27" s="1">
        <f t="shared" si="5"/>
        <v>0.16393442622950818</v>
      </c>
      <c r="AI27" s="6">
        <f t="shared" si="11"/>
        <v>24</v>
      </c>
      <c r="AJ27" s="6">
        <f t="shared" si="12"/>
        <v>11</v>
      </c>
      <c r="AK27" s="6">
        <f t="shared" si="13"/>
        <v>15</v>
      </c>
      <c r="AL27" s="6">
        <f t="shared" si="14"/>
        <v>21</v>
      </c>
      <c r="AM27" s="6">
        <f t="shared" si="15"/>
        <v>19</v>
      </c>
      <c r="AN27" s="6">
        <f t="shared" si="16"/>
        <v>13</v>
      </c>
      <c r="AO27" s="6">
        <f t="shared" si="17"/>
        <v>19</v>
      </c>
      <c r="AP27" s="6">
        <f t="shared" si="18"/>
        <v>15</v>
      </c>
      <c r="AQ27" s="6">
        <f t="shared" si="19"/>
        <v>20</v>
      </c>
      <c r="AR27" s="6">
        <f t="shared" si="20"/>
        <v>12</v>
      </c>
      <c r="AS27" s="2">
        <f t="shared" si="21"/>
        <v>-0.63821814246992492</v>
      </c>
      <c r="AT27" s="2">
        <f t="shared" si="22"/>
        <v>0.5324889917330522</v>
      </c>
      <c r="AU27" s="2">
        <f t="shared" si="23"/>
        <v>5.707468296277339E-2</v>
      </c>
      <c r="AV27" s="2">
        <f t="shared" si="24"/>
        <v>-0.38438511816414495</v>
      </c>
      <c r="AW27" s="2">
        <f t="shared" si="25"/>
        <v>-0.21554265882060883</v>
      </c>
      <c r="AX27" s="2">
        <f t="shared" si="26"/>
        <v>0.17857334416332757</v>
      </c>
      <c r="AY27" s="2">
        <f t="shared" si="27"/>
        <v>-0.10525221834196768</v>
      </c>
    </row>
    <row r="28" spans="1:51" x14ac:dyDescent="0.35">
      <c r="A28">
        <v>2018</v>
      </c>
      <c r="B28" t="s">
        <v>39</v>
      </c>
      <c r="C28">
        <v>536</v>
      </c>
      <c r="D28">
        <v>516</v>
      </c>
      <c r="E28">
        <v>114</v>
      </c>
      <c r="F28">
        <v>390</v>
      </c>
      <c r="G28">
        <v>54</v>
      </c>
      <c r="H28">
        <v>30</v>
      </c>
      <c r="I28">
        <v>51</v>
      </c>
      <c r="J28">
        <v>28</v>
      </c>
      <c r="K28">
        <v>79</v>
      </c>
      <c r="L28">
        <v>192</v>
      </c>
      <c r="M28">
        <v>35</v>
      </c>
      <c r="N28">
        <v>227</v>
      </c>
      <c r="O28">
        <v>123</v>
      </c>
      <c r="P28">
        <v>53</v>
      </c>
      <c r="Q28">
        <v>176</v>
      </c>
      <c r="R28">
        <v>3769</v>
      </c>
      <c r="S28">
        <v>4</v>
      </c>
      <c r="T28">
        <v>25</v>
      </c>
      <c r="U28">
        <v>144</v>
      </c>
      <c r="V28">
        <v>355</v>
      </c>
      <c r="W28">
        <v>8</v>
      </c>
      <c r="X28">
        <v>0</v>
      </c>
      <c r="Y28" s="1">
        <f t="shared" si="8"/>
        <v>0.21268656716417911</v>
      </c>
      <c r="Z28" s="1">
        <f t="shared" si="28"/>
        <v>0.72761194029850751</v>
      </c>
      <c r="AA28" s="1">
        <f t="shared" si="9"/>
        <v>0.10074626865671642</v>
      </c>
      <c r="AB28" s="1">
        <f t="shared" si="10"/>
        <v>5.5970149253731345E-2</v>
      </c>
      <c r="AC28" s="3">
        <f t="shared" si="1"/>
        <v>2.2012448132780085</v>
      </c>
      <c r="AD28" s="3">
        <f t="shared" si="2"/>
        <v>7.304263565891473</v>
      </c>
      <c r="AE28" s="3">
        <f t="array" ref="AE28">SUMPRODUCT(VALUE(LEFT($S$1:$X$1,1)),S28:X28)/SUM(S28:X28)</f>
        <v>2.6305970149253732</v>
      </c>
      <c r="AF28" s="1">
        <f t="shared" si="3"/>
        <v>0.14738805970149255</v>
      </c>
      <c r="AG28" s="1">
        <f t="shared" si="4"/>
        <v>0.42350746268656714</v>
      </c>
      <c r="AH28" s="1">
        <f t="shared" si="5"/>
        <v>0.32835820895522388</v>
      </c>
      <c r="AI28" s="6">
        <f t="shared" si="11"/>
        <v>23</v>
      </c>
      <c r="AJ28" s="6">
        <f t="shared" si="12"/>
        <v>28</v>
      </c>
      <c r="AK28" s="6">
        <f t="shared" si="13"/>
        <v>11</v>
      </c>
      <c r="AL28" s="6">
        <f t="shared" si="14"/>
        <v>16</v>
      </c>
      <c r="AM28" s="6">
        <f t="shared" si="15"/>
        <v>1</v>
      </c>
      <c r="AN28" s="6">
        <f t="shared" si="16"/>
        <v>27</v>
      </c>
      <c r="AO28" s="6">
        <f t="shared" si="17"/>
        <v>29</v>
      </c>
      <c r="AP28" s="6">
        <f t="shared" si="18"/>
        <v>31</v>
      </c>
      <c r="AQ28" s="6">
        <f t="shared" si="19"/>
        <v>23</v>
      </c>
      <c r="AR28" s="6">
        <f t="shared" si="20"/>
        <v>1</v>
      </c>
      <c r="AS28" s="2">
        <f t="shared" si="21"/>
        <v>-0.57359685559903284</v>
      </c>
      <c r="AT28" s="2">
        <f t="shared" si="22"/>
        <v>-1.0380228961953866</v>
      </c>
      <c r="AU28" s="2">
        <f t="shared" si="23"/>
        <v>0.31395767662056639</v>
      </c>
      <c r="AV28" s="2">
        <f t="shared" si="24"/>
        <v>5.3521991032227491E-3</v>
      </c>
      <c r="AW28" s="2">
        <f t="shared" si="25"/>
        <v>2.5445335457818006</v>
      </c>
      <c r="AX28" s="2">
        <f t="shared" si="26"/>
        <v>-0.90952104283302271</v>
      </c>
      <c r="AY28" s="2">
        <f t="shared" si="27"/>
        <v>-1.2023318791269992</v>
      </c>
    </row>
    <row r="29" spans="1:51" x14ac:dyDescent="0.35">
      <c r="A29">
        <v>2018</v>
      </c>
      <c r="B29" t="s">
        <v>40</v>
      </c>
      <c r="C29">
        <v>468</v>
      </c>
      <c r="D29">
        <v>417</v>
      </c>
      <c r="E29">
        <v>156</v>
      </c>
      <c r="F29">
        <v>364</v>
      </c>
      <c r="G29">
        <v>26</v>
      </c>
      <c r="H29">
        <v>60</v>
      </c>
      <c r="I29">
        <v>142</v>
      </c>
      <c r="J29">
        <v>21</v>
      </c>
      <c r="K29">
        <v>163</v>
      </c>
      <c r="L29">
        <v>153</v>
      </c>
      <c r="M29">
        <v>31</v>
      </c>
      <c r="N29">
        <v>184</v>
      </c>
      <c r="O29">
        <v>31</v>
      </c>
      <c r="P29">
        <v>18</v>
      </c>
      <c r="Q29">
        <v>49</v>
      </c>
      <c r="R29">
        <v>3800</v>
      </c>
      <c r="S29">
        <v>2</v>
      </c>
      <c r="T29">
        <v>12</v>
      </c>
      <c r="U29">
        <v>80</v>
      </c>
      <c r="V29">
        <v>367</v>
      </c>
      <c r="W29">
        <v>7</v>
      </c>
      <c r="X29">
        <v>0</v>
      </c>
      <c r="Y29" s="1">
        <f t="shared" si="8"/>
        <v>0.33333333333333331</v>
      </c>
      <c r="Z29" s="1">
        <f t="shared" si="28"/>
        <v>0.77777777777777779</v>
      </c>
      <c r="AA29" s="1">
        <f t="shared" si="9"/>
        <v>5.5555555555555552E-2</v>
      </c>
      <c r="AB29" s="1">
        <f t="shared" si="10"/>
        <v>0.12820512820512819</v>
      </c>
      <c r="AC29" s="3">
        <f t="shared" si="1"/>
        <v>1.7121212121212122</v>
      </c>
      <c r="AD29" s="3">
        <f t="shared" si="2"/>
        <v>9.1127098321342928</v>
      </c>
      <c r="AE29" s="3">
        <f t="array" ref="AE29">SUMPRODUCT(VALUE(LEFT($S$1:$X$1,1)),S29:X29)/SUM(S29:X29)</f>
        <v>2.7799145299145298</v>
      </c>
      <c r="AF29" s="1">
        <f t="shared" si="3"/>
        <v>0.34829059829059827</v>
      </c>
      <c r="AG29" s="1">
        <f t="shared" si="4"/>
        <v>0.39316239316239315</v>
      </c>
      <c r="AH29" s="1">
        <f t="shared" si="5"/>
        <v>0.1047008547008547</v>
      </c>
      <c r="AI29" s="6">
        <f t="shared" si="11"/>
        <v>2</v>
      </c>
      <c r="AJ29" s="6">
        <f t="shared" si="12"/>
        <v>20</v>
      </c>
      <c r="AK29" s="6">
        <f t="shared" si="13"/>
        <v>31</v>
      </c>
      <c r="AL29" s="6">
        <f t="shared" si="14"/>
        <v>1</v>
      </c>
      <c r="AM29" s="6">
        <f t="shared" si="15"/>
        <v>31</v>
      </c>
      <c r="AN29" s="6">
        <f t="shared" si="16"/>
        <v>4</v>
      </c>
      <c r="AO29" s="6">
        <f t="shared" si="17"/>
        <v>14</v>
      </c>
      <c r="AP29" s="6">
        <f t="shared" si="18"/>
        <v>4</v>
      </c>
      <c r="AQ29" s="6">
        <f t="shared" si="19"/>
        <v>27</v>
      </c>
      <c r="AR29" s="6">
        <f t="shared" si="20"/>
        <v>32</v>
      </c>
      <c r="AS29" s="2">
        <f t="shared" si="21"/>
        <v>1.8515457728263409</v>
      </c>
      <c r="AT29" s="2">
        <f t="shared" si="22"/>
        <v>-0.33518240357428658</v>
      </c>
      <c r="AU29" s="2">
        <f t="shared" si="23"/>
        <v>-1.6116511450600051</v>
      </c>
      <c r="AV29" s="2">
        <f t="shared" si="24"/>
        <v>2.7038265884916379</v>
      </c>
      <c r="AW29" s="2">
        <f t="shared" si="25"/>
        <v>-1.4252003443443566</v>
      </c>
      <c r="AX29" s="2">
        <f t="shared" si="26"/>
        <v>1.0885187930399751</v>
      </c>
      <c r="AY29" s="2">
        <f t="shared" si="27"/>
        <v>0.22967840080301447</v>
      </c>
    </row>
    <row r="30" spans="1:51" x14ac:dyDescent="0.35">
      <c r="A30">
        <v>2018</v>
      </c>
      <c r="B30" t="s">
        <v>41</v>
      </c>
      <c r="C30">
        <v>706</v>
      </c>
      <c r="D30">
        <v>682</v>
      </c>
      <c r="E30">
        <v>86</v>
      </c>
      <c r="F30">
        <v>653</v>
      </c>
      <c r="G30">
        <v>96</v>
      </c>
      <c r="H30">
        <v>13</v>
      </c>
      <c r="I30">
        <v>238</v>
      </c>
      <c r="J30">
        <v>4</v>
      </c>
      <c r="K30">
        <v>242</v>
      </c>
      <c r="L30">
        <v>312</v>
      </c>
      <c r="M30">
        <v>9</v>
      </c>
      <c r="N30">
        <v>321</v>
      </c>
      <c r="O30">
        <v>53</v>
      </c>
      <c r="P30">
        <v>34</v>
      </c>
      <c r="Q30">
        <v>87</v>
      </c>
      <c r="R30">
        <v>5296</v>
      </c>
      <c r="S30">
        <v>2</v>
      </c>
      <c r="T30">
        <v>29</v>
      </c>
      <c r="U30">
        <v>52</v>
      </c>
      <c r="V30">
        <v>536</v>
      </c>
      <c r="W30">
        <v>61</v>
      </c>
      <c r="X30">
        <v>26</v>
      </c>
      <c r="Y30" s="1">
        <f t="shared" si="8"/>
        <v>0.12181303116147309</v>
      </c>
      <c r="Z30" s="1">
        <f t="shared" si="28"/>
        <v>0.92492917847025491</v>
      </c>
      <c r="AA30" s="1">
        <f t="shared" si="9"/>
        <v>0.1359773371104816</v>
      </c>
      <c r="AB30" s="1">
        <f t="shared" si="10"/>
        <v>1.8413597733711047E-2</v>
      </c>
      <c r="AC30" s="3">
        <f t="shared" si="1"/>
        <v>1.7615384615384615</v>
      </c>
      <c r="AD30" s="3">
        <f t="shared" si="2"/>
        <v>7.7653958944281527</v>
      </c>
      <c r="AE30" s="3">
        <f t="array" ref="AE30">SUMPRODUCT(VALUE(LEFT($S$1:$X$1,1)),S30:X30)/SUM(S30:X30)</f>
        <v>2.9957507082152977</v>
      </c>
      <c r="AF30" s="1">
        <f t="shared" si="3"/>
        <v>0.34277620396600567</v>
      </c>
      <c r="AG30" s="1">
        <f t="shared" si="4"/>
        <v>0.45467422096317278</v>
      </c>
      <c r="AH30" s="1">
        <f t="shared" si="5"/>
        <v>0.12322946175637393</v>
      </c>
      <c r="AI30" s="6">
        <f t="shared" si="11"/>
        <v>32</v>
      </c>
      <c r="AJ30" s="6">
        <f t="shared" si="12"/>
        <v>1</v>
      </c>
      <c r="AK30" s="6">
        <f t="shared" si="13"/>
        <v>2</v>
      </c>
      <c r="AL30" s="6">
        <f t="shared" si="14"/>
        <v>30</v>
      </c>
      <c r="AM30" s="6">
        <f t="shared" si="15"/>
        <v>27</v>
      </c>
      <c r="AN30" s="6">
        <f t="shared" si="16"/>
        <v>18</v>
      </c>
      <c r="AO30" s="6">
        <f t="shared" si="17"/>
        <v>1</v>
      </c>
      <c r="AP30" s="6">
        <f t="shared" si="18"/>
        <v>6</v>
      </c>
      <c r="AQ30" s="6">
        <f t="shared" si="19"/>
        <v>19</v>
      </c>
      <c r="AR30" s="6">
        <f t="shared" si="20"/>
        <v>28</v>
      </c>
      <c r="AS30" s="2">
        <f t="shared" si="21"/>
        <v>-2.4002623598109083</v>
      </c>
      <c r="AT30" s="2">
        <f t="shared" si="22"/>
        <v>1.7264589075136176</v>
      </c>
      <c r="AU30" s="2">
        <f t="shared" si="23"/>
        <v>1.8151788691239352</v>
      </c>
      <c r="AV30" s="2">
        <f t="shared" si="24"/>
        <v>-1.3976438825971866</v>
      </c>
      <c r="AW30" s="2">
        <f t="shared" si="25"/>
        <v>-1.0241292667997151</v>
      </c>
      <c r="AX30" s="2">
        <f t="shared" si="26"/>
        <v>-0.40004460484111282</v>
      </c>
      <c r="AY30" s="2">
        <f t="shared" si="27"/>
        <v>2.2996273021757183</v>
      </c>
    </row>
    <row r="31" spans="1:51" x14ac:dyDescent="0.35">
      <c r="A31">
        <v>2018</v>
      </c>
      <c r="B31" t="s">
        <v>42</v>
      </c>
      <c r="C31">
        <v>558</v>
      </c>
      <c r="D31">
        <v>496</v>
      </c>
      <c r="E31">
        <v>132</v>
      </c>
      <c r="F31">
        <v>477</v>
      </c>
      <c r="G31">
        <v>38</v>
      </c>
      <c r="H31">
        <v>29</v>
      </c>
      <c r="I31">
        <v>123</v>
      </c>
      <c r="J31">
        <v>12</v>
      </c>
      <c r="K31">
        <v>135</v>
      </c>
      <c r="L31">
        <v>264</v>
      </c>
      <c r="M31">
        <v>32</v>
      </c>
      <c r="N31">
        <v>296</v>
      </c>
      <c r="O31">
        <v>69</v>
      </c>
      <c r="P31">
        <v>13</v>
      </c>
      <c r="Q31">
        <v>82</v>
      </c>
      <c r="R31">
        <v>4261</v>
      </c>
      <c r="S31">
        <v>0</v>
      </c>
      <c r="T31">
        <v>8</v>
      </c>
      <c r="U31">
        <v>201</v>
      </c>
      <c r="V31">
        <v>349</v>
      </c>
      <c r="W31">
        <v>0</v>
      </c>
      <c r="X31">
        <v>0</v>
      </c>
      <c r="Y31" s="1">
        <f t="shared" si="8"/>
        <v>0.23655913978494625</v>
      </c>
      <c r="Z31" s="1">
        <f t="shared" si="28"/>
        <v>0.85483870967741937</v>
      </c>
      <c r="AA31" s="1">
        <f t="shared" si="9"/>
        <v>6.8100358422939072E-2</v>
      </c>
      <c r="AB31" s="1">
        <f t="shared" si="10"/>
        <v>5.197132616487455E-2</v>
      </c>
      <c r="AC31" s="3">
        <f t="shared" si="1"/>
        <v>1.8966861598440545</v>
      </c>
      <c r="AD31" s="3">
        <f t="shared" si="2"/>
        <v>8.5907258064516121</v>
      </c>
      <c r="AE31" s="3">
        <f t="array" ref="AE31">SUMPRODUCT(VALUE(LEFT($S$1:$X$1,1)),S31:X31)/SUM(S31:X31)</f>
        <v>2.6111111111111112</v>
      </c>
      <c r="AF31" s="1">
        <f t="shared" si="3"/>
        <v>0.24193548387096775</v>
      </c>
      <c r="AG31" s="1">
        <f t="shared" si="4"/>
        <v>0.53046594982078854</v>
      </c>
      <c r="AH31" s="1">
        <f t="shared" si="5"/>
        <v>0.14695340501792115</v>
      </c>
      <c r="AI31" s="6">
        <f t="shared" si="11"/>
        <v>17</v>
      </c>
      <c r="AJ31" s="6">
        <f t="shared" si="12"/>
        <v>9</v>
      </c>
      <c r="AK31" s="6">
        <f t="shared" si="13"/>
        <v>28</v>
      </c>
      <c r="AL31" s="6">
        <f t="shared" si="14"/>
        <v>18</v>
      </c>
      <c r="AM31" s="6">
        <f t="shared" si="15"/>
        <v>14</v>
      </c>
      <c r="AN31" s="6">
        <f t="shared" si="16"/>
        <v>11</v>
      </c>
      <c r="AO31" s="6">
        <f t="shared" si="17"/>
        <v>30</v>
      </c>
      <c r="AP31" s="6">
        <f t="shared" si="18"/>
        <v>23</v>
      </c>
      <c r="AQ31" s="6">
        <f t="shared" si="19"/>
        <v>4</v>
      </c>
      <c r="AR31" s="6">
        <f t="shared" si="20"/>
        <v>19</v>
      </c>
      <c r="AS31" s="2">
        <f t="shared" si="21"/>
        <v>-9.3729923802192722E-2</v>
      </c>
      <c r="AT31" s="2">
        <f t="shared" si="22"/>
        <v>0.74446753470424765</v>
      </c>
      <c r="AU31" s="2">
        <f t="shared" si="23"/>
        <v>-1.0771080628651613</v>
      </c>
      <c r="AV31" s="2">
        <f t="shared" si="24"/>
        <v>-0.14403140769807019</v>
      </c>
      <c r="AW31" s="2">
        <f t="shared" si="25"/>
        <v>7.2731315816649766E-2</v>
      </c>
      <c r="AX31" s="2">
        <f t="shared" si="26"/>
        <v>0.51181109844524175</v>
      </c>
      <c r="AY31" s="2">
        <f t="shared" si="27"/>
        <v>-1.3892089148034712</v>
      </c>
    </row>
    <row r="32" spans="1:51" x14ac:dyDescent="0.35">
      <c r="A32">
        <v>2018</v>
      </c>
      <c r="B32" t="s">
        <v>43</v>
      </c>
      <c r="C32">
        <v>480</v>
      </c>
      <c r="D32">
        <v>433</v>
      </c>
      <c r="E32">
        <v>137</v>
      </c>
      <c r="F32">
        <v>356</v>
      </c>
      <c r="G32">
        <v>68</v>
      </c>
      <c r="H32">
        <v>34</v>
      </c>
      <c r="I32">
        <v>130</v>
      </c>
      <c r="J32">
        <v>21</v>
      </c>
      <c r="K32">
        <v>151</v>
      </c>
      <c r="L32">
        <v>159</v>
      </c>
      <c r="M32">
        <v>35</v>
      </c>
      <c r="N32">
        <v>194</v>
      </c>
      <c r="O32">
        <v>48</v>
      </c>
      <c r="P32">
        <v>21</v>
      </c>
      <c r="Q32">
        <v>69</v>
      </c>
      <c r="R32">
        <v>3274</v>
      </c>
      <c r="S32">
        <v>3</v>
      </c>
      <c r="T32">
        <v>25</v>
      </c>
      <c r="U32">
        <v>109</v>
      </c>
      <c r="V32">
        <v>341</v>
      </c>
      <c r="W32">
        <v>2</v>
      </c>
      <c r="X32">
        <v>0</v>
      </c>
      <c r="Y32" s="1">
        <f t="shared" si="8"/>
        <v>0.28541666666666665</v>
      </c>
      <c r="Z32" s="1">
        <f t="shared" si="28"/>
        <v>0.7416666666666667</v>
      </c>
      <c r="AA32" s="1">
        <f t="shared" si="9"/>
        <v>0.14166666666666666</v>
      </c>
      <c r="AB32" s="1">
        <f t="shared" si="10"/>
        <v>7.0833333333333331E-2</v>
      </c>
      <c r="AC32" s="3">
        <f t="shared" si="1"/>
        <v>1.8019323671497585</v>
      </c>
      <c r="AD32" s="3">
        <f t="shared" si="2"/>
        <v>7.5612009237875286</v>
      </c>
      <c r="AE32" s="3">
        <f t="array" ref="AE32">SUMPRODUCT(VALUE(LEFT($S$1:$X$1,1)),S32:X32)/SUM(S32:X32)</f>
        <v>2.6541666666666668</v>
      </c>
      <c r="AF32" s="1">
        <f t="shared" si="3"/>
        <v>0.31458333333333333</v>
      </c>
      <c r="AG32" s="1">
        <f t="shared" si="4"/>
        <v>0.40416666666666667</v>
      </c>
      <c r="AH32" s="1">
        <f t="shared" si="5"/>
        <v>0.14374999999999999</v>
      </c>
      <c r="AI32" s="6">
        <f t="shared" si="11"/>
        <v>7</v>
      </c>
      <c r="AJ32" s="6">
        <f t="shared" si="12"/>
        <v>27</v>
      </c>
      <c r="AK32" s="6">
        <f t="shared" si="13"/>
        <v>1</v>
      </c>
      <c r="AL32" s="6">
        <f t="shared" si="14"/>
        <v>10</v>
      </c>
      <c r="AM32" s="6">
        <f t="shared" si="15"/>
        <v>23</v>
      </c>
      <c r="AN32" s="6">
        <f t="shared" si="16"/>
        <v>21</v>
      </c>
      <c r="AO32" s="6">
        <f t="shared" si="17"/>
        <v>27</v>
      </c>
      <c r="AP32" s="6">
        <f t="shared" si="18"/>
        <v>10</v>
      </c>
      <c r="AQ32" s="6">
        <f t="shared" si="19"/>
        <v>25</v>
      </c>
      <c r="AR32" s="6">
        <f t="shared" si="20"/>
        <v>21</v>
      </c>
      <c r="AS32" s="2">
        <f t="shared" si="21"/>
        <v>0.88836412581512925</v>
      </c>
      <c r="AT32" s="2">
        <f t="shared" si="22"/>
        <v>-0.84111138627922732</v>
      </c>
      <c r="AU32" s="2">
        <f t="shared" si="23"/>
        <v>2.057605297720313</v>
      </c>
      <c r="AV32" s="2">
        <f t="shared" si="24"/>
        <v>0.56059457842969995</v>
      </c>
      <c r="AW32" s="2">
        <f t="shared" si="25"/>
        <v>-0.69629177198146974</v>
      </c>
      <c r="AX32" s="2">
        <f t="shared" si="26"/>
        <v>-0.62564693167856578</v>
      </c>
      <c r="AY32" s="2">
        <f t="shared" si="27"/>
        <v>-0.97629018810130952</v>
      </c>
    </row>
    <row r="33" spans="1:51" x14ac:dyDescent="0.35">
      <c r="A33">
        <v>2018</v>
      </c>
      <c r="B33" t="s">
        <v>44</v>
      </c>
      <c r="C33">
        <v>641</v>
      </c>
      <c r="D33">
        <v>601</v>
      </c>
      <c r="E33">
        <v>133</v>
      </c>
      <c r="F33">
        <v>507</v>
      </c>
      <c r="G33">
        <v>41</v>
      </c>
      <c r="H33">
        <v>55</v>
      </c>
      <c r="I33">
        <v>155</v>
      </c>
      <c r="J33">
        <v>32</v>
      </c>
      <c r="K33">
        <v>187</v>
      </c>
      <c r="L33">
        <v>220</v>
      </c>
      <c r="M33">
        <v>26</v>
      </c>
      <c r="N33">
        <v>246</v>
      </c>
      <c r="O33">
        <v>104</v>
      </c>
      <c r="P33">
        <v>27</v>
      </c>
      <c r="Q33">
        <v>131</v>
      </c>
      <c r="R33">
        <v>4365</v>
      </c>
      <c r="S33">
        <v>1</v>
      </c>
      <c r="T33">
        <v>11</v>
      </c>
      <c r="U33">
        <v>124</v>
      </c>
      <c r="V33">
        <v>503</v>
      </c>
      <c r="W33">
        <v>2</v>
      </c>
      <c r="X33">
        <v>0</v>
      </c>
      <c r="Y33" s="1">
        <f t="shared" si="8"/>
        <v>0.20748829953198128</v>
      </c>
      <c r="Z33" s="1">
        <f t="shared" si="28"/>
        <v>0.7909516380655226</v>
      </c>
      <c r="AA33" s="1">
        <f t="shared" si="9"/>
        <v>6.3962558502340089E-2</v>
      </c>
      <c r="AB33" s="1">
        <f t="shared" si="10"/>
        <v>8.5803432137285487E-2</v>
      </c>
      <c r="AC33" s="3">
        <f t="shared" si="1"/>
        <v>1.9007092198581561</v>
      </c>
      <c r="AD33" s="3">
        <f t="shared" si="2"/>
        <v>7.2628951747088184</v>
      </c>
      <c r="AE33" s="3">
        <f t="array" ref="AE33">SUMPRODUCT(VALUE(LEFT($S$1:$X$1,1)),S33:X33)/SUM(S33:X33)</f>
        <v>2.7706708268330735</v>
      </c>
      <c r="AF33" s="1">
        <f t="shared" si="3"/>
        <v>0.29173166926677069</v>
      </c>
      <c r="AG33" s="1">
        <f t="shared" si="4"/>
        <v>0.38377535101404059</v>
      </c>
      <c r="AH33" s="1">
        <f t="shared" si="5"/>
        <v>0.20436817472698907</v>
      </c>
      <c r="AI33" s="6">
        <f t="shared" si="11"/>
        <v>25</v>
      </c>
      <c r="AJ33" s="6">
        <f t="shared" si="12"/>
        <v>18</v>
      </c>
      <c r="AK33" s="6">
        <f t="shared" si="13"/>
        <v>29</v>
      </c>
      <c r="AL33" s="6">
        <f t="shared" si="14"/>
        <v>5</v>
      </c>
      <c r="AM33" s="6">
        <f t="shared" si="15"/>
        <v>12</v>
      </c>
      <c r="AN33" s="6">
        <f t="shared" si="16"/>
        <v>28</v>
      </c>
      <c r="AO33" s="6">
        <f t="shared" si="17"/>
        <v>16</v>
      </c>
      <c r="AP33" s="6">
        <f t="shared" si="18"/>
        <v>14</v>
      </c>
      <c r="AQ33" s="6">
        <f t="shared" si="19"/>
        <v>29</v>
      </c>
      <c r="AR33" s="6">
        <f t="shared" si="20"/>
        <v>6</v>
      </c>
      <c r="AS33" s="2">
        <f t="shared" si="21"/>
        <v>-0.67808818039037977</v>
      </c>
      <c r="AT33" s="2">
        <f t="shared" si="22"/>
        <v>-0.1506121278724965</v>
      </c>
      <c r="AU33" s="2">
        <f t="shared" si="23"/>
        <v>-1.2534226966178625</v>
      </c>
      <c r="AV33" s="2">
        <f t="shared" si="24"/>
        <v>1.1198309596884206</v>
      </c>
      <c r="AW33" s="2">
        <f t="shared" si="25"/>
        <v>0.1053825263536585</v>
      </c>
      <c r="AX33" s="2">
        <f t="shared" si="26"/>
        <v>-0.9552264060897615</v>
      </c>
      <c r="AY33" s="2">
        <f t="shared" si="27"/>
        <v>0.14102786413805984</v>
      </c>
    </row>
    <row r="34" spans="1:51" x14ac:dyDescent="0.35">
      <c r="A34" t="s">
        <v>45</v>
      </c>
      <c r="B34" t="s">
        <v>18</v>
      </c>
      <c r="C34">
        <v>257</v>
      </c>
      <c r="D34">
        <v>234</v>
      </c>
      <c r="E34">
        <v>54</v>
      </c>
      <c r="F34">
        <v>218</v>
      </c>
      <c r="G34">
        <v>26</v>
      </c>
      <c r="H34">
        <v>6</v>
      </c>
      <c r="I34">
        <v>58</v>
      </c>
      <c r="J34">
        <v>4</v>
      </c>
      <c r="K34">
        <v>62</v>
      </c>
      <c r="L34">
        <v>125</v>
      </c>
      <c r="M34">
        <v>15</v>
      </c>
      <c r="N34">
        <v>140</v>
      </c>
      <c r="O34">
        <v>23</v>
      </c>
      <c r="P34">
        <v>16</v>
      </c>
      <c r="Q34">
        <v>39</v>
      </c>
      <c r="R34">
        <v>2240</v>
      </c>
      <c r="S34">
        <v>0</v>
      </c>
      <c r="T34">
        <v>13</v>
      </c>
      <c r="U34">
        <v>33</v>
      </c>
      <c r="V34">
        <v>209</v>
      </c>
      <c r="W34">
        <v>2</v>
      </c>
      <c r="X34">
        <v>0</v>
      </c>
      <c r="Y34" s="1">
        <f t="shared" si="8"/>
        <v>0.21011673151750973</v>
      </c>
      <c r="Z34" s="1">
        <f t="shared" si="28"/>
        <v>0.84824902723735407</v>
      </c>
      <c r="AA34" s="1">
        <f t="shared" si="9"/>
        <v>0.10116731517509728</v>
      </c>
      <c r="AB34" s="1">
        <f t="shared" si="10"/>
        <v>2.3346303501945526E-2</v>
      </c>
      <c r="AC34" s="3">
        <f t="shared" si="1"/>
        <v>1.904564315352697</v>
      </c>
      <c r="AD34" s="3">
        <f t="shared" si="2"/>
        <v>9.5726495726495724</v>
      </c>
      <c r="AE34" s="3">
        <f t="array" ref="AE34">SUMPRODUCT(VALUE(LEFT($S$1:$X$1,1)),S34:X34)/SUM(S34:X34)</f>
        <v>2.7782101167315174</v>
      </c>
      <c r="AF34" s="1">
        <f t="shared" si="3"/>
        <v>0.24124513618677043</v>
      </c>
      <c r="AG34" s="1">
        <f t="shared" si="4"/>
        <v>0.54474708171206221</v>
      </c>
      <c r="AH34" s="1">
        <f t="shared" si="5"/>
        <v>0.1517509727626459</v>
      </c>
      <c r="AI34" s="6">
        <f t="shared" si="11"/>
        <v>23</v>
      </c>
      <c r="AJ34" s="6">
        <f t="shared" si="12"/>
        <v>9</v>
      </c>
      <c r="AK34" s="6">
        <f t="shared" si="13"/>
        <v>10</v>
      </c>
      <c r="AL34" s="6">
        <f t="shared" si="14"/>
        <v>28</v>
      </c>
      <c r="AM34" s="6">
        <f t="shared" si="15"/>
        <v>11</v>
      </c>
      <c r="AN34" s="6">
        <f t="shared" si="16"/>
        <v>3</v>
      </c>
      <c r="AO34" s="6">
        <f t="shared" si="17"/>
        <v>14</v>
      </c>
      <c r="AP34" s="6">
        <f t="shared" si="18"/>
        <v>23</v>
      </c>
      <c r="AQ34" s="6">
        <f t="shared" si="19"/>
        <v>2</v>
      </c>
      <c r="AR34" s="6">
        <f t="shared" si="20"/>
        <v>15</v>
      </c>
      <c r="AS34" s="2">
        <f t="shared" si="21"/>
        <v>-0.62525359015292081</v>
      </c>
      <c r="AT34" s="2">
        <f t="shared" si="22"/>
        <v>0.65214383624499328</v>
      </c>
      <c r="AU34" s="2">
        <f t="shared" si="23"/>
        <v>0.3318987719141312</v>
      </c>
      <c r="AV34" s="2">
        <f t="shared" si="24"/>
        <v>-1.2133733203405634</v>
      </c>
      <c r="AW34" s="2">
        <f t="shared" si="25"/>
        <v>0.13667053453432643</v>
      </c>
      <c r="AX34" s="2">
        <f t="shared" si="26"/>
        <v>1.5966776146785426</v>
      </c>
      <c r="AY34" s="2">
        <f t="shared" si="27"/>
        <v>0.21333244701789264</v>
      </c>
    </row>
    <row r="35" spans="1:51" x14ac:dyDescent="0.35">
      <c r="A35" t="s">
        <v>46</v>
      </c>
      <c r="B35" t="s">
        <v>18</v>
      </c>
      <c r="C35">
        <v>265</v>
      </c>
      <c r="D35">
        <v>260</v>
      </c>
      <c r="E35">
        <v>66</v>
      </c>
      <c r="F35">
        <v>218</v>
      </c>
      <c r="G35">
        <v>35</v>
      </c>
      <c r="H35">
        <v>7</v>
      </c>
      <c r="I35">
        <v>62</v>
      </c>
      <c r="J35">
        <v>4</v>
      </c>
      <c r="K35">
        <v>66</v>
      </c>
      <c r="L35">
        <v>121</v>
      </c>
      <c r="M35">
        <v>17</v>
      </c>
      <c r="N35">
        <v>138</v>
      </c>
      <c r="O35">
        <v>19</v>
      </c>
      <c r="P35">
        <v>13</v>
      </c>
      <c r="Q35">
        <v>32</v>
      </c>
      <c r="R35">
        <v>2561</v>
      </c>
      <c r="S35">
        <v>1</v>
      </c>
      <c r="T35">
        <v>21</v>
      </c>
      <c r="U35">
        <v>43</v>
      </c>
      <c r="V35">
        <v>181</v>
      </c>
      <c r="W35">
        <v>19</v>
      </c>
      <c r="X35">
        <v>0</v>
      </c>
      <c r="Y35" s="1">
        <f t="shared" si="8"/>
        <v>0.24905660377358491</v>
      </c>
      <c r="Z35" s="1">
        <f t="shared" si="28"/>
        <v>0.8226415094339623</v>
      </c>
      <c r="AA35" s="1">
        <f t="shared" si="9"/>
        <v>0.13207547169811321</v>
      </c>
      <c r="AB35" s="1">
        <f t="shared" si="10"/>
        <v>2.6415094339622643E-2</v>
      </c>
      <c r="AC35" s="3">
        <f t="shared" si="1"/>
        <v>1.8559322033898304</v>
      </c>
      <c r="AD35" s="3">
        <f t="shared" si="2"/>
        <v>9.85</v>
      </c>
      <c r="AE35" s="3">
        <f t="array" ref="AE35">SUMPRODUCT(VALUE(LEFT($S$1:$X$1,1)),S35:X35)/SUM(S35:X35)</f>
        <v>2.7396226415094338</v>
      </c>
      <c r="AF35" s="1">
        <f t="shared" si="3"/>
        <v>0.24905660377358491</v>
      </c>
      <c r="AG35" s="1">
        <f t="shared" si="4"/>
        <v>0.52075471698113207</v>
      </c>
      <c r="AH35" s="1">
        <f t="shared" si="5"/>
        <v>0.12075471698113208</v>
      </c>
      <c r="AI35" s="6">
        <f t="shared" si="11"/>
        <v>12</v>
      </c>
      <c r="AJ35" s="6">
        <f t="shared" si="12"/>
        <v>12</v>
      </c>
      <c r="AK35" s="6">
        <f t="shared" si="13"/>
        <v>2</v>
      </c>
      <c r="AL35" s="6">
        <f t="shared" si="14"/>
        <v>26</v>
      </c>
      <c r="AM35" s="6">
        <f t="shared" si="15"/>
        <v>19</v>
      </c>
      <c r="AN35" s="6">
        <f t="shared" si="16"/>
        <v>2</v>
      </c>
      <c r="AO35" s="6">
        <f t="shared" si="17"/>
        <v>19</v>
      </c>
      <c r="AP35" s="6">
        <f t="shared" si="18"/>
        <v>21</v>
      </c>
      <c r="AQ35" s="6">
        <f t="shared" si="19"/>
        <v>6</v>
      </c>
      <c r="AR35" s="6">
        <f t="shared" si="20"/>
        <v>28</v>
      </c>
      <c r="AS35" s="2">
        <f t="shared" si="21"/>
        <v>0.15748387685256113</v>
      </c>
      <c r="AT35" s="2">
        <f t="shared" si="22"/>
        <v>0.29337377813170723</v>
      </c>
      <c r="AU35" s="2">
        <f t="shared" si="23"/>
        <v>1.6489175746352258</v>
      </c>
      <c r="AV35" s="2">
        <f t="shared" si="24"/>
        <v>-1.098732828959879</v>
      </c>
      <c r="AW35" s="2">
        <f t="shared" si="25"/>
        <v>-0.25802835660651158</v>
      </c>
      <c r="AX35" s="2">
        <f t="shared" si="26"/>
        <v>1.9031048570504467</v>
      </c>
      <c r="AY35" s="2">
        <f t="shared" si="27"/>
        <v>-0.15673573419032816</v>
      </c>
    </row>
    <row r="36" spans="1:51" x14ac:dyDescent="0.35">
      <c r="R36" s="4"/>
      <c r="Y36" s="1"/>
      <c r="Z36" s="1"/>
      <c r="AA36" s="1"/>
      <c r="AB36" s="1"/>
      <c r="AC36" s="3"/>
      <c r="AD36" s="3"/>
      <c r="AE36" s="3"/>
      <c r="AF36" s="1"/>
      <c r="AG36" s="1"/>
      <c r="AH36" s="1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2"/>
      <c r="AT36" s="2"/>
      <c r="AU36" s="2"/>
      <c r="AV36" s="2"/>
      <c r="AW36" s="2"/>
      <c r="AX36" s="2"/>
      <c r="AY36" s="2"/>
    </row>
    <row r="37" spans="1:51" x14ac:dyDescent="0.35">
      <c r="AC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W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L7" sqref="AL7"/>
    </sheetView>
  </sheetViews>
  <sheetFormatPr defaultRowHeight="14.5" x14ac:dyDescent="0.35"/>
  <sheetData>
    <row r="1" spans="1:3" x14ac:dyDescent="0.35">
      <c r="A1" t="s">
        <v>47</v>
      </c>
      <c r="B1" t="s">
        <v>48</v>
      </c>
      <c r="C1" t="s">
        <v>49</v>
      </c>
    </row>
    <row r="2" spans="1:3" x14ac:dyDescent="0.35">
      <c r="A2">
        <v>3</v>
      </c>
      <c r="B2">
        <v>2.82</v>
      </c>
      <c r="C2">
        <v>77.400000000000006</v>
      </c>
    </row>
    <row r="3" spans="1:3" x14ac:dyDescent="0.35">
      <c r="A3">
        <v>4</v>
      </c>
      <c r="B3">
        <v>2.9</v>
      </c>
      <c r="C3">
        <v>83</v>
      </c>
    </row>
    <row r="4" spans="1:3" x14ac:dyDescent="0.35">
      <c r="A4">
        <v>5</v>
      </c>
      <c r="B4">
        <v>2.79</v>
      </c>
      <c r="C4">
        <v>81.099999999999994</v>
      </c>
    </row>
    <row r="5" spans="1:3" x14ac:dyDescent="0.35">
      <c r="A5">
        <v>6</v>
      </c>
      <c r="B5">
        <v>2.92</v>
      </c>
      <c r="C5">
        <v>61.6</v>
      </c>
    </row>
    <row r="6" spans="1:3" x14ac:dyDescent="0.35">
      <c r="A6">
        <v>7</v>
      </c>
      <c r="B6">
        <v>2.7</v>
      </c>
      <c r="C6">
        <v>72.099999999999994</v>
      </c>
    </row>
    <row r="7" spans="1:3" x14ac:dyDescent="0.35">
      <c r="A7">
        <v>8</v>
      </c>
      <c r="B7">
        <v>2.63</v>
      </c>
      <c r="C7">
        <v>49.2</v>
      </c>
    </row>
    <row r="8" spans="1:3" x14ac:dyDescent="0.35">
      <c r="A8">
        <v>9</v>
      </c>
      <c r="B8">
        <v>2.5499999999999998</v>
      </c>
      <c r="C8">
        <v>53.5</v>
      </c>
    </row>
    <row r="9" spans="1:3" x14ac:dyDescent="0.35">
      <c r="A9">
        <v>10</v>
      </c>
      <c r="B9">
        <v>2.29</v>
      </c>
      <c r="C9">
        <v>85.6</v>
      </c>
    </row>
    <row r="10" spans="1:3" x14ac:dyDescent="0.35">
      <c r="A10">
        <v>11</v>
      </c>
    </row>
    <row r="11" spans="1:3" x14ac:dyDescent="0.35">
      <c r="A11">
        <v>12</v>
      </c>
      <c r="B11">
        <v>3.01</v>
      </c>
      <c r="C11">
        <v>80.3</v>
      </c>
    </row>
    <row r="12" spans="1:3" x14ac:dyDescent="0.35">
      <c r="A12">
        <v>13</v>
      </c>
      <c r="B12">
        <v>3.27</v>
      </c>
      <c r="C12">
        <v>68.599999999999994</v>
      </c>
    </row>
    <row r="13" spans="1:3" x14ac:dyDescent="0.35">
      <c r="A13">
        <v>14</v>
      </c>
      <c r="B13">
        <v>3.25</v>
      </c>
      <c r="C13">
        <v>90.6</v>
      </c>
    </row>
    <row r="14" spans="1:3" x14ac:dyDescent="0.35">
      <c r="A14">
        <v>15</v>
      </c>
      <c r="B14">
        <v>2.64</v>
      </c>
      <c r="C14">
        <v>61.1</v>
      </c>
    </row>
    <row r="15" spans="1:3" x14ac:dyDescent="0.35">
      <c r="A15">
        <v>16</v>
      </c>
      <c r="B15">
        <v>2.54</v>
      </c>
      <c r="C15">
        <v>86.8</v>
      </c>
    </row>
    <row r="16" spans="1:3" x14ac:dyDescent="0.35">
      <c r="A16">
        <v>17</v>
      </c>
      <c r="B16">
        <v>2.72</v>
      </c>
      <c r="C16">
        <v>72.599999999999994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36"/>
  <sheetViews>
    <sheetView workbookViewId="0">
      <pane xSplit="2" ySplit="1" topLeftCell="V28" activePane="bottomRight" state="frozen"/>
      <selection activeCell="AE32" sqref="AE32"/>
      <selection pane="topRight" activeCell="AE32" sqref="AE32"/>
      <selection pane="bottomLeft" activeCell="AE32" sqref="AE32"/>
      <selection pane="bottomRight" activeCell="AH33" sqref="Y33:AH33"/>
    </sheetView>
  </sheetViews>
  <sheetFormatPr defaultRowHeight="14.5" x14ac:dyDescent="0.35"/>
  <cols>
    <col min="18" max="18" width="8.7265625" style="4"/>
  </cols>
  <sheetData>
    <row r="1" spans="1:51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0</v>
      </c>
      <c r="J1" t="s">
        <v>1</v>
      </c>
      <c r="K1" t="s">
        <v>50</v>
      </c>
      <c r="L1" t="s">
        <v>2</v>
      </c>
      <c r="M1" t="s">
        <v>3</v>
      </c>
      <c r="N1" t="s">
        <v>51</v>
      </c>
      <c r="O1" t="s">
        <v>4</v>
      </c>
      <c r="P1" t="s">
        <v>5</v>
      </c>
      <c r="Q1" t="s">
        <v>60</v>
      </c>
      <c r="R1" s="4" t="s">
        <v>61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66</v>
      </c>
      <c r="Z1" t="s">
        <v>62</v>
      </c>
      <c r="AA1" t="s">
        <v>63</v>
      </c>
      <c r="AB1" t="s">
        <v>64</v>
      </c>
      <c r="AC1" t="s">
        <v>74</v>
      </c>
      <c r="AD1" t="s">
        <v>12</v>
      </c>
      <c r="AE1" t="s">
        <v>76</v>
      </c>
      <c r="AF1" t="s">
        <v>65</v>
      </c>
      <c r="AG1" t="s">
        <v>67</v>
      </c>
      <c r="AH1" t="s">
        <v>68</v>
      </c>
      <c r="AI1" t="s">
        <v>89</v>
      </c>
      <c r="AJ1" t="s">
        <v>90</v>
      </c>
      <c r="AK1" t="s">
        <v>91</v>
      </c>
      <c r="AL1" t="s">
        <v>92</v>
      </c>
      <c r="AM1" t="s">
        <v>88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69</v>
      </c>
      <c r="AT1" t="s">
        <v>70</v>
      </c>
      <c r="AU1" t="s">
        <v>71</v>
      </c>
      <c r="AV1" t="s">
        <v>72</v>
      </c>
      <c r="AW1" t="s">
        <v>75</v>
      </c>
      <c r="AX1" t="s">
        <v>73</v>
      </c>
      <c r="AY1" t="s">
        <v>77</v>
      </c>
    </row>
    <row r="2" spans="1:51" x14ac:dyDescent="0.35">
      <c r="A2">
        <v>2019</v>
      </c>
      <c r="B2" t="s">
        <v>13</v>
      </c>
      <c r="C2">
        <v>509</v>
      </c>
      <c r="D2">
        <v>473</v>
      </c>
      <c r="E2">
        <v>165</v>
      </c>
      <c r="F2">
        <v>332</v>
      </c>
      <c r="G2">
        <v>70</v>
      </c>
      <c r="H2">
        <v>34</v>
      </c>
      <c r="I2">
        <v>165</v>
      </c>
      <c r="J2">
        <v>26</v>
      </c>
      <c r="K2">
        <f t="shared" ref="K2:K33" si="0">SUM(I2:J2)</f>
        <v>191</v>
      </c>
      <c r="L2">
        <v>129</v>
      </c>
      <c r="M2">
        <v>54</v>
      </c>
      <c r="N2">
        <f t="shared" ref="N2:N33" si="1">SUM(L2:M2)</f>
        <v>183</v>
      </c>
      <c r="O2">
        <v>19</v>
      </c>
      <c r="P2">
        <v>52</v>
      </c>
      <c r="Q2">
        <f t="shared" ref="Q2:Q33" si="2">SUM(O2:P2)</f>
        <v>71</v>
      </c>
      <c r="R2" s="4">
        <v>3106</v>
      </c>
      <c r="S2">
        <v>1</v>
      </c>
      <c r="T2">
        <v>24</v>
      </c>
      <c r="U2">
        <v>197</v>
      </c>
      <c r="V2">
        <v>287</v>
      </c>
      <c r="W2">
        <v>0</v>
      </c>
      <c r="X2">
        <v>0</v>
      </c>
      <c r="Y2" s="1">
        <f t="shared" ref="Y2:Y33" si="3">E2/$C2</f>
        <v>0.32416502946954812</v>
      </c>
      <c r="Z2" s="1">
        <f t="shared" ref="Z2:Z33" si="4">F2/$C2</f>
        <v>0.65225933202357567</v>
      </c>
      <c r="AA2" s="1">
        <f t="shared" ref="AA2:AA33" si="5">G2/$C2</f>
        <v>0.13752455795677801</v>
      </c>
      <c r="AB2" s="1">
        <f t="shared" ref="AB2:AB33" si="6">H2/$C2</f>
        <v>6.6797642436149315E-2</v>
      </c>
      <c r="AC2" s="3">
        <f t="shared" ref="AC2:AC33" si="7">(K2*1+N2*2+Q2*3)/SUM(K2,N2,Q2)</f>
        <v>1.7303370786516854</v>
      </c>
      <c r="AD2" s="3">
        <f t="shared" ref="AD2:AD33" si="8">R2/D2</f>
        <v>6.5665961945031714</v>
      </c>
      <c r="AE2" s="3">
        <f t="array" ref="AE2">SUMPRODUCT(VALUE(LEFT($S$1:$X$1,1)),S2:X2)/SUM(S2:X2)</f>
        <v>2.5127701375245581</v>
      </c>
      <c r="AF2" s="1">
        <f t="shared" ref="AF2:AF33" si="9">K2/$C2</f>
        <v>0.37524557956777999</v>
      </c>
      <c r="AG2" s="1">
        <f t="shared" ref="AG2:AG33" si="10">N2/$C2</f>
        <v>0.35952848722986247</v>
      </c>
      <c r="AH2" s="1">
        <f t="shared" ref="AH2:AH33" si="11">Q2/$C2</f>
        <v>0.13948919449901767</v>
      </c>
      <c r="AI2" s="6">
        <f>COUNTIF(Y$2:Y$33,"&gt;="&amp;Y2)</f>
        <v>3</v>
      </c>
      <c r="AJ2" s="6">
        <f t="shared" ref="AJ2:AR2" si="12">COUNTIF(Z$2:Z$33,"&gt;="&amp;Z2)</f>
        <v>31</v>
      </c>
      <c r="AK2" s="6">
        <f t="shared" si="12"/>
        <v>2</v>
      </c>
      <c r="AL2" s="6">
        <f t="shared" si="12"/>
        <v>12</v>
      </c>
      <c r="AM2" s="6">
        <f t="shared" si="12"/>
        <v>28</v>
      </c>
      <c r="AN2" s="6">
        <f t="shared" si="12"/>
        <v>31</v>
      </c>
      <c r="AO2" s="6">
        <f t="shared" si="12"/>
        <v>28</v>
      </c>
      <c r="AP2" s="6">
        <f t="shared" si="12"/>
        <v>4</v>
      </c>
      <c r="AQ2" s="6">
        <f t="shared" si="12"/>
        <v>31</v>
      </c>
      <c r="AR2" s="6">
        <f t="shared" si="12"/>
        <v>19</v>
      </c>
      <c r="AS2" s="2">
        <f t="shared" ref="AS2:AS33" si="13">(Y2-AVERAGE(Y$2:Y$33))/STDEVP(Y$2:Y$33)</f>
        <v>1.3724804392982055</v>
      </c>
      <c r="AT2" s="2">
        <f t="shared" ref="AT2:AT33" si="14">(Z2-AVERAGE(Z$2:Z$33))/STDEVP(Z$2:Z$33)</f>
        <v>-1.6382294205621126</v>
      </c>
      <c r="AU2" s="2">
        <f t="shared" ref="AU2:AU33" si="15">(AA2-AVERAGE(AA$2:AA$33))/STDEVP(AA$2:AA$33)</f>
        <v>1.7018486012438636</v>
      </c>
      <c r="AV2" s="2">
        <f t="shared" ref="AV2:AV33" si="16">(AB2-AVERAGE(AB$2:AB$33))/STDEVP(AB$2:AB$33)</f>
        <v>0.13980423753917673</v>
      </c>
      <c r="AW2" s="2">
        <f t="shared" ref="AW2:AW33" si="17">(AC2-AVERAGE(AC$2:AC$33))/STDEVP(AC$2:AC$33)</f>
        <v>-1.0889132638565295</v>
      </c>
      <c r="AX2" s="2">
        <f t="shared" ref="AX2:AX33" si="18">(AD2-AVERAGE(AD$2:AD$33))/STDEVP(AD$2:AD$33)</f>
        <v>-1.800426293500287</v>
      </c>
      <c r="AY2" s="2">
        <f t="shared" ref="AY2:AY33" si="19">(AE2-AVERAGE(AE$2:AE$33))/STDEVP(AE$2:AE$33)</f>
        <v>-0.95975400011997258</v>
      </c>
    </row>
    <row r="3" spans="1:51" x14ac:dyDescent="0.35">
      <c r="A3">
        <v>2019</v>
      </c>
      <c r="B3" t="s">
        <v>14</v>
      </c>
      <c r="C3">
        <v>622</v>
      </c>
      <c r="D3">
        <v>577</v>
      </c>
      <c r="E3">
        <v>129</v>
      </c>
      <c r="F3">
        <v>557</v>
      </c>
      <c r="G3">
        <v>77</v>
      </c>
      <c r="H3">
        <v>52</v>
      </c>
      <c r="I3">
        <v>158</v>
      </c>
      <c r="J3">
        <v>3</v>
      </c>
      <c r="K3">
        <f t="shared" si="0"/>
        <v>161</v>
      </c>
      <c r="L3">
        <v>306</v>
      </c>
      <c r="M3">
        <v>14</v>
      </c>
      <c r="N3">
        <f t="shared" si="1"/>
        <v>320</v>
      </c>
      <c r="O3">
        <v>47</v>
      </c>
      <c r="P3">
        <v>20</v>
      </c>
      <c r="Q3">
        <f t="shared" si="2"/>
        <v>67</v>
      </c>
      <c r="R3" s="4">
        <v>4517</v>
      </c>
      <c r="S3">
        <v>0</v>
      </c>
      <c r="T3">
        <v>6</v>
      </c>
      <c r="U3">
        <v>112</v>
      </c>
      <c r="V3">
        <v>448</v>
      </c>
      <c r="W3">
        <v>55</v>
      </c>
      <c r="X3">
        <v>1</v>
      </c>
      <c r="Y3" s="1">
        <f t="shared" si="3"/>
        <v>0.20739549839228297</v>
      </c>
      <c r="Z3" s="1">
        <f t="shared" si="4"/>
        <v>0.89549839228295824</v>
      </c>
      <c r="AA3" s="1">
        <f t="shared" si="5"/>
        <v>0.12379421221864952</v>
      </c>
      <c r="AB3" s="1">
        <f t="shared" si="6"/>
        <v>8.3601286173633438E-2</v>
      </c>
      <c r="AC3" s="3">
        <f t="shared" si="7"/>
        <v>1.8284671532846715</v>
      </c>
      <c r="AD3" s="3">
        <f t="shared" si="8"/>
        <v>7.8284228769497402</v>
      </c>
      <c r="AE3" s="3">
        <f t="array" ref="AE3">SUMPRODUCT(VALUE(LEFT($S$1:$X$1,1)),S3:X3)/SUM(S3:X3)</f>
        <v>2.892282958199357</v>
      </c>
      <c r="AF3" s="1">
        <f t="shared" si="9"/>
        <v>0.25884244372990356</v>
      </c>
      <c r="AG3" s="1">
        <f t="shared" si="10"/>
        <v>0.51446945337620575</v>
      </c>
      <c r="AH3" s="1">
        <f t="shared" si="11"/>
        <v>0.10771704180064309</v>
      </c>
      <c r="AI3" s="6">
        <f t="shared" ref="AI3:AI33" si="20">COUNTIF(Y$2:Y$33,"&gt;="&amp;Y3)</f>
        <v>27</v>
      </c>
      <c r="AJ3" s="6">
        <f t="shared" ref="AJ3:AJ33" si="21">COUNTIF(Z$2:Z$33,"&gt;="&amp;Z3)</f>
        <v>5</v>
      </c>
      <c r="AK3" s="6">
        <f t="shared" ref="AK3:AK33" si="22">COUNTIF(AA$2:AA$33,"&gt;="&amp;AA3)</f>
        <v>4</v>
      </c>
      <c r="AL3" s="6">
        <f t="shared" ref="AL3:AL33" si="23">COUNTIF(AB$2:AB$33,"&gt;="&amp;AB3)</f>
        <v>7</v>
      </c>
      <c r="AM3" s="6">
        <f t="shared" ref="AM3:AM33" si="24">COUNTIF(AC$2:AC$33,"&gt;="&amp;AC3)</f>
        <v>20</v>
      </c>
      <c r="AN3" s="6">
        <f t="shared" ref="AN3:AN33" si="25">COUNTIF(AD$2:AD$33,"&gt;="&amp;AD3)</f>
        <v>21</v>
      </c>
      <c r="AO3" s="6">
        <f t="shared" ref="AO3:AO33" si="26">COUNTIF(AE$2:AE$33,"&gt;="&amp;AE3)</f>
        <v>5</v>
      </c>
      <c r="AP3" s="6">
        <f t="shared" ref="AP3:AP33" si="27">COUNTIF(AF$2:AF$33,"&gt;="&amp;AF3)</f>
        <v>19</v>
      </c>
      <c r="AQ3" s="6">
        <f t="shared" ref="AQ3:AQ33" si="28">COUNTIF(AG$2:AG$33,"&gt;="&amp;AG3)</f>
        <v>8</v>
      </c>
      <c r="AR3" s="6">
        <f t="shared" ref="AR3:AR33" si="29">COUNTIF(AH$2:AH$33,"&gt;="&amp;AH3)</f>
        <v>25</v>
      </c>
      <c r="AS3" s="2">
        <f t="shared" si="13"/>
        <v>-0.8395570373110427</v>
      </c>
      <c r="AT3" s="2">
        <f t="shared" si="14"/>
        <v>0.95838099659610365</v>
      </c>
      <c r="AU3" s="2">
        <f t="shared" si="15"/>
        <v>1.2213522855393064</v>
      </c>
      <c r="AV3" s="2">
        <f t="shared" si="16"/>
        <v>0.69082563615710801</v>
      </c>
      <c r="AW3" s="2">
        <f t="shared" si="17"/>
        <v>-0.39699183948597555</v>
      </c>
      <c r="AX3" s="2">
        <f t="shared" si="18"/>
        <v>-0.3674247469303345</v>
      </c>
      <c r="AY3" s="2">
        <f t="shared" si="19"/>
        <v>0.86401080097917016</v>
      </c>
    </row>
    <row r="4" spans="1:51" x14ac:dyDescent="0.35">
      <c r="A4">
        <v>2019</v>
      </c>
      <c r="B4" t="s">
        <v>15</v>
      </c>
      <c r="C4">
        <v>655</v>
      </c>
      <c r="D4">
        <v>607</v>
      </c>
      <c r="E4">
        <v>148</v>
      </c>
      <c r="F4">
        <v>533</v>
      </c>
      <c r="G4">
        <v>49</v>
      </c>
      <c r="H4">
        <v>34</v>
      </c>
      <c r="I4">
        <v>108</v>
      </c>
      <c r="J4">
        <v>32</v>
      </c>
      <c r="K4">
        <f t="shared" si="0"/>
        <v>140</v>
      </c>
      <c r="L4">
        <v>279</v>
      </c>
      <c r="M4">
        <v>26</v>
      </c>
      <c r="N4">
        <f t="shared" si="1"/>
        <v>305</v>
      </c>
      <c r="O4">
        <v>121</v>
      </c>
      <c r="P4">
        <v>35</v>
      </c>
      <c r="Q4">
        <f t="shared" si="2"/>
        <v>156</v>
      </c>
      <c r="R4" s="4">
        <v>4544</v>
      </c>
      <c r="S4">
        <v>1</v>
      </c>
      <c r="T4">
        <v>16</v>
      </c>
      <c r="U4">
        <v>85</v>
      </c>
      <c r="V4">
        <v>553</v>
      </c>
      <c r="W4">
        <v>0</v>
      </c>
      <c r="X4">
        <v>0</v>
      </c>
      <c r="Y4" s="1">
        <f t="shared" si="3"/>
        <v>0.22595419847328244</v>
      </c>
      <c r="Z4" s="1">
        <f t="shared" si="4"/>
        <v>0.81374045801526718</v>
      </c>
      <c r="AA4" s="1">
        <f t="shared" si="5"/>
        <v>7.4809160305343514E-2</v>
      </c>
      <c r="AB4" s="1">
        <f t="shared" si="6"/>
        <v>5.1908396946564885E-2</v>
      </c>
      <c r="AC4" s="3">
        <f t="shared" si="7"/>
        <v>2.0266222961730449</v>
      </c>
      <c r="AD4" s="3">
        <f t="shared" si="8"/>
        <v>7.4859967051070839</v>
      </c>
      <c r="AE4" s="3">
        <f t="array" ref="AE4">SUMPRODUCT(VALUE(LEFT($S$1:$X$1,1)),S4:X4)/SUM(S4:X4)</f>
        <v>2.8167938931297711</v>
      </c>
      <c r="AF4" s="1">
        <f t="shared" si="9"/>
        <v>0.21374045801526717</v>
      </c>
      <c r="AG4" s="1">
        <f t="shared" si="10"/>
        <v>0.46564885496183206</v>
      </c>
      <c r="AH4" s="1">
        <f t="shared" si="11"/>
        <v>0.2381679389312977</v>
      </c>
      <c r="AI4" s="6">
        <f t="shared" si="20"/>
        <v>21</v>
      </c>
      <c r="AJ4" s="6">
        <f t="shared" si="21"/>
        <v>18</v>
      </c>
      <c r="AK4" s="6">
        <f t="shared" si="22"/>
        <v>20</v>
      </c>
      <c r="AL4" s="6">
        <f t="shared" si="23"/>
        <v>21</v>
      </c>
      <c r="AM4" s="6">
        <f t="shared" si="24"/>
        <v>5</v>
      </c>
      <c r="AN4" s="6">
        <f t="shared" si="25"/>
        <v>26</v>
      </c>
      <c r="AO4" s="6">
        <f t="shared" si="26"/>
        <v>10</v>
      </c>
      <c r="AP4" s="6">
        <f t="shared" si="27"/>
        <v>25</v>
      </c>
      <c r="AQ4" s="6">
        <f t="shared" si="28"/>
        <v>19</v>
      </c>
      <c r="AR4" s="6">
        <f t="shared" si="29"/>
        <v>6</v>
      </c>
      <c r="AS4" s="2">
        <f t="shared" si="13"/>
        <v>-0.48798809875670451</v>
      </c>
      <c r="AT4" s="2">
        <f t="shared" si="14"/>
        <v>8.5603805389888085E-2</v>
      </c>
      <c r="AU4" s="2">
        <f t="shared" si="15"/>
        <v>-0.49288983318451651</v>
      </c>
      <c r="AV4" s="2">
        <f t="shared" si="16"/>
        <v>-0.34844063376424828</v>
      </c>
      <c r="AW4" s="2">
        <f t="shared" si="17"/>
        <v>1.0002127303308472</v>
      </c>
      <c r="AX4" s="2">
        <f t="shared" si="18"/>
        <v>-0.75630322022837637</v>
      </c>
      <c r="AY4" s="2">
        <f t="shared" si="19"/>
        <v>0.50124492788692654</v>
      </c>
    </row>
    <row r="5" spans="1:51" x14ac:dyDescent="0.35">
      <c r="A5">
        <v>2019</v>
      </c>
      <c r="B5" t="s">
        <v>16</v>
      </c>
      <c r="C5">
        <v>548</v>
      </c>
      <c r="D5">
        <v>508</v>
      </c>
      <c r="E5">
        <v>131</v>
      </c>
      <c r="F5">
        <v>445</v>
      </c>
      <c r="G5">
        <v>39</v>
      </c>
      <c r="H5">
        <v>35</v>
      </c>
      <c r="I5">
        <v>209</v>
      </c>
      <c r="J5">
        <v>21</v>
      </c>
      <c r="K5">
        <f t="shared" si="0"/>
        <v>230</v>
      </c>
      <c r="L5">
        <v>178</v>
      </c>
      <c r="M5">
        <v>41</v>
      </c>
      <c r="N5">
        <f t="shared" si="1"/>
        <v>219</v>
      </c>
      <c r="O5">
        <v>32</v>
      </c>
      <c r="P5">
        <v>14</v>
      </c>
      <c r="Q5">
        <f t="shared" si="2"/>
        <v>46</v>
      </c>
      <c r="R5" s="4">
        <v>4669</v>
      </c>
      <c r="S5">
        <v>4</v>
      </c>
      <c r="T5">
        <v>12</v>
      </c>
      <c r="U5">
        <v>92</v>
      </c>
      <c r="V5">
        <v>438</v>
      </c>
      <c r="W5">
        <v>2</v>
      </c>
      <c r="X5">
        <v>0</v>
      </c>
      <c r="Y5" s="1">
        <f t="shared" si="3"/>
        <v>0.23905109489051096</v>
      </c>
      <c r="Z5" s="1">
        <f t="shared" si="4"/>
        <v>0.81204379562043794</v>
      </c>
      <c r="AA5" s="1">
        <f t="shared" si="5"/>
        <v>7.1167883211678828E-2</v>
      </c>
      <c r="AB5" s="1">
        <f t="shared" si="6"/>
        <v>6.3868613138686137E-2</v>
      </c>
      <c r="AC5" s="3">
        <f t="shared" si="7"/>
        <v>1.6282828282828283</v>
      </c>
      <c r="AD5" s="3">
        <f t="shared" si="8"/>
        <v>9.190944881889763</v>
      </c>
      <c r="AE5" s="3">
        <f t="array" ref="AE5">SUMPRODUCT(VALUE(LEFT($S$1:$X$1,1)),S5:X5)/SUM(S5:X5)</f>
        <v>2.7700729927007299</v>
      </c>
      <c r="AF5" s="1">
        <f t="shared" si="9"/>
        <v>0.41970802919708028</v>
      </c>
      <c r="AG5" s="1">
        <f t="shared" si="10"/>
        <v>0.39963503649635035</v>
      </c>
      <c r="AH5" s="1">
        <f t="shared" si="11"/>
        <v>8.3941605839416053E-2</v>
      </c>
      <c r="AI5" s="6">
        <f t="shared" si="20"/>
        <v>18</v>
      </c>
      <c r="AJ5" s="6">
        <f t="shared" si="21"/>
        <v>19</v>
      </c>
      <c r="AK5" s="6">
        <f t="shared" si="22"/>
        <v>21</v>
      </c>
      <c r="AL5" s="6">
        <f t="shared" si="23"/>
        <v>14</v>
      </c>
      <c r="AM5" s="6">
        <f t="shared" si="24"/>
        <v>32</v>
      </c>
      <c r="AN5" s="6">
        <f t="shared" si="25"/>
        <v>4</v>
      </c>
      <c r="AO5" s="6">
        <f t="shared" si="26"/>
        <v>14</v>
      </c>
      <c r="AP5" s="6">
        <f t="shared" si="27"/>
        <v>1</v>
      </c>
      <c r="AQ5" s="6">
        <f t="shared" si="28"/>
        <v>28</v>
      </c>
      <c r="AR5" s="6">
        <f t="shared" si="29"/>
        <v>29</v>
      </c>
      <c r="AS5" s="2">
        <f t="shared" si="13"/>
        <v>-0.23988548641505514</v>
      </c>
      <c r="AT5" s="2">
        <f t="shared" si="14"/>
        <v>6.7491701009463959E-2</v>
      </c>
      <c r="AU5" s="2">
        <f t="shared" si="15"/>
        <v>-0.62031708529708862</v>
      </c>
      <c r="AV5" s="2">
        <f t="shared" si="16"/>
        <v>4.3756151463608513E-2</v>
      </c>
      <c r="AW5" s="2">
        <f t="shared" si="17"/>
        <v>-1.8085043020004286</v>
      </c>
      <c r="AX5" s="2">
        <f t="shared" si="18"/>
        <v>1.1799320869962793</v>
      </c>
      <c r="AY5" s="2">
        <f t="shared" si="19"/>
        <v>0.27672567837478135</v>
      </c>
    </row>
    <row r="6" spans="1:51" x14ac:dyDescent="0.35">
      <c r="A6">
        <v>2019</v>
      </c>
      <c r="B6" t="s">
        <v>17</v>
      </c>
      <c r="C6">
        <v>540</v>
      </c>
      <c r="D6">
        <v>499</v>
      </c>
      <c r="E6">
        <v>122</v>
      </c>
      <c r="F6">
        <v>397</v>
      </c>
      <c r="G6">
        <v>43</v>
      </c>
      <c r="H6">
        <v>49</v>
      </c>
      <c r="I6">
        <v>77</v>
      </c>
      <c r="J6">
        <v>26</v>
      </c>
      <c r="K6">
        <f t="shared" si="0"/>
        <v>103</v>
      </c>
      <c r="L6">
        <v>243</v>
      </c>
      <c r="M6">
        <v>42</v>
      </c>
      <c r="N6">
        <f t="shared" si="1"/>
        <v>285</v>
      </c>
      <c r="O6">
        <v>59</v>
      </c>
      <c r="P6">
        <v>29</v>
      </c>
      <c r="Q6">
        <f t="shared" si="2"/>
        <v>88</v>
      </c>
      <c r="R6" s="4">
        <v>3479</v>
      </c>
      <c r="S6">
        <v>3</v>
      </c>
      <c r="T6">
        <v>36</v>
      </c>
      <c r="U6">
        <v>177</v>
      </c>
      <c r="V6">
        <v>324</v>
      </c>
      <c r="W6">
        <v>0</v>
      </c>
      <c r="X6">
        <v>0</v>
      </c>
      <c r="Y6" s="1">
        <f t="shared" si="3"/>
        <v>0.22592592592592592</v>
      </c>
      <c r="Z6" s="1">
        <f t="shared" si="4"/>
        <v>0.73518518518518516</v>
      </c>
      <c r="AA6" s="1">
        <f t="shared" si="5"/>
        <v>7.9629629629629634E-2</v>
      </c>
      <c r="AB6" s="1">
        <f t="shared" si="6"/>
        <v>9.0740740740740747E-2</v>
      </c>
      <c r="AC6" s="3">
        <f t="shared" si="7"/>
        <v>1.9684873949579831</v>
      </c>
      <c r="AD6" s="3">
        <f t="shared" si="8"/>
        <v>6.9719438877755513</v>
      </c>
      <c r="AE6" s="3">
        <f t="array" ref="AE6">SUMPRODUCT(VALUE(LEFT($S$1:$X$1,1)),S6:X6)/SUM(S6:X6)</f>
        <v>2.5222222222222221</v>
      </c>
      <c r="AF6" s="1">
        <f t="shared" si="9"/>
        <v>0.19074074074074074</v>
      </c>
      <c r="AG6" s="1">
        <f t="shared" si="10"/>
        <v>0.52777777777777779</v>
      </c>
      <c r="AH6" s="1">
        <f t="shared" si="11"/>
        <v>0.16296296296296298</v>
      </c>
      <c r="AI6" s="6">
        <f t="shared" si="20"/>
        <v>22</v>
      </c>
      <c r="AJ6" s="6">
        <f t="shared" si="21"/>
        <v>25</v>
      </c>
      <c r="AK6" s="6">
        <f t="shared" si="22"/>
        <v>18</v>
      </c>
      <c r="AL6" s="6">
        <f t="shared" si="23"/>
        <v>5</v>
      </c>
      <c r="AM6" s="6">
        <f t="shared" si="24"/>
        <v>9</v>
      </c>
      <c r="AN6" s="6">
        <f t="shared" si="25"/>
        <v>29</v>
      </c>
      <c r="AO6" s="6">
        <f t="shared" si="26"/>
        <v>27</v>
      </c>
      <c r="AP6" s="6">
        <f t="shared" si="27"/>
        <v>28</v>
      </c>
      <c r="AQ6" s="6">
        <f t="shared" si="28"/>
        <v>5</v>
      </c>
      <c r="AR6" s="6">
        <f t="shared" si="29"/>
        <v>16</v>
      </c>
      <c r="AS6" s="2">
        <f t="shared" si="13"/>
        <v>-0.48852368311449768</v>
      </c>
      <c r="AT6" s="2">
        <f t="shared" si="14"/>
        <v>-0.75298453455757564</v>
      </c>
      <c r="AU6" s="2">
        <f t="shared" si="15"/>
        <v>-0.32419650277155437</v>
      </c>
      <c r="AV6" s="2">
        <f t="shared" si="16"/>
        <v>0.92494106388193154</v>
      </c>
      <c r="AW6" s="2">
        <f t="shared" si="17"/>
        <v>0.59029982845228679</v>
      </c>
      <c r="AX6" s="2">
        <f t="shared" si="18"/>
        <v>-1.3400905917447652</v>
      </c>
      <c r="AY6" s="2">
        <f t="shared" si="19"/>
        <v>-0.91433161007276298</v>
      </c>
    </row>
    <row r="7" spans="1:51" x14ac:dyDescent="0.35">
      <c r="A7">
        <v>2019</v>
      </c>
      <c r="B7" t="s">
        <v>18</v>
      </c>
      <c r="C7">
        <v>572</v>
      </c>
      <c r="D7">
        <v>532</v>
      </c>
      <c r="E7">
        <v>165</v>
      </c>
      <c r="F7">
        <v>470</v>
      </c>
      <c r="G7">
        <v>76</v>
      </c>
      <c r="H7">
        <v>21</v>
      </c>
      <c r="I7">
        <v>149</v>
      </c>
      <c r="J7">
        <v>26</v>
      </c>
      <c r="K7">
        <f t="shared" si="0"/>
        <v>175</v>
      </c>
      <c r="L7">
        <v>239</v>
      </c>
      <c r="M7">
        <v>32</v>
      </c>
      <c r="N7">
        <f t="shared" si="1"/>
        <v>271</v>
      </c>
      <c r="O7">
        <v>56</v>
      </c>
      <c r="P7">
        <v>23</v>
      </c>
      <c r="Q7">
        <f t="shared" si="2"/>
        <v>79</v>
      </c>
      <c r="R7" s="4">
        <v>4578</v>
      </c>
      <c r="S7">
        <v>2</v>
      </c>
      <c r="T7">
        <v>18</v>
      </c>
      <c r="U7">
        <v>116</v>
      </c>
      <c r="V7">
        <v>432</v>
      </c>
      <c r="W7">
        <v>4</v>
      </c>
      <c r="X7">
        <v>0</v>
      </c>
      <c r="Y7" s="1">
        <f t="shared" si="3"/>
        <v>0.28846153846153844</v>
      </c>
      <c r="Z7" s="1">
        <f t="shared" si="4"/>
        <v>0.82167832167832167</v>
      </c>
      <c r="AA7" s="1">
        <f t="shared" si="5"/>
        <v>0.13286713286713286</v>
      </c>
      <c r="AB7" s="1">
        <f t="shared" si="6"/>
        <v>3.6713286713286712E-2</v>
      </c>
      <c r="AC7" s="3">
        <f t="shared" si="7"/>
        <v>1.8171428571428572</v>
      </c>
      <c r="AD7" s="3">
        <f t="shared" si="8"/>
        <v>8.6052631578947363</v>
      </c>
      <c r="AE7" s="3">
        <f t="array" ref="AE7">SUMPRODUCT(VALUE(LEFT($S$1:$X$1,1)),S7:X7)/SUM(S7:X7)</f>
        <v>2.7307692307692308</v>
      </c>
      <c r="AF7" s="1">
        <f t="shared" si="9"/>
        <v>0.30594405594405594</v>
      </c>
      <c r="AG7" s="1">
        <f t="shared" si="10"/>
        <v>0.4737762237762238</v>
      </c>
      <c r="AH7" s="1">
        <f t="shared" si="11"/>
        <v>0.1381118881118881</v>
      </c>
      <c r="AI7" s="6">
        <f t="shared" si="20"/>
        <v>11</v>
      </c>
      <c r="AJ7" s="6">
        <f t="shared" si="21"/>
        <v>16</v>
      </c>
      <c r="AK7" s="6">
        <f t="shared" si="22"/>
        <v>3</v>
      </c>
      <c r="AL7" s="6">
        <f t="shared" si="23"/>
        <v>27</v>
      </c>
      <c r="AM7" s="6">
        <f t="shared" si="24"/>
        <v>21</v>
      </c>
      <c r="AN7" s="6">
        <f t="shared" si="25"/>
        <v>12</v>
      </c>
      <c r="AO7" s="6">
        <f t="shared" si="26"/>
        <v>18</v>
      </c>
      <c r="AP7" s="6">
        <f t="shared" si="27"/>
        <v>9</v>
      </c>
      <c r="AQ7" s="6">
        <f t="shared" si="28"/>
        <v>15</v>
      </c>
      <c r="AR7" s="6">
        <f t="shared" si="29"/>
        <v>20</v>
      </c>
      <c r="AS7" s="2">
        <f t="shared" si="13"/>
        <v>0.69612711812883155</v>
      </c>
      <c r="AT7" s="2">
        <f t="shared" si="14"/>
        <v>0.17034159156407186</v>
      </c>
      <c r="AU7" s="2">
        <f t="shared" si="15"/>
        <v>1.5388610378622665</v>
      </c>
      <c r="AV7" s="2">
        <f t="shared" si="16"/>
        <v>-0.84671535463429315</v>
      </c>
      <c r="AW7" s="2">
        <f t="shared" si="17"/>
        <v>-0.47684017492996222</v>
      </c>
      <c r="AX7" s="2">
        <f t="shared" si="18"/>
        <v>0.51479888926159889</v>
      </c>
      <c r="AY7" s="2">
        <f t="shared" si="19"/>
        <v>8.7849799467725531E-2</v>
      </c>
    </row>
    <row r="8" spans="1:51" x14ac:dyDescent="0.35">
      <c r="A8">
        <v>2019</v>
      </c>
      <c r="B8" t="s">
        <v>19</v>
      </c>
      <c r="C8">
        <v>675</v>
      </c>
      <c r="D8">
        <v>628</v>
      </c>
      <c r="E8">
        <v>123</v>
      </c>
      <c r="F8">
        <v>491</v>
      </c>
      <c r="G8">
        <v>67</v>
      </c>
      <c r="H8">
        <v>13</v>
      </c>
      <c r="I8">
        <v>121</v>
      </c>
      <c r="J8">
        <v>48</v>
      </c>
      <c r="K8">
        <f t="shared" si="0"/>
        <v>169</v>
      </c>
      <c r="L8">
        <v>315</v>
      </c>
      <c r="M8">
        <v>87</v>
      </c>
      <c r="N8">
        <f t="shared" si="1"/>
        <v>402</v>
      </c>
      <c r="O8">
        <v>41</v>
      </c>
      <c r="P8">
        <v>21</v>
      </c>
      <c r="Q8">
        <f t="shared" si="2"/>
        <v>62</v>
      </c>
      <c r="R8" s="4">
        <v>6498</v>
      </c>
      <c r="S8">
        <v>2</v>
      </c>
      <c r="T8">
        <v>22</v>
      </c>
      <c r="U8">
        <v>130</v>
      </c>
      <c r="V8">
        <v>495</v>
      </c>
      <c r="W8">
        <v>25</v>
      </c>
      <c r="X8">
        <v>1</v>
      </c>
      <c r="Y8" s="1">
        <f t="shared" si="3"/>
        <v>0.18222222222222223</v>
      </c>
      <c r="Z8" s="1">
        <f t="shared" si="4"/>
        <v>0.72740740740740739</v>
      </c>
      <c r="AA8" s="1">
        <f t="shared" si="5"/>
        <v>9.9259259259259255E-2</v>
      </c>
      <c r="AB8" s="1">
        <f t="shared" si="6"/>
        <v>1.9259259259259261E-2</v>
      </c>
      <c r="AC8" s="3">
        <f t="shared" si="7"/>
        <v>1.8309636650868879</v>
      </c>
      <c r="AD8" s="3">
        <f t="shared" si="8"/>
        <v>10.347133757961783</v>
      </c>
      <c r="AE8" s="3">
        <f t="array" ref="AE8">SUMPRODUCT(VALUE(LEFT($S$1:$X$1,1)),S8:X8)/SUM(S8:X8)</f>
        <v>2.7733333333333334</v>
      </c>
      <c r="AF8" s="1">
        <f t="shared" si="9"/>
        <v>0.25037037037037035</v>
      </c>
      <c r="AG8" s="1">
        <f t="shared" si="10"/>
        <v>0.5955555555555555</v>
      </c>
      <c r="AH8" s="1">
        <f t="shared" si="11"/>
        <v>9.1851851851851851E-2</v>
      </c>
      <c r="AI8" s="6">
        <f t="shared" si="20"/>
        <v>30</v>
      </c>
      <c r="AJ8" s="6">
        <f t="shared" si="21"/>
        <v>28</v>
      </c>
      <c r="AK8" s="6">
        <f t="shared" si="22"/>
        <v>12</v>
      </c>
      <c r="AL8" s="6">
        <f t="shared" si="23"/>
        <v>30</v>
      </c>
      <c r="AM8" s="6">
        <f t="shared" si="24"/>
        <v>18</v>
      </c>
      <c r="AN8" s="6">
        <f t="shared" si="25"/>
        <v>1</v>
      </c>
      <c r="AO8" s="6">
        <f t="shared" si="26"/>
        <v>13</v>
      </c>
      <c r="AP8" s="6">
        <f t="shared" si="27"/>
        <v>22</v>
      </c>
      <c r="AQ8" s="6">
        <f t="shared" si="28"/>
        <v>1</v>
      </c>
      <c r="AR8" s="6">
        <f t="shared" si="29"/>
        <v>28</v>
      </c>
      <c r="AS8" s="2">
        <f t="shared" si="13"/>
        <v>-1.3164299833911568</v>
      </c>
      <c r="AT8" s="2">
        <f t="shared" si="14"/>
        <v>-0.83601338189230556</v>
      </c>
      <c r="AU8" s="2">
        <f t="shared" si="15"/>
        <v>0.3627464843587655</v>
      </c>
      <c r="AV8" s="2">
        <f t="shared" si="16"/>
        <v>-1.4190639933869698</v>
      </c>
      <c r="AW8" s="2">
        <f t="shared" si="17"/>
        <v>-0.37938877530195181</v>
      </c>
      <c r="AX8" s="2">
        <f t="shared" si="18"/>
        <v>2.4929653827621876</v>
      </c>
      <c r="AY8" s="2">
        <f t="shared" si="19"/>
        <v>0.29239338223459571</v>
      </c>
    </row>
    <row r="9" spans="1:51" x14ac:dyDescent="0.35">
      <c r="A9">
        <v>2019</v>
      </c>
      <c r="B9" t="s">
        <v>20</v>
      </c>
      <c r="C9">
        <v>591</v>
      </c>
      <c r="D9">
        <v>543</v>
      </c>
      <c r="E9">
        <v>173</v>
      </c>
      <c r="F9">
        <v>558</v>
      </c>
      <c r="G9">
        <v>101</v>
      </c>
      <c r="H9">
        <v>41</v>
      </c>
      <c r="I9">
        <v>202</v>
      </c>
      <c r="J9">
        <v>6</v>
      </c>
      <c r="K9">
        <f t="shared" si="0"/>
        <v>208</v>
      </c>
      <c r="L9">
        <v>279</v>
      </c>
      <c r="M9">
        <v>5</v>
      </c>
      <c r="N9">
        <f t="shared" si="1"/>
        <v>284</v>
      </c>
      <c r="O9">
        <v>35</v>
      </c>
      <c r="P9">
        <v>6</v>
      </c>
      <c r="Q9">
        <f t="shared" si="2"/>
        <v>41</v>
      </c>
      <c r="R9" s="4">
        <v>4083</v>
      </c>
      <c r="S9">
        <v>1</v>
      </c>
      <c r="T9">
        <v>6</v>
      </c>
      <c r="U9">
        <v>101</v>
      </c>
      <c r="V9">
        <v>235</v>
      </c>
      <c r="W9">
        <v>245</v>
      </c>
      <c r="X9">
        <v>3</v>
      </c>
      <c r="Y9" s="1">
        <f t="shared" si="3"/>
        <v>0.2927241962774958</v>
      </c>
      <c r="Z9" s="1">
        <f t="shared" si="4"/>
        <v>0.9441624365482234</v>
      </c>
      <c r="AA9" s="1">
        <f t="shared" si="5"/>
        <v>0.17089678510998307</v>
      </c>
      <c r="AB9" s="1">
        <f t="shared" si="6"/>
        <v>6.9373942470389166E-2</v>
      </c>
      <c r="AC9" s="3">
        <f t="shared" si="7"/>
        <v>1.6866791744840526</v>
      </c>
      <c r="AD9" s="3">
        <f t="shared" si="8"/>
        <v>7.5193370165745854</v>
      </c>
      <c r="AE9" s="3">
        <f t="array" ref="AE9">SUMPRODUCT(VALUE(LEFT($S$1:$X$1,1)),S9:X9)/SUM(S9:X9)</f>
        <v>3.2284263959390862</v>
      </c>
      <c r="AF9" s="1">
        <f t="shared" si="9"/>
        <v>0.35194585448392557</v>
      </c>
      <c r="AG9" s="1">
        <f t="shared" si="10"/>
        <v>0.48054145516074448</v>
      </c>
      <c r="AH9" s="1">
        <f t="shared" si="11"/>
        <v>6.9373942470389166E-2</v>
      </c>
      <c r="AI9" s="6">
        <f t="shared" si="20"/>
        <v>10</v>
      </c>
      <c r="AJ9" s="6">
        <f t="shared" si="21"/>
        <v>2</v>
      </c>
      <c r="AK9" s="6">
        <f t="shared" si="22"/>
        <v>1</v>
      </c>
      <c r="AL9" s="6">
        <f t="shared" si="23"/>
        <v>11</v>
      </c>
      <c r="AM9" s="6">
        <f t="shared" si="24"/>
        <v>30</v>
      </c>
      <c r="AN9" s="6">
        <f t="shared" si="25"/>
        <v>25</v>
      </c>
      <c r="AO9" s="6">
        <f t="shared" si="26"/>
        <v>1</v>
      </c>
      <c r="AP9" s="6">
        <f t="shared" si="27"/>
        <v>5</v>
      </c>
      <c r="AQ9" s="6">
        <f t="shared" si="28"/>
        <v>12</v>
      </c>
      <c r="AR9" s="6">
        <f t="shared" si="29"/>
        <v>30</v>
      </c>
      <c r="AS9" s="2">
        <f t="shared" si="13"/>
        <v>0.77687728259270894</v>
      </c>
      <c r="AT9" s="2">
        <f t="shared" si="14"/>
        <v>1.4778763611378347</v>
      </c>
      <c r="AU9" s="2">
        <f t="shared" si="15"/>
        <v>2.8697166578683642</v>
      </c>
      <c r="AV9" s="2">
        <f t="shared" si="16"/>
        <v>0.22428570300607145</v>
      </c>
      <c r="AW9" s="2">
        <f t="shared" si="17"/>
        <v>-1.3967479348244389</v>
      </c>
      <c r="AX9" s="2">
        <f t="shared" si="18"/>
        <v>-0.71844008215982735</v>
      </c>
      <c r="AY9" s="2">
        <f t="shared" si="19"/>
        <v>2.4793622106631488</v>
      </c>
    </row>
    <row r="10" spans="1:51" x14ac:dyDescent="0.35">
      <c r="A10">
        <v>2019</v>
      </c>
      <c r="B10" t="s">
        <v>21</v>
      </c>
      <c r="C10">
        <v>626</v>
      </c>
      <c r="D10">
        <v>592</v>
      </c>
      <c r="E10">
        <v>132</v>
      </c>
      <c r="F10">
        <v>544</v>
      </c>
      <c r="G10">
        <v>43</v>
      </c>
      <c r="H10">
        <v>4</v>
      </c>
      <c r="I10">
        <v>78</v>
      </c>
      <c r="J10">
        <v>12</v>
      </c>
      <c r="K10">
        <f t="shared" si="0"/>
        <v>90</v>
      </c>
      <c r="L10">
        <v>259</v>
      </c>
      <c r="M10">
        <v>34</v>
      </c>
      <c r="N10">
        <f t="shared" si="1"/>
        <v>293</v>
      </c>
      <c r="O10">
        <v>190</v>
      </c>
      <c r="P10">
        <v>23</v>
      </c>
      <c r="Q10">
        <f t="shared" si="2"/>
        <v>213</v>
      </c>
      <c r="R10" s="4">
        <v>5063</v>
      </c>
      <c r="S10">
        <v>1</v>
      </c>
      <c r="T10">
        <v>12</v>
      </c>
      <c r="U10">
        <v>119</v>
      </c>
      <c r="V10">
        <v>494</v>
      </c>
      <c r="W10">
        <v>0</v>
      </c>
      <c r="X10">
        <v>0</v>
      </c>
      <c r="Y10" s="1">
        <f t="shared" si="3"/>
        <v>0.2108626198083067</v>
      </c>
      <c r="Z10" s="1">
        <f t="shared" si="4"/>
        <v>0.86900958466453671</v>
      </c>
      <c r="AA10" s="1">
        <f t="shared" si="5"/>
        <v>6.8690095846645371E-2</v>
      </c>
      <c r="AB10" s="1">
        <f t="shared" si="6"/>
        <v>6.3897763578274758E-3</v>
      </c>
      <c r="AC10" s="3">
        <f t="shared" si="7"/>
        <v>2.2063758389261743</v>
      </c>
      <c r="AD10" s="3">
        <f t="shared" si="8"/>
        <v>8.5523648648648649</v>
      </c>
      <c r="AE10" s="3">
        <f t="array" ref="AE10">SUMPRODUCT(VALUE(LEFT($S$1:$X$1,1)),S10:X10)/SUM(S10:X10)</f>
        <v>2.7667731629392973</v>
      </c>
      <c r="AF10" s="1">
        <f t="shared" si="9"/>
        <v>0.14376996805111822</v>
      </c>
      <c r="AG10" s="1">
        <f t="shared" si="10"/>
        <v>0.46805111821086259</v>
      </c>
      <c r="AH10" s="1">
        <f t="shared" si="11"/>
        <v>0.34025559105431308</v>
      </c>
      <c r="AI10" s="6">
        <f t="shared" si="20"/>
        <v>26</v>
      </c>
      <c r="AJ10" s="6">
        <f t="shared" si="21"/>
        <v>9</v>
      </c>
      <c r="AK10" s="6">
        <f t="shared" si="22"/>
        <v>23</v>
      </c>
      <c r="AL10" s="6">
        <f t="shared" si="23"/>
        <v>32</v>
      </c>
      <c r="AM10" s="6">
        <f t="shared" si="24"/>
        <v>1</v>
      </c>
      <c r="AN10" s="6">
        <f t="shared" si="25"/>
        <v>13</v>
      </c>
      <c r="AO10" s="6">
        <f t="shared" si="26"/>
        <v>15</v>
      </c>
      <c r="AP10" s="6">
        <f t="shared" si="27"/>
        <v>32</v>
      </c>
      <c r="AQ10" s="6">
        <f t="shared" si="28"/>
        <v>17</v>
      </c>
      <c r="AR10" s="6">
        <f t="shared" si="29"/>
        <v>1</v>
      </c>
      <c r="AS10" s="2">
        <f t="shared" si="13"/>
        <v>-0.77387721109743679</v>
      </c>
      <c r="AT10" s="2">
        <f t="shared" si="14"/>
        <v>0.67560933267523804</v>
      </c>
      <c r="AU10" s="2">
        <f t="shared" si="15"/>
        <v>-0.70702777144476014</v>
      </c>
      <c r="AV10" s="2">
        <f t="shared" si="16"/>
        <v>-1.8410772530478907</v>
      </c>
      <c r="AW10" s="2">
        <f t="shared" si="17"/>
        <v>2.267666442177819</v>
      </c>
      <c r="AX10" s="2">
        <f t="shared" si="18"/>
        <v>0.45472460427680178</v>
      </c>
      <c r="AY10" s="2">
        <f t="shared" si="19"/>
        <v>0.26086820784764719</v>
      </c>
    </row>
    <row r="11" spans="1:51" x14ac:dyDescent="0.35">
      <c r="A11">
        <v>2019</v>
      </c>
      <c r="B11" t="s">
        <v>22</v>
      </c>
      <c r="C11">
        <v>595</v>
      </c>
      <c r="D11">
        <v>570</v>
      </c>
      <c r="E11">
        <v>196</v>
      </c>
      <c r="F11">
        <v>535</v>
      </c>
      <c r="G11">
        <v>54</v>
      </c>
      <c r="H11">
        <v>52</v>
      </c>
      <c r="I11">
        <v>124</v>
      </c>
      <c r="J11">
        <v>8</v>
      </c>
      <c r="K11">
        <f t="shared" si="0"/>
        <v>132</v>
      </c>
      <c r="L11">
        <v>241</v>
      </c>
      <c r="M11">
        <v>14</v>
      </c>
      <c r="N11">
        <f t="shared" si="1"/>
        <v>255</v>
      </c>
      <c r="O11">
        <v>109</v>
      </c>
      <c r="P11">
        <v>22</v>
      </c>
      <c r="Q11">
        <f t="shared" si="2"/>
        <v>131</v>
      </c>
      <c r="R11" s="4">
        <v>4912</v>
      </c>
      <c r="S11">
        <v>0</v>
      </c>
      <c r="T11">
        <v>9</v>
      </c>
      <c r="U11">
        <v>183</v>
      </c>
      <c r="V11">
        <v>400</v>
      </c>
      <c r="W11">
        <v>3</v>
      </c>
      <c r="X11">
        <v>0</v>
      </c>
      <c r="Y11" s="1">
        <f t="shared" si="3"/>
        <v>0.32941176470588235</v>
      </c>
      <c r="Z11" s="1">
        <f t="shared" si="4"/>
        <v>0.89915966386554624</v>
      </c>
      <c r="AA11" s="1">
        <f t="shared" si="5"/>
        <v>9.07563025210084E-2</v>
      </c>
      <c r="AB11" s="1">
        <f t="shared" si="6"/>
        <v>8.7394957983193272E-2</v>
      </c>
      <c r="AC11" s="3">
        <f t="shared" si="7"/>
        <v>1.998069498069498</v>
      </c>
      <c r="AD11" s="3">
        <f t="shared" si="8"/>
        <v>8.617543859649123</v>
      </c>
      <c r="AE11" s="3">
        <f t="array" ref="AE11">SUMPRODUCT(VALUE(LEFT($S$1:$X$1,1)),S11:X11)/SUM(S11:X11)</f>
        <v>2.6672268907563024</v>
      </c>
      <c r="AF11" s="1">
        <f t="shared" si="9"/>
        <v>0.22184873949579831</v>
      </c>
      <c r="AG11" s="1">
        <f t="shared" si="10"/>
        <v>0.42857142857142855</v>
      </c>
      <c r="AH11" s="1">
        <f t="shared" si="11"/>
        <v>0.22016806722689075</v>
      </c>
      <c r="AI11" s="6">
        <f t="shared" si="20"/>
        <v>2</v>
      </c>
      <c r="AJ11" s="6">
        <f t="shared" si="21"/>
        <v>4</v>
      </c>
      <c r="AK11" s="6">
        <f t="shared" si="22"/>
        <v>15</v>
      </c>
      <c r="AL11" s="6">
        <f t="shared" si="23"/>
        <v>6</v>
      </c>
      <c r="AM11" s="6">
        <f t="shared" si="24"/>
        <v>8</v>
      </c>
      <c r="AN11" s="6">
        <f t="shared" si="25"/>
        <v>11</v>
      </c>
      <c r="AO11" s="6">
        <f t="shared" si="26"/>
        <v>21</v>
      </c>
      <c r="AP11" s="6">
        <f t="shared" si="27"/>
        <v>24</v>
      </c>
      <c r="AQ11" s="6">
        <f t="shared" si="28"/>
        <v>24</v>
      </c>
      <c r="AR11" s="6">
        <f t="shared" si="29"/>
        <v>7</v>
      </c>
      <c r="AS11" s="2">
        <f t="shared" si="13"/>
        <v>1.4718725912195665</v>
      </c>
      <c r="AT11" s="2">
        <f t="shared" si="14"/>
        <v>0.99746557421803439</v>
      </c>
      <c r="AU11" s="2">
        <f t="shared" si="15"/>
        <v>6.5183738070508881E-2</v>
      </c>
      <c r="AV11" s="2">
        <f t="shared" si="16"/>
        <v>0.81522688978152325</v>
      </c>
      <c r="AW11" s="2">
        <f t="shared" si="17"/>
        <v>0.79888512707097925</v>
      </c>
      <c r="AX11" s="2">
        <f t="shared" si="18"/>
        <v>0.52874554679532526</v>
      </c>
      <c r="AY11" s="2">
        <f t="shared" si="19"/>
        <v>-0.21750558454538665</v>
      </c>
    </row>
    <row r="12" spans="1:51" x14ac:dyDescent="0.35">
      <c r="A12">
        <v>2019</v>
      </c>
      <c r="B12" t="s">
        <v>23</v>
      </c>
      <c r="C12">
        <v>539</v>
      </c>
      <c r="D12">
        <v>507</v>
      </c>
      <c r="E12">
        <v>163</v>
      </c>
      <c r="F12">
        <v>458</v>
      </c>
      <c r="G12">
        <v>44</v>
      </c>
      <c r="H12">
        <v>20</v>
      </c>
      <c r="I12">
        <v>109</v>
      </c>
      <c r="J12">
        <v>5</v>
      </c>
      <c r="K12">
        <f t="shared" si="0"/>
        <v>114</v>
      </c>
      <c r="L12">
        <v>217</v>
      </c>
      <c r="M12">
        <v>23</v>
      </c>
      <c r="N12">
        <f t="shared" si="1"/>
        <v>240</v>
      </c>
      <c r="O12">
        <v>118</v>
      </c>
      <c r="P12">
        <v>39</v>
      </c>
      <c r="Q12">
        <f t="shared" si="2"/>
        <v>157</v>
      </c>
      <c r="R12" s="4">
        <v>4101</v>
      </c>
      <c r="S12">
        <v>1</v>
      </c>
      <c r="T12">
        <v>25</v>
      </c>
      <c r="U12">
        <v>146</v>
      </c>
      <c r="V12">
        <v>358</v>
      </c>
      <c r="W12">
        <v>9</v>
      </c>
      <c r="X12">
        <v>0</v>
      </c>
      <c r="Y12" s="1">
        <f t="shared" si="3"/>
        <v>0.30241187384044527</v>
      </c>
      <c r="Z12" s="1">
        <f t="shared" si="4"/>
        <v>0.84972170686456405</v>
      </c>
      <c r="AA12" s="1">
        <f t="shared" si="5"/>
        <v>8.1632653061224483E-2</v>
      </c>
      <c r="AB12" s="1">
        <f t="shared" si="6"/>
        <v>3.7105751391465679E-2</v>
      </c>
      <c r="AC12" s="3">
        <f t="shared" si="7"/>
        <v>2.0841487279843443</v>
      </c>
      <c r="AD12" s="3">
        <f t="shared" si="8"/>
        <v>8.0887573964497044</v>
      </c>
      <c r="AE12" s="3">
        <f t="array" ref="AE12">SUMPRODUCT(VALUE(LEFT($S$1:$X$1,1)),S12:X12)/SUM(S12:X12)</f>
        <v>2.6474953617810759</v>
      </c>
      <c r="AF12" s="1">
        <f t="shared" si="9"/>
        <v>0.21150278293135436</v>
      </c>
      <c r="AG12" s="1">
        <f t="shared" si="10"/>
        <v>0.44526901669758812</v>
      </c>
      <c r="AH12" s="1">
        <f t="shared" si="11"/>
        <v>0.29128014842300559</v>
      </c>
      <c r="AI12" s="6">
        <f t="shared" si="20"/>
        <v>7</v>
      </c>
      <c r="AJ12" s="6">
        <f t="shared" si="21"/>
        <v>11</v>
      </c>
      <c r="AK12" s="6">
        <f t="shared" si="22"/>
        <v>17</v>
      </c>
      <c r="AL12" s="6">
        <f t="shared" si="23"/>
        <v>26</v>
      </c>
      <c r="AM12" s="6">
        <f t="shared" si="24"/>
        <v>4</v>
      </c>
      <c r="AN12" s="6">
        <f t="shared" si="25"/>
        <v>16</v>
      </c>
      <c r="AO12" s="6">
        <f t="shared" si="26"/>
        <v>23</v>
      </c>
      <c r="AP12" s="6">
        <f t="shared" si="27"/>
        <v>26</v>
      </c>
      <c r="AQ12" s="6">
        <f t="shared" si="28"/>
        <v>22</v>
      </c>
      <c r="AR12" s="6">
        <f t="shared" si="29"/>
        <v>3</v>
      </c>
      <c r="AS12" s="2">
        <f t="shared" si="13"/>
        <v>0.96039695277423176</v>
      </c>
      <c r="AT12" s="2">
        <f t="shared" si="14"/>
        <v>0.46970858479832794</v>
      </c>
      <c r="AU12" s="2">
        <f t="shared" si="15"/>
        <v>-0.25410027959499143</v>
      </c>
      <c r="AV12" s="2">
        <f t="shared" si="16"/>
        <v>-0.83384573901658621</v>
      </c>
      <c r="AW12" s="2">
        <f t="shared" si="17"/>
        <v>1.4058352755770311</v>
      </c>
      <c r="AX12" s="2">
        <f t="shared" si="18"/>
        <v>-7.1774183934103702E-2</v>
      </c>
      <c r="AY12" s="2">
        <f t="shared" si="19"/>
        <v>-0.3123262758540517</v>
      </c>
    </row>
    <row r="13" spans="1:51" x14ac:dyDescent="0.35">
      <c r="A13">
        <v>2019</v>
      </c>
      <c r="B13" t="s">
        <v>24</v>
      </c>
      <c r="C13">
        <v>617</v>
      </c>
      <c r="D13">
        <v>594</v>
      </c>
      <c r="E13">
        <v>159</v>
      </c>
      <c r="F13">
        <v>504</v>
      </c>
      <c r="G13">
        <v>29</v>
      </c>
      <c r="H13">
        <v>41</v>
      </c>
      <c r="I13">
        <v>128</v>
      </c>
      <c r="J13">
        <v>32</v>
      </c>
      <c r="K13">
        <f t="shared" si="0"/>
        <v>160</v>
      </c>
      <c r="L13">
        <v>275</v>
      </c>
      <c r="M13">
        <v>21</v>
      </c>
      <c r="N13">
        <f t="shared" si="1"/>
        <v>296</v>
      </c>
      <c r="O13">
        <v>82</v>
      </c>
      <c r="P13">
        <v>23</v>
      </c>
      <c r="Q13">
        <f t="shared" si="2"/>
        <v>105</v>
      </c>
      <c r="R13" s="4">
        <v>5413</v>
      </c>
      <c r="S13">
        <v>1</v>
      </c>
      <c r="T13">
        <v>13</v>
      </c>
      <c r="U13">
        <v>118</v>
      </c>
      <c r="V13">
        <v>485</v>
      </c>
      <c r="W13">
        <v>0</v>
      </c>
      <c r="X13">
        <v>0</v>
      </c>
      <c r="Y13" s="1">
        <f t="shared" si="3"/>
        <v>0.25769854132901132</v>
      </c>
      <c r="Z13" s="1">
        <f t="shared" si="4"/>
        <v>0.81685575364667751</v>
      </c>
      <c r="AA13" s="1">
        <f t="shared" si="5"/>
        <v>4.7001620745542948E-2</v>
      </c>
      <c r="AB13" s="1">
        <f t="shared" si="6"/>
        <v>6.6450567260940036E-2</v>
      </c>
      <c r="AC13" s="3">
        <f t="shared" si="7"/>
        <v>1.9019607843137254</v>
      </c>
      <c r="AD13" s="3">
        <f t="shared" si="8"/>
        <v>9.1127946127946124</v>
      </c>
      <c r="AE13" s="3">
        <f t="array" ref="AE13">SUMPRODUCT(VALUE(LEFT($S$1:$X$1,1)),S13:X13)/SUM(S13:X13)</f>
        <v>2.7617504051863859</v>
      </c>
      <c r="AF13" s="1">
        <f t="shared" si="9"/>
        <v>0.2593192868719611</v>
      </c>
      <c r="AG13" s="1">
        <f t="shared" si="10"/>
        <v>0.47974068071312803</v>
      </c>
      <c r="AH13" s="1">
        <f t="shared" si="11"/>
        <v>0.17017828200972449</v>
      </c>
      <c r="AI13" s="6">
        <f t="shared" si="20"/>
        <v>14</v>
      </c>
      <c r="AJ13" s="6">
        <f t="shared" si="21"/>
        <v>17</v>
      </c>
      <c r="AK13" s="6">
        <f t="shared" si="22"/>
        <v>31</v>
      </c>
      <c r="AL13" s="6">
        <f t="shared" si="23"/>
        <v>13</v>
      </c>
      <c r="AM13" s="6">
        <f t="shared" si="24"/>
        <v>15</v>
      </c>
      <c r="AN13" s="6">
        <f t="shared" si="25"/>
        <v>5</v>
      </c>
      <c r="AO13" s="6">
        <f t="shared" si="26"/>
        <v>16</v>
      </c>
      <c r="AP13" s="6">
        <f t="shared" si="27"/>
        <v>18</v>
      </c>
      <c r="AQ13" s="6">
        <f t="shared" si="28"/>
        <v>13</v>
      </c>
      <c r="AR13" s="6">
        <f t="shared" si="29"/>
        <v>15</v>
      </c>
      <c r="AS13" s="2">
        <f t="shared" si="13"/>
        <v>0.11336462929991271</v>
      </c>
      <c r="AT13" s="2">
        <f t="shared" si="14"/>
        <v>0.11886001465340632</v>
      </c>
      <c r="AU13" s="2">
        <f t="shared" si="15"/>
        <v>-1.4660204856916046</v>
      </c>
      <c r="AV13" s="2">
        <f t="shared" si="16"/>
        <v>0.12842302454411861</v>
      </c>
      <c r="AW13" s="2">
        <f t="shared" si="17"/>
        <v>0.12121644736162548</v>
      </c>
      <c r="AX13" s="2">
        <f t="shared" si="18"/>
        <v>1.0911802338011389</v>
      </c>
      <c r="AY13" s="2">
        <f t="shared" si="19"/>
        <v>0.23673113448627839</v>
      </c>
    </row>
    <row r="14" spans="1:51" x14ac:dyDescent="0.35">
      <c r="A14">
        <v>2019</v>
      </c>
      <c r="B14" t="s">
        <v>25</v>
      </c>
      <c r="C14">
        <v>662</v>
      </c>
      <c r="D14">
        <v>608</v>
      </c>
      <c r="E14">
        <v>121</v>
      </c>
      <c r="F14">
        <v>558</v>
      </c>
      <c r="G14">
        <v>47</v>
      </c>
      <c r="H14">
        <v>20</v>
      </c>
      <c r="I14">
        <v>172</v>
      </c>
      <c r="J14">
        <v>25</v>
      </c>
      <c r="K14">
        <f t="shared" si="0"/>
        <v>197</v>
      </c>
      <c r="L14">
        <v>291</v>
      </c>
      <c r="M14">
        <v>41</v>
      </c>
      <c r="N14">
        <f t="shared" si="1"/>
        <v>332</v>
      </c>
      <c r="O14">
        <v>70</v>
      </c>
      <c r="P14">
        <v>21</v>
      </c>
      <c r="Q14">
        <f t="shared" si="2"/>
        <v>91</v>
      </c>
      <c r="R14" s="4">
        <v>5390</v>
      </c>
      <c r="S14">
        <v>3</v>
      </c>
      <c r="T14">
        <v>8</v>
      </c>
      <c r="U14">
        <v>201</v>
      </c>
      <c r="V14">
        <v>447</v>
      </c>
      <c r="W14">
        <v>3</v>
      </c>
      <c r="X14">
        <v>0</v>
      </c>
      <c r="Y14" s="1">
        <f t="shared" si="3"/>
        <v>0.18277945619335348</v>
      </c>
      <c r="Z14" s="1">
        <f t="shared" si="4"/>
        <v>0.8429003021148036</v>
      </c>
      <c r="AA14" s="1">
        <f t="shared" si="5"/>
        <v>7.0996978851963752E-2</v>
      </c>
      <c r="AB14" s="1">
        <f t="shared" si="6"/>
        <v>3.0211480362537766E-2</v>
      </c>
      <c r="AC14" s="3">
        <f t="shared" si="7"/>
        <v>1.8290322580645162</v>
      </c>
      <c r="AD14" s="3">
        <f t="shared" si="8"/>
        <v>8.8651315789473681</v>
      </c>
      <c r="AE14" s="3">
        <f t="array" ref="AE14">SUMPRODUCT(VALUE(LEFT($S$1:$X$1,1)),S14:X14)/SUM(S14:X14)</f>
        <v>2.6631419939577041</v>
      </c>
      <c r="AF14" s="1">
        <f t="shared" si="9"/>
        <v>0.297583081570997</v>
      </c>
      <c r="AG14" s="1">
        <f t="shared" si="10"/>
        <v>0.50151057401812693</v>
      </c>
      <c r="AH14" s="1">
        <f t="shared" si="11"/>
        <v>0.13746223564954682</v>
      </c>
      <c r="AI14" s="6">
        <f t="shared" si="20"/>
        <v>29</v>
      </c>
      <c r="AJ14" s="6">
        <f t="shared" si="21"/>
        <v>12</v>
      </c>
      <c r="AK14" s="6">
        <f t="shared" si="22"/>
        <v>22</v>
      </c>
      <c r="AL14" s="6">
        <f t="shared" si="23"/>
        <v>28</v>
      </c>
      <c r="AM14" s="6">
        <f t="shared" si="24"/>
        <v>19</v>
      </c>
      <c r="AN14" s="6">
        <f t="shared" si="25"/>
        <v>6</v>
      </c>
      <c r="AO14" s="6">
        <f t="shared" si="26"/>
        <v>22</v>
      </c>
      <c r="AP14" s="6">
        <f t="shared" si="27"/>
        <v>11</v>
      </c>
      <c r="AQ14" s="6">
        <f t="shared" si="28"/>
        <v>10</v>
      </c>
      <c r="AR14" s="6">
        <f t="shared" si="29"/>
        <v>21</v>
      </c>
      <c r="AS14" s="2">
        <f t="shared" si="13"/>
        <v>-1.3058739554957763</v>
      </c>
      <c r="AT14" s="2">
        <f t="shared" si="14"/>
        <v>0.39688915105280848</v>
      </c>
      <c r="AU14" s="2">
        <f t="shared" si="15"/>
        <v>-0.62629791904644572</v>
      </c>
      <c r="AV14" s="2">
        <f t="shared" si="16"/>
        <v>-1.0599211619521907</v>
      </c>
      <c r="AW14" s="2">
        <f t="shared" si="17"/>
        <v>-0.39300724958679151</v>
      </c>
      <c r="AX14" s="2">
        <f t="shared" si="18"/>
        <v>0.80992012457347118</v>
      </c>
      <c r="AY14" s="2">
        <f t="shared" si="19"/>
        <v>-0.23713572769617577</v>
      </c>
    </row>
    <row r="15" spans="1:51" x14ac:dyDescent="0.35">
      <c r="A15">
        <v>2019</v>
      </c>
      <c r="B15" t="s">
        <v>26</v>
      </c>
      <c r="C15">
        <v>644</v>
      </c>
      <c r="D15">
        <v>608</v>
      </c>
      <c r="E15">
        <v>194</v>
      </c>
      <c r="F15">
        <v>542</v>
      </c>
      <c r="G15">
        <v>66</v>
      </c>
      <c r="H15">
        <v>47</v>
      </c>
      <c r="I15">
        <v>216</v>
      </c>
      <c r="J15">
        <v>34</v>
      </c>
      <c r="K15">
        <f t="shared" si="0"/>
        <v>250</v>
      </c>
      <c r="L15">
        <v>225</v>
      </c>
      <c r="M15">
        <v>28</v>
      </c>
      <c r="N15">
        <f t="shared" si="1"/>
        <v>253</v>
      </c>
      <c r="O15">
        <v>57</v>
      </c>
      <c r="P15">
        <v>12</v>
      </c>
      <c r="Q15">
        <f t="shared" si="2"/>
        <v>69</v>
      </c>
      <c r="R15" s="4">
        <v>4804</v>
      </c>
      <c r="S15">
        <v>0</v>
      </c>
      <c r="T15">
        <v>27</v>
      </c>
      <c r="U15">
        <v>343</v>
      </c>
      <c r="V15">
        <v>274</v>
      </c>
      <c r="W15">
        <v>0</v>
      </c>
      <c r="X15">
        <v>0</v>
      </c>
      <c r="Y15" s="1">
        <f t="shared" si="3"/>
        <v>0.30124223602484473</v>
      </c>
      <c r="Z15" s="1">
        <f t="shared" si="4"/>
        <v>0.84161490683229812</v>
      </c>
      <c r="AA15" s="1">
        <f t="shared" si="5"/>
        <v>0.10248447204968944</v>
      </c>
      <c r="AB15" s="1">
        <f t="shared" si="6"/>
        <v>7.2981366459627328E-2</v>
      </c>
      <c r="AC15" s="3">
        <f t="shared" si="7"/>
        <v>1.6835664335664335</v>
      </c>
      <c r="AD15" s="3">
        <f t="shared" si="8"/>
        <v>7.9013157894736841</v>
      </c>
      <c r="AE15" s="3">
        <f t="array" ref="AE15">SUMPRODUCT(VALUE(LEFT($S$1:$X$1,1)),S15:X15)/SUM(S15:X15)</f>
        <v>2.3835403726708075</v>
      </c>
      <c r="AF15" s="1">
        <f t="shared" si="9"/>
        <v>0.38819875776397517</v>
      </c>
      <c r="AG15" s="1">
        <f t="shared" si="10"/>
        <v>0.39285714285714285</v>
      </c>
      <c r="AH15" s="1">
        <f t="shared" si="11"/>
        <v>0.10714285714285714</v>
      </c>
      <c r="AI15" s="6">
        <f t="shared" si="20"/>
        <v>8</v>
      </c>
      <c r="AJ15" s="6">
        <f t="shared" si="21"/>
        <v>13</v>
      </c>
      <c r="AK15" s="6">
        <f t="shared" si="22"/>
        <v>10</v>
      </c>
      <c r="AL15" s="6">
        <f t="shared" si="23"/>
        <v>9</v>
      </c>
      <c r="AM15" s="6">
        <f t="shared" si="24"/>
        <v>31</v>
      </c>
      <c r="AN15" s="6">
        <f t="shared" si="25"/>
        <v>18</v>
      </c>
      <c r="AO15" s="6">
        <f t="shared" si="26"/>
        <v>30</v>
      </c>
      <c r="AP15" s="6">
        <f t="shared" si="27"/>
        <v>3</v>
      </c>
      <c r="AQ15" s="6">
        <f t="shared" si="28"/>
        <v>30</v>
      </c>
      <c r="AR15" s="6">
        <f t="shared" si="29"/>
        <v>26</v>
      </c>
      <c r="AS15" s="2">
        <f t="shared" si="13"/>
        <v>0.93823977993728869</v>
      </c>
      <c r="AT15" s="2">
        <f t="shared" si="14"/>
        <v>0.38316737965161746</v>
      </c>
      <c r="AU15" s="2">
        <f t="shared" si="15"/>
        <v>0.47561347931443287</v>
      </c>
      <c r="AV15" s="2">
        <f t="shared" si="16"/>
        <v>0.34257955897040304</v>
      </c>
      <c r="AW15" s="2">
        <f t="shared" si="17"/>
        <v>-1.4186960698632711</v>
      </c>
      <c r="AX15" s="2">
        <f t="shared" si="18"/>
        <v>-0.28464344436802874</v>
      </c>
      <c r="AY15" s="2">
        <f t="shared" si="19"/>
        <v>-1.5807730633904216</v>
      </c>
    </row>
    <row r="16" spans="1:51" x14ac:dyDescent="0.35">
      <c r="A16">
        <v>2019</v>
      </c>
      <c r="B16" t="s">
        <v>27</v>
      </c>
      <c r="C16">
        <v>728</v>
      </c>
      <c r="D16">
        <v>678</v>
      </c>
      <c r="E16">
        <v>161</v>
      </c>
      <c r="F16">
        <v>537</v>
      </c>
      <c r="G16">
        <v>48</v>
      </c>
      <c r="H16">
        <v>19</v>
      </c>
      <c r="I16">
        <v>135</v>
      </c>
      <c r="J16">
        <v>50</v>
      </c>
      <c r="K16">
        <f t="shared" si="0"/>
        <v>185</v>
      </c>
      <c r="L16">
        <v>321</v>
      </c>
      <c r="M16">
        <v>73</v>
      </c>
      <c r="N16">
        <f t="shared" si="1"/>
        <v>394</v>
      </c>
      <c r="O16">
        <v>68</v>
      </c>
      <c r="P16">
        <v>40</v>
      </c>
      <c r="Q16">
        <f t="shared" si="2"/>
        <v>108</v>
      </c>
      <c r="R16" s="4">
        <v>5488</v>
      </c>
      <c r="S16">
        <v>2</v>
      </c>
      <c r="T16">
        <v>17</v>
      </c>
      <c r="U16">
        <v>152</v>
      </c>
      <c r="V16">
        <v>520</v>
      </c>
      <c r="W16">
        <v>37</v>
      </c>
      <c r="X16">
        <v>0</v>
      </c>
      <c r="Y16" s="1">
        <f t="shared" si="3"/>
        <v>0.22115384615384615</v>
      </c>
      <c r="Z16" s="1">
        <f t="shared" si="4"/>
        <v>0.73763736263736268</v>
      </c>
      <c r="AA16" s="1">
        <f t="shared" si="5"/>
        <v>6.5934065934065936E-2</v>
      </c>
      <c r="AB16" s="1">
        <f t="shared" si="6"/>
        <v>2.60989010989011E-2</v>
      </c>
      <c r="AC16" s="3">
        <f t="shared" si="7"/>
        <v>1.8879184861717613</v>
      </c>
      <c r="AD16" s="3">
        <f t="shared" si="8"/>
        <v>8.0943952802359878</v>
      </c>
      <c r="AE16" s="3">
        <f t="array" ref="AE16">SUMPRODUCT(VALUE(LEFT($S$1:$X$1,1)),S16:X16)/SUM(S16:X16)</f>
        <v>2.787087912087912</v>
      </c>
      <c r="AF16" s="1">
        <f t="shared" si="9"/>
        <v>0.25412087912087911</v>
      </c>
      <c r="AG16" s="1">
        <f t="shared" si="10"/>
        <v>0.54120879120879117</v>
      </c>
      <c r="AH16" s="1">
        <f t="shared" si="11"/>
        <v>0.14835164835164835</v>
      </c>
      <c r="AI16" s="6">
        <f t="shared" si="20"/>
        <v>23</v>
      </c>
      <c r="AJ16" s="6">
        <f t="shared" si="21"/>
        <v>24</v>
      </c>
      <c r="AK16" s="6">
        <f t="shared" si="22"/>
        <v>25</v>
      </c>
      <c r="AL16" s="6">
        <f t="shared" si="23"/>
        <v>29</v>
      </c>
      <c r="AM16" s="6">
        <f t="shared" si="24"/>
        <v>16</v>
      </c>
      <c r="AN16" s="6">
        <f t="shared" si="25"/>
        <v>15</v>
      </c>
      <c r="AO16" s="6">
        <f t="shared" si="26"/>
        <v>12</v>
      </c>
      <c r="AP16" s="6">
        <f t="shared" si="27"/>
        <v>20</v>
      </c>
      <c r="AQ16" s="6">
        <f t="shared" si="28"/>
        <v>3</v>
      </c>
      <c r="AR16" s="6">
        <f t="shared" si="29"/>
        <v>17</v>
      </c>
      <c r="AS16" s="2">
        <f t="shared" si="13"/>
        <v>-0.57892414289046934</v>
      </c>
      <c r="AT16" s="2">
        <f t="shared" si="14"/>
        <v>-0.72680720304570956</v>
      </c>
      <c r="AU16" s="2">
        <f t="shared" si="15"/>
        <v>-0.80347561363481945</v>
      </c>
      <c r="AV16" s="2">
        <f t="shared" si="16"/>
        <v>-1.1947799588404577</v>
      </c>
      <c r="AW16" s="2">
        <f t="shared" si="17"/>
        <v>2.2203306200131435E-2</v>
      </c>
      <c r="AX16" s="2">
        <f t="shared" si="18"/>
        <v>-6.5371485134407145E-2</v>
      </c>
      <c r="AY16" s="2">
        <f t="shared" si="19"/>
        <v>0.35849158819755478</v>
      </c>
    </row>
    <row r="17" spans="1:51" x14ac:dyDescent="0.35">
      <c r="A17">
        <v>2019</v>
      </c>
      <c r="B17" t="s">
        <v>28</v>
      </c>
      <c r="C17">
        <v>647</v>
      </c>
      <c r="D17">
        <v>604</v>
      </c>
      <c r="E17">
        <v>142</v>
      </c>
      <c r="F17">
        <v>572</v>
      </c>
      <c r="G17">
        <v>39</v>
      </c>
      <c r="H17">
        <v>39</v>
      </c>
      <c r="I17">
        <v>189</v>
      </c>
      <c r="J17">
        <v>4</v>
      </c>
      <c r="K17">
        <f t="shared" si="0"/>
        <v>193</v>
      </c>
      <c r="L17">
        <v>291</v>
      </c>
      <c r="M17">
        <v>17</v>
      </c>
      <c r="N17">
        <f t="shared" si="1"/>
        <v>308</v>
      </c>
      <c r="O17">
        <v>70</v>
      </c>
      <c r="P17">
        <v>14</v>
      </c>
      <c r="Q17">
        <f t="shared" si="2"/>
        <v>84</v>
      </c>
      <c r="R17" s="4">
        <v>4845</v>
      </c>
      <c r="S17">
        <v>1</v>
      </c>
      <c r="T17">
        <v>7</v>
      </c>
      <c r="U17">
        <v>104</v>
      </c>
      <c r="V17">
        <v>534</v>
      </c>
      <c r="W17">
        <v>1</v>
      </c>
      <c r="X17">
        <v>0</v>
      </c>
      <c r="Y17" s="1">
        <f t="shared" si="3"/>
        <v>0.21947449768160743</v>
      </c>
      <c r="Z17" s="1">
        <f t="shared" si="4"/>
        <v>0.884080370942813</v>
      </c>
      <c r="AA17" s="1">
        <f t="shared" si="5"/>
        <v>6.0278207109737247E-2</v>
      </c>
      <c r="AB17" s="1">
        <f t="shared" si="6"/>
        <v>6.0278207109737247E-2</v>
      </c>
      <c r="AC17" s="3">
        <f t="shared" si="7"/>
        <v>1.8136752136752137</v>
      </c>
      <c r="AD17" s="3">
        <f t="shared" si="8"/>
        <v>8.0215231788079464</v>
      </c>
      <c r="AE17" s="3">
        <f t="array" ref="AE17">SUMPRODUCT(VALUE(LEFT($S$1:$X$1,1)),S17:X17)/SUM(S17:X17)</f>
        <v>2.8145285935085007</v>
      </c>
      <c r="AF17" s="1">
        <f t="shared" si="9"/>
        <v>0.29829984544049459</v>
      </c>
      <c r="AG17" s="1">
        <f t="shared" si="10"/>
        <v>0.47604327666151469</v>
      </c>
      <c r="AH17" s="1">
        <f t="shared" si="11"/>
        <v>0.12982998454404945</v>
      </c>
      <c r="AI17" s="6">
        <f t="shared" si="20"/>
        <v>25</v>
      </c>
      <c r="AJ17" s="6">
        <f t="shared" si="21"/>
        <v>7</v>
      </c>
      <c r="AK17" s="6">
        <f t="shared" si="22"/>
        <v>28</v>
      </c>
      <c r="AL17" s="6">
        <f t="shared" si="23"/>
        <v>16</v>
      </c>
      <c r="AM17" s="6">
        <f t="shared" si="24"/>
        <v>22</v>
      </c>
      <c r="AN17" s="6">
        <f t="shared" si="25"/>
        <v>17</v>
      </c>
      <c r="AO17" s="6">
        <f t="shared" si="26"/>
        <v>11</v>
      </c>
      <c r="AP17" s="6">
        <f t="shared" si="27"/>
        <v>10</v>
      </c>
      <c r="AQ17" s="6">
        <f t="shared" si="28"/>
        <v>14</v>
      </c>
      <c r="AR17" s="6">
        <f t="shared" si="29"/>
        <v>23</v>
      </c>
      <c r="AS17" s="2">
        <f t="shared" si="13"/>
        <v>-0.610737080072006</v>
      </c>
      <c r="AT17" s="2">
        <f t="shared" si="14"/>
        <v>0.83649204864695392</v>
      </c>
      <c r="AU17" s="2">
        <f t="shared" si="15"/>
        <v>-1.0014035740130021</v>
      </c>
      <c r="AV17" s="2">
        <f t="shared" si="16"/>
        <v>-7.3979655280761239E-2</v>
      </c>
      <c r="AW17" s="2">
        <f t="shared" si="17"/>
        <v>-0.5012907505186881</v>
      </c>
      <c r="AX17" s="2">
        <f t="shared" si="18"/>
        <v>-0.14812915344247729</v>
      </c>
      <c r="AY17" s="2">
        <f t="shared" si="19"/>
        <v>0.49035893540353598</v>
      </c>
    </row>
    <row r="18" spans="1:51" x14ac:dyDescent="0.35">
      <c r="A18">
        <v>2019</v>
      </c>
      <c r="B18" t="s">
        <v>29</v>
      </c>
      <c r="C18">
        <v>627</v>
      </c>
      <c r="D18">
        <v>586</v>
      </c>
      <c r="E18">
        <v>89</v>
      </c>
      <c r="F18">
        <v>557</v>
      </c>
      <c r="G18">
        <v>47</v>
      </c>
      <c r="H18">
        <v>39</v>
      </c>
      <c r="I18">
        <v>206</v>
      </c>
      <c r="J18">
        <v>11</v>
      </c>
      <c r="K18">
        <f t="shared" si="0"/>
        <v>217</v>
      </c>
      <c r="L18">
        <v>267</v>
      </c>
      <c r="M18">
        <v>25</v>
      </c>
      <c r="N18">
        <f t="shared" si="1"/>
        <v>292</v>
      </c>
      <c r="O18">
        <v>53</v>
      </c>
      <c r="P18">
        <v>10</v>
      </c>
      <c r="Q18">
        <f t="shared" si="2"/>
        <v>63</v>
      </c>
      <c r="R18" s="4">
        <v>4326</v>
      </c>
      <c r="S18">
        <v>1</v>
      </c>
      <c r="T18">
        <v>9</v>
      </c>
      <c r="U18">
        <v>56</v>
      </c>
      <c r="V18">
        <v>488</v>
      </c>
      <c r="W18">
        <v>73</v>
      </c>
      <c r="X18">
        <v>0</v>
      </c>
      <c r="Y18" s="1">
        <f t="shared" si="3"/>
        <v>0.1419457735247209</v>
      </c>
      <c r="Z18" s="1">
        <f t="shared" si="4"/>
        <v>0.88835725677830946</v>
      </c>
      <c r="AA18" s="1">
        <f t="shared" si="5"/>
        <v>7.4960127591706532E-2</v>
      </c>
      <c r="AB18" s="1">
        <f t="shared" si="6"/>
        <v>6.2200956937799042E-2</v>
      </c>
      <c r="AC18" s="3">
        <f t="shared" si="7"/>
        <v>1.7307692307692308</v>
      </c>
      <c r="AD18" s="3">
        <f t="shared" si="8"/>
        <v>7.3822525597269628</v>
      </c>
      <c r="AE18" s="3">
        <f t="array" ref="AE18">SUMPRODUCT(VALUE(LEFT($S$1:$X$1,1)),S18:X18)/SUM(S18:X18)</f>
        <v>2.9936204146730461</v>
      </c>
      <c r="AF18" s="1">
        <f t="shared" si="9"/>
        <v>0.34609250398724084</v>
      </c>
      <c r="AG18" s="1">
        <f t="shared" si="10"/>
        <v>0.46570972886762363</v>
      </c>
      <c r="AH18" s="1">
        <f t="shared" si="11"/>
        <v>0.10047846889952153</v>
      </c>
      <c r="AI18" s="6">
        <f t="shared" si="20"/>
        <v>31</v>
      </c>
      <c r="AJ18" s="6">
        <f t="shared" si="21"/>
        <v>6</v>
      </c>
      <c r="AK18" s="6">
        <f t="shared" si="22"/>
        <v>19</v>
      </c>
      <c r="AL18" s="6">
        <f t="shared" si="23"/>
        <v>15</v>
      </c>
      <c r="AM18" s="6">
        <f t="shared" si="24"/>
        <v>27</v>
      </c>
      <c r="AN18" s="6">
        <f t="shared" si="25"/>
        <v>28</v>
      </c>
      <c r="AO18" s="6">
        <f t="shared" si="26"/>
        <v>2</v>
      </c>
      <c r="AP18" s="6">
        <f t="shared" si="27"/>
        <v>6</v>
      </c>
      <c r="AQ18" s="6">
        <f t="shared" si="28"/>
        <v>18</v>
      </c>
      <c r="AR18" s="6">
        <f t="shared" si="29"/>
        <v>27</v>
      </c>
      <c r="AS18" s="2">
        <f t="shared" si="13"/>
        <v>-2.0794116715222053</v>
      </c>
      <c r="AT18" s="2">
        <f t="shared" si="14"/>
        <v>0.8821483930745474</v>
      </c>
      <c r="AU18" s="2">
        <f t="shared" si="15"/>
        <v>-0.48760670147954371</v>
      </c>
      <c r="AV18" s="2">
        <f t="shared" si="16"/>
        <v>-1.0929264781966734E-2</v>
      </c>
      <c r="AW18" s="2">
        <f t="shared" si="17"/>
        <v>-1.0858661316716707</v>
      </c>
      <c r="AX18" s="2">
        <f t="shared" si="18"/>
        <v>-0.87412092280623155</v>
      </c>
      <c r="AY18" s="2">
        <f t="shared" si="19"/>
        <v>1.3509922047194078</v>
      </c>
    </row>
    <row r="19" spans="1:51" x14ac:dyDescent="0.35">
      <c r="A19">
        <v>2019</v>
      </c>
      <c r="B19" t="s">
        <v>30</v>
      </c>
      <c r="C19">
        <v>568</v>
      </c>
      <c r="D19">
        <v>516</v>
      </c>
      <c r="E19">
        <v>141</v>
      </c>
      <c r="F19">
        <v>472</v>
      </c>
      <c r="G19">
        <v>60</v>
      </c>
      <c r="H19">
        <v>34</v>
      </c>
      <c r="I19">
        <v>129</v>
      </c>
      <c r="J19">
        <v>19</v>
      </c>
      <c r="K19">
        <f t="shared" si="0"/>
        <v>148</v>
      </c>
      <c r="L19">
        <v>305</v>
      </c>
      <c r="M19">
        <v>32</v>
      </c>
      <c r="N19">
        <f t="shared" si="1"/>
        <v>337</v>
      </c>
      <c r="O19">
        <v>10</v>
      </c>
      <c r="P19">
        <v>22</v>
      </c>
      <c r="Q19">
        <f t="shared" si="2"/>
        <v>32</v>
      </c>
      <c r="R19" s="4">
        <v>4058</v>
      </c>
      <c r="S19">
        <v>0</v>
      </c>
      <c r="T19">
        <v>12</v>
      </c>
      <c r="U19">
        <v>58</v>
      </c>
      <c r="V19">
        <v>458</v>
      </c>
      <c r="W19">
        <v>40</v>
      </c>
      <c r="X19">
        <v>0</v>
      </c>
      <c r="Y19" s="1">
        <f t="shared" si="3"/>
        <v>0.24823943661971831</v>
      </c>
      <c r="Z19" s="1">
        <f t="shared" si="4"/>
        <v>0.83098591549295775</v>
      </c>
      <c r="AA19" s="1">
        <f t="shared" si="5"/>
        <v>0.10563380281690141</v>
      </c>
      <c r="AB19" s="1">
        <f t="shared" si="6"/>
        <v>5.9859154929577461E-2</v>
      </c>
      <c r="AC19" s="3">
        <f t="shared" si="7"/>
        <v>1.7756286266924566</v>
      </c>
      <c r="AD19" s="3">
        <f t="shared" si="8"/>
        <v>7.8643410852713176</v>
      </c>
      <c r="AE19" s="3">
        <f t="array" ref="AE19">SUMPRODUCT(VALUE(LEFT($S$1:$X$1,1)),S19:X19)/SUM(S19:X19)</f>
        <v>2.926056338028169</v>
      </c>
      <c r="AF19" s="1">
        <f t="shared" si="9"/>
        <v>0.26056338028169013</v>
      </c>
      <c r="AG19" s="1">
        <f t="shared" si="10"/>
        <v>0.59330985915492962</v>
      </c>
      <c r="AH19" s="1">
        <f t="shared" si="11"/>
        <v>5.6338028169014086E-2</v>
      </c>
      <c r="AI19" s="6">
        <f t="shared" si="20"/>
        <v>15</v>
      </c>
      <c r="AJ19" s="6">
        <f t="shared" si="21"/>
        <v>14</v>
      </c>
      <c r="AK19" s="6">
        <f t="shared" si="22"/>
        <v>9</v>
      </c>
      <c r="AL19" s="6">
        <f t="shared" si="23"/>
        <v>18</v>
      </c>
      <c r="AM19" s="6">
        <f t="shared" si="24"/>
        <v>24</v>
      </c>
      <c r="AN19" s="6">
        <f t="shared" si="25"/>
        <v>19</v>
      </c>
      <c r="AO19" s="6">
        <f t="shared" si="26"/>
        <v>3</v>
      </c>
      <c r="AP19" s="6">
        <f t="shared" si="27"/>
        <v>17</v>
      </c>
      <c r="AQ19" s="6">
        <f t="shared" si="28"/>
        <v>2</v>
      </c>
      <c r="AR19" s="6">
        <f t="shared" si="29"/>
        <v>32</v>
      </c>
      <c r="AS19" s="2">
        <f t="shared" si="13"/>
        <v>-6.5825043888738249E-2</v>
      </c>
      <c r="AT19" s="2">
        <f t="shared" si="14"/>
        <v>0.26970143546409853</v>
      </c>
      <c r="AU19" s="2">
        <f t="shared" si="15"/>
        <v>0.58582496702505604</v>
      </c>
      <c r="AV19" s="2">
        <f t="shared" si="16"/>
        <v>-8.7721122429963633E-2</v>
      </c>
      <c r="AW19" s="2">
        <f t="shared" si="17"/>
        <v>-0.76955966558887323</v>
      </c>
      <c r="AX19" s="2">
        <f t="shared" si="18"/>
        <v>-0.32663400380304158</v>
      </c>
      <c r="AY19" s="2">
        <f t="shared" si="19"/>
        <v>1.0263101963893693</v>
      </c>
    </row>
    <row r="20" spans="1:51" x14ac:dyDescent="0.35">
      <c r="A20">
        <v>2019</v>
      </c>
      <c r="B20" t="s">
        <v>31</v>
      </c>
      <c r="C20">
        <v>607</v>
      </c>
      <c r="D20">
        <v>564</v>
      </c>
      <c r="E20">
        <v>143</v>
      </c>
      <c r="F20">
        <v>469</v>
      </c>
      <c r="G20">
        <v>41</v>
      </c>
      <c r="H20">
        <v>50</v>
      </c>
      <c r="I20">
        <v>94</v>
      </c>
      <c r="J20">
        <v>19</v>
      </c>
      <c r="K20">
        <f t="shared" si="0"/>
        <v>113</v>
      </c>
      <c r="L20">
        <v>221</v>
      </c>
      <c r="M20">
        <v>35</v>
      </c>
      <c r="N20">
        <f t="shared" si="1"/>
        <v>256</v>
      </c>
      <c r="O20">
        <v>126</v>
      </c>
      <c r="P20">
        <v>45</v>
      </c>
      <c r="Q20">
        <f t="shared" si="2"/>
        <v>171</v>
      </c>
      <c r="R20" s="4">
        <v>5339</v>
      </c>
      <c r="S20">
        <v>2</v>
      </c>
      <c r="T20">
        <v>24</v>
      </c>
      <c r="U20">
        <v>120</v>
      </c>
      <c r="V20">
        <v>453</v>
      </c>
      <c r="W20">
        <v>8</v>
      </c>
      <c r="X20">
        <v>0</v>
      </c>
      <c r="Y20" s="1">
        <f t="shared" si="3"/>
        <v>0.23558484349258649</v>
      </c>
      <c r="Z20" s="1">
        <f t="shared" si="4"/>
        <v>0.77265238879736409</v>
      </c>
      <c r="AA20" s="1">
        <f t="shared" si="5"/>
        <v>6.7545304777594725E-2</v>
      </c>
      <c r="AB20" s="1">
        <f t="shared" si="6"/>
        <v>8.2372322899505759E-2</v>
      </c>
      <c r="AC20" s="3">
        <f t="shared" si="7"/>
        <v>2.1074074074074076</v>
      </c>
      <c r="AD20" s="3">
        <f t="shared" si="8"/>
        <v>9.4663120567375891</v>
      </c>
      <c r="AE20" s="3">
        <f t="array" ref="AE20">SUMPRODUCT(VALUE(LEFT($S$1:$X$1,1)),S20:X20)/SUM(S20:X20)</f>
        <v>2.7265238879736406</v>
      </c>
      <c r="AF20" s="1">
        <f t="shared" si="9"/>
        <v>0.18616144975288304</v>
      </c>
      <c r="AG20" s="1">
        <f t="shared" si="10"/>
        <v>0.42174629324546953</v>
      </c>
      <c r="AH20" s="1">
        <f t="shared" si="11"/>
        <v>0.28171334431630973</v>
      </c>
      <c r="AI20" s="6">
        <f t="shared" si="20"/>
        <v>19</v>
      </c>
      <c r="AJ20" s="6">
        <f t="shared" si="21"/>
        <v>22</v>
      </c>
      <c r="AK20" s="6">
        <f t="shared" si="22"/>
        <v>24</v>
      </c>
      <c r="AL20" s="6">
        <f t="shared" si="23"/>
        <v>8</v>
      </c>
      <c r="AM20" s="6">
        <f t="shared" si="24"/>
        <v>3</v>
      </c>
      <c r="AN20" s="6">
        <f t="shared" si="25"/>
        <v>3</v>
      </c>
      <c r="AO20" s="6">
        <f t="shared" si="26"/>
        <v>19</v>
      </c>
      <c r="AP20" s="6">
        <f t="shared" si="27"/>
        <v>29</v>
      </c>
      <c r="AQ20" s="6">
        <f t="shared" si="28"/>
        <v>26</v>
      </c>
      <c r="AR20" s="6">
        <f t="shared" si="29"/>
        <v>4</v>
      </c>
      <c r="AS20" s="2">
        <f t="shared" si="13"/>
        <v>-0.30554883133749594</v>
      </c>
      <c r="AT20" s="2">
        <f t="shared" si="14"/>
        <v>-0.35301698371509538</v>
      </c>
      <c r="AU20" s="2">
        <f t="shared" si="15"/>
        <v>-0.74708997391376319</v>
      </c>
      <c r="AV20" s="2">
        <f t="shared" si="16"/>
        <v>0.65052574211393099</v>
      </c>
      <c r="AW20" s="2">
        <f t="shared" si="17"/>
        <v>1.5698337098549404</v>
      </c>
      <c r="AX20" s="2">
        <f t="shared" si="18"/>
        <v>1.4926545812348986</v>
      </c>
      <c r="AY20" s="2">
        <f t="shared" si="19"/>
        <v>6.7448626338895423E-2</v>
      </c>
    </row>
    <row r="21" spans="1:51" x14ac:dyDescent="0.35">
      <c r="A21">
        <v>2019</v>
      </c>
      <c r="B21" t="s">
        <v>32</v>
      </c>
      <c r="C21">
        <v>607</v>
      </c>
      <c r="D21">
        <v>572</v>
      </c>
      <c r="E21">
        <v>164</v>
      </c>
      <c r="F21">
        <v>473</v>
      </c>
      <c r="G21">
        <v>72</v>
      </c>
      <c r="H21">
        <v>35</v>
      </c>
      <c r="I21">
        <v>128</v>
      </c>
      <c r="J21">
        <v>26</v>
      </c>
      <c r="K21">
        <f t="shared" si="0"/>
        <v>154</v>
      </c>
      <c r="L21">
        <v>203</v>
      </c>
      <c r="M21">
        <v>36</v>
      </c>
      <c r="N21">
        <f t="shared" si="1"/>
        <v>239</v>
      </c>
      <c r="O21">
        <v>121</v>
      </c>
      <c r="P21">
        <v>40</v>
      </c>
      <c r="Q21">
        <f t="shared" si="2"/>
        <v>161</v>
      </c>
      <c r="R21" s="4">
        <v>5015</v>
      </c>
      <c r="S21">
        <v>3</v>
      </c>
      <c r="T21">
        <v>15</v>
      </c>
      <c r="U21">
        <v>151</v>
      </c>
      <c r="V21">
        <v>438</v>
      </c>
      <c r="W21">
        <v>0</v>
      </c>
      <c r="X21">
        <v>0</v>
      </c>
      <c r="Y21" s="1">
        <f t="shared" si="3"/>
        <v>0.2701812191103789</v>
      </c>
      <c r="Z21" s="1">
        <f t="shared" si="4"/>
        <v>0.77924217462932455</v>
      </c>
      <c r="AA21" s="1">
        <f t="shared" si="5"/>
        <v>0.1186161449752883</v>
      </c>
      <c r="AB21" s="1">
        <f t="shared" si="6"/>
        <v>5.7660626029654036E-2</v>
      </c>
      <c r="AC21" s="3">
        <f t="shared" si="7"/>
        <v>2.012635379061372</v>
      </c>
      <c r="AD21" s="3">
        <f t="shared" si="8"/>
        <v>8.7674825174825166</v>
      </c>
      <c r="AE21" s="3">
        <f t="array" ref="AE21">SUMPRODUCT(VALUE(LEFT($S$1:$X$1,1)),S21:X21)/SUM(S21:X21)</f>
        <v>2.6869851729818781</v>
      </c>
      <c r="AF21" s="1">
        <f t="shared" si="9"/>
        <v>0.25370675453047775</v>
      </c>
      <c r="AG21" s="1">
        <f t="shared" si="10"/>
        <v>0.39373970345963755</v>
      </c>
      <c r="AH21" s="1">
        <f t="shared" si="11"/>
        <v>0.26523887973640858</v>
      </c>
      <c r="AI21" s="6">
        <f t="shared" si="20"/>
        <v>13</v>
      </c>
      <c r="AJ21" s="6">
        <f t="shared" si="21"/>
        <v>21</v>
      </c>
      <c r="AK21" s="6">
        <f t="shared" si="22"/>
        <v>5</v>
      </c>
      <c r="AL21" s="6">
        <f t="shared" si="23"/>
        <v>20</v>
      </c>
      <c r="AM21" s="6">
        <f t="shared" si="24"/>
        <v>7</v>
      </c>
      <c r="AN21" s="6">
        <f t="shared" si="25"/>
        <v>8</v>
      </c>
      <c r="AO21" s="6">
        <f t="shared" si="26"/>
        <v>20</v>
      </c>
      <c r="AP21" s="6">
        <f t="shared" si="27"/>
        <v>21</v>
      </c>
      <c r="AQ21" s="6">
        <f t="shared" si="28"/>
        <v>29</v>
      </c>
      <c r="AR21" s="6">
        <f t="shared" si="29"/>
        <v>5</v>
      </c>
      <c r="AS21" s="2">
        <f t="shared" si="13"/>
        <v>0.34983171798379209</v>
      </c>
      <c r="AT21" s="2">
        <f t="shared" si="14"/>
        <v>-0.28267011376804246</v>
      </c>
      <c r="AU21" s="2">
        <f t="shared" si="15"/>
        <v>1.0401447412896125</v>
      </c>
      <c r="AV21" s="2">
        <f t="shared" si="16"/>
        <v>-0.15981479974563892</v>
      </c>
      <c r="AW21" s="2">
        <f t="shared" si="17"/>
        <v>0.90159008435144228</v>
      </c>
      <c r="AX21" s="2">
        <f t="shared" si="18"/>
        <v>0.69902434304749927</v>
      </c>
      <c r="AY21" s="2">
        <f t="shared" si="19"/>
        <v>-0.12255632936840419</v>
      </c>
    </row>
    <row r="22" spans="1:51" x14ac:dyDescent="0.35">
      <c r="A22">
        <v>2019</v>
      </c>
      <c r="B22" t="s">
        <v>33</v>
      </c>
      <c r="C22">
        <v>686</v>
      </c>
      <c r="D22">
        <v>628</v>
      </c>
      <c r="E22">
        <v>216</v>
      </c>
      <c r="F22">
        <v>592</v>
      </c>
      <c r="G22">
        <v>40</v>
      </c>
      <c r="H22">
        <v>29</v>
      </c>
      <c r="I22">
        <v>176</v>
      </c>
      <c r="J22">
        <v>13</v>
      </c>
      <c r="K22">
        <f t="shared" si="0"/>
        <v>189</v>
      </c>
      <c r="L22">
        <v>279</v>
      </c>
      <c r="M22">
        <v>35</v>
      </c>
      <c r="N22">
        <f t="shared" si="1"/>
        <v>314</v>
      </c>
      <c r="O22">
        <v>123</v>
      </c>
      <c r="P22">
        <v>14</v>
      </c>
      <c r="Q22">
        <f t="shared" si="2"/>
        <v>137</v>
      </c>
      <c r="R22" s="4">
        <v>5248</v>
      </c>
      <c r="S22">
        <v>4</v>
      </c>
      <c r="T22">
        <v>17</v>
      </c>
      <c r="U22">
        <v>132</v>
      </c>
      <c r="V22">
        <v>533</v>
      </c>
      <c r="W22">
        <v>0</v>
      </c>
      <c r="X22">
        <v>0</v>
      </c>
      <c r="Y22" s="1">
        <f t="shared" si="3"/>
        <v>0.31486880466472306</v>
      </c>
      <c r="Z22" s="1">
        <f t="shared" si="4"/>
        <v>0.86297376093294464</v>
      </c>
      <c r="AA22" s="1">
        <f t="shared" si="5"/>
        <v>5.8309037900874633E-2</v>
      </c>
      <c r="AB22" s="1">
        <f t="shared" si="6"/>
        <v>4.2274052478134108E-2</v>
      </c>
      <c r="AC22" s="3">
        <f t="shared" si="7"/>
        <v>1.91875</v>
      </c>
      <c r="AD22" s="3">
        <f t="shared" si="8"/>
        <v>8.3566878980891719</v>
      </c>
      <c r="AE22" s="3">
        <f t="array" ref="AE22">SUMPRODUCT(VALUE(LEFT($S$1:$X$1,1)),S22:X22)/SUM(S22:X22)</f>
        <v>2.740524781341108</v>
      </c>
      <c r="AF22" s="1">
        <f t="shared" si="9"/>
        <v>0.27551020408163263</v>
      </c>
      <c r="AG22" s="1">
        <f t="shared" si="10"/>
        <v>0.45772594752186591</v>
      </c>
      <c r="AH22" s="1">
        <f t="shared" si="11"/>
        <v>0.19970845481049562</v>
      </c>
      <c r="AI22" s="6">
        <f t="shared" si="20"/>
        <v>6</v>
      </c>
      <c r="AJ22" s="6">
        <f t="shared" si="21"/>
        <v>10</v>
      </c>
      <c r="AK22" s="6">
        <f t="shared" si="22"/>
        <v>30</v>
      </c>
      <c r="AL22" s="6">
        <f t="shared" si="23"/>
        <v>23</v>
      </c>
      <c r="AM22" s="6">
        <f t="shared" si="24"/>
        <v>13</v>
      </c>
      <c r="AN22" s="6">
        <f t="shared" si="25"/>
        <v>14</v>
      </c>
      <c r="AO22" s="6">
        <f t="shared" si="26"/>
        <v>17</v>
      </c>
      <c r="AP22" s="6">
        <f t="shared" si="27"/>
        <v>13</v>
      </c>
      <c r="AQ22" s="6">
        <f t="shared" si="28"/>
        <v>20</v>
      </c>
      <c r="AR22" s="6">
        <f t="shared" si="29"/>
        <v>8</v>
      </c>
      <c r="AS22" s="2">
        <f t="shared" si="13"/>
        <v>1.1963763009194122</v>
      </c>
      <c r="AT22" s="2">
        <f t="shared" si="14"/>
        <v>0.61117608432741988</v>
      </c>
      <c r="AU22" s="2">
        <f t="shared" si="15"/>
        <v>-1.0703150615970221</v>
      </c>
      <c r="AV22" s="2">
        <f t="shared" si="16"/>
        <v>-0.66436794373925079</v>
      </c>
      <c r="AW22" s="2">
        <f t="shared" si="17"/>
        <v>0.23959827958950594</v>
      </c>
      <c r="AX22" s="2">
        <f t="shared" si="18"/>
        <v>0.23250280478687149</v>
      </c>
      <c r="AY22" s="2">
        <f t="shared" si="19"/>
        <v>0.13473050752047885</v>
      </c>
    </row>
    <row r="23" spans="1:51" x14ac:dyDescent="0.35">
      <c r="A23">
        <v>2019</v>
      </c>
      <c r="B23" t="s">
        <v>34</v>
      </c>
      <c r="C23">
        <v>638</v>
      </c>
      <c r="D23">
        <v>610</v>
      </c>
      <c r="E23">
        <v>156</v>
      </c>
      <c r="F23">
        <v>469</v>
      </c>
      <c r="G23">
        <v>53</v>
      </c>
      <c r="H23">
        <v>9</v>
      </c>
      <c r="I23">
        <v>114</v>
      </c>
      <c r="J23">
        <v>55</v>
      </c>
      <c r="K23">
        <f t="shared" si="0"/>
        <v>169</v>
      </c>
      <c r="L23">
        <v>258</v>
      </c>
      <c r="M23">
        <v>84</v>
      </c>
      <c r="N23">
        <f t="shared" si="1"/>
        <v>342</v>
      </c>
      <c r="O23">
        <v>69</v>
      </c>
      <c r="P23">
        <v>20</v>
      </c>
      <c r="Q23">
        <f t="shared" si="2"/>
        <v>89</v>
      </c>
      <c r="R23" s="4">
        <v>4661</v>
      </c>
      <c r="S23">
        <v>0</v>
      </c>
      <c r="T23">
        <v>18</v>
      </c>
      <c r="U23">
        <v>117</v>
      </c>
      <c r="V23">
        <v>447</v>
      </c>
      <c r="W23">
        <v>55</v>
      </c>
      <c r="X23">
        <v>1</v>
      </c>
      <c r="Y23" s="1">
        <f t="shared" si="3"/>
        <v>0.2445141065830721</v>
      </c>
      <c r="Z23" s="1">
        <f t="shared" si="4"/>
        <v>0.73510971786833856</v>
      </c>
      <c r="AA23" s="1">
        <f t="shared" si="5"/>
        <v>8.3072100313479627E-2</v>
      </c>
      <c r="AB23" s="1">
        <f t="shared" si="6"/>
        <v>1.4106583072100314E-2</v>
      </c>
      <c r="AC23" s="3">
        <f t="shared" si="7"/>
        <v>1.8666666666666667</v>
      </c>
      <c r="AD23" s="3">
        <f t="shared" si="8"/>
        <v>7.6409836065573771</v>
      </c>
      <c r="AE23" s="3">
        <f t="array" ref="AE23">SUMPRODUCT(VALUE(LEFT($S$1:$X$1,1)),S23:X23)/SUM(S23:X23)</f>
        <v>2.8495297805642634</v>
      </c>
      <c r="AF23" s="1">
        <f t="shared" si="9"/>
        <v>0.26489028213166144</v>
      </c>
      <c r="AG23" s="1">
        <f t="shared" si="10"/>
        <v>0.53605015673981193</v>
      </c>
      <c r="AH23" s="1">
        <f t="shared" si="11"/>
        <v>0.13949843260188088</v>
      </c>
      <c r="AI23" s="6">
        <f t="shared" si="20"/>
        <v>17</v>
      </c>
      <c r="AJ23" s="6">
        <f t="shared" si="21"/>
        <v>26</v>
      </c>
      <c r="AK23" s="6">
        <f t="shared" si="22"/>
        <v>16</v>
      </c>
      <c r="AL23" s="6">
        <f t="shared" si="23"/>
        <v>31</v>
      </c>
      <c r="AM23" s="6">
        <f t="shared" si="24"/>
        <v>17</v>
      </c>
      <c r="AN23" s="6">
        <f t="shared" si="25"/>
        <v>24</v>
      </c>
      <c r="AO23" s="6">
        <f t="shared" si="26"/>
        <v>7</v>
      </c>
      <c r="AP23" s="6">
        <f t="shared" si="27"/>
        <v>14</v>
      </c>
      <c r="AQ23" s="6">
        <f t="shared" si="28"/>
        <v>4</v>
      </c>
      <c r="AR23" s="6">
        <f t="shared" si="29"/>
        <v>18</v>
      </c>
      <c r="AS23" s="2">
        <f t="shared" si="13"/>
        <v>-0.13639627576554378</v>
      </c>
      <c r="AT23" s="2">
        <f t="shared" si="14"/>
        <v>-0.75379015854276088</v>
      </c>
      <c r="AU23" s="2">
        <f t="shared" si="15"/>
        <v>-0.20372652247691908</v>
      </c>
      <c r="AV23" s="2">
        <f t="shared" si="16"/>
        <v>-1.588029420387788</v>
      </c>
      <c r="AW23" s="2">
        <f t="shared" si="17"/>
        <v>-0.12764463060647191</v>
      </c>
      <c r="AX23" s="2">
        <f t="shared" si="18"/>
        <v>-0.58029135380807706</v>
      </c>
      <c r="AY23" s="2">
        <f t="shared" si="19"/>
        <v>0.65855861001659921</v>
      </c>
    </row>
    <row r="24" spans="1:51" x14ac:dyDescent="0.35">
      <c r="A24">
        <v>2019</v>
      </c>
      <c r="B24" t="s">
        <v>35</v>
      </c>
      <c r="C24">
        <v>548</v>
      </c>
      <c r="D24">
        <v>519</v>
      </c>
      <c r="E24">
        <v>121</v>
      </c>
      <c r="F24">
        <v>402</v>
      </c>
      <c r="G24">
        <v>36</v>
      </c>
      <c r="H24">
        <v>33</v>
      </c>
      <c r="I24">
        <v>103</v>
      </c>
      <c r="J24">
        <v>41</v>
      </c>
      <c r="K24">
        <f t="shared" si="0"/>
        <v>144</v>
      </c>
      <c r="L24">
        <v>211</v>
      </c>
      <c r="M24">
        <v>48</v>
      </c>
      <c r="N24">
        <f t="shared" si="1"/>
        <v>259</v>
      </c>
      <c r="O24">
        <v>74</v>
      </c>
      <c r="P24">
        <v>26</v>
      </c>
      <c r="Q24">
        <f t="shared" si="2"/>
        <v>100</v>
      </c>
      <c r="R24" s="4">
        <v>3418</v>
      </c>
      <c r="S24">
        <v>4</v>
      </c>
      <c r="T24">
        <v>88</v>
      </c>
      <c r="U24">
        <v>117</v>
      </c>
      <c r="V24">
        <v>338</v>
      </c>
      <c r="W24">
        <v>1</v>
      </c>
      <c r="X24">
        <v>0</v>
      </c>
      <c r="Y24" s="1">
        <f t="shared" si="3"/>
        <v>0.2208029197080292</v>
      </c>
      <c r="Z24" s="1">
        <f t="shared" si="4"/>
        <v>0.73357664233576647</v>
      </c>
      <c r="AA24" s="1">
        <f t="shared" si="5"/>
        <v>6.569343065693431E-2</v>
      </c>
      <c r="AB24" s="1">
        <f t="shared" si="6"/>
        <v>6.0218978102189784E-2</v>
      </c>
      <c r="AC24" s="3">
        <f t="shared" si="7"/>
        <v>1.9125248508946322</v>
      </c>
      <c r="AD24" s="3">
        <f t="shared" si="8"/>
        <v>6.5857418111753372</v>
      </c>
      <c r="AE24" s="3">
        <f t="array" ref="AE24">SUMPRODUCT(VALUE(LEFT($S$1:$X$1,1)),S24:X24)/SUM(S24:X24)</f>
        <v>2.4452554744525545</v>
      </c>
      <c r="AF24" s="1">
        <f t="shared" si="9"/>
        <v>0.26277372262773724</v>
      </c>
      <c r="AG24" s="1">
        <f t="shared" si="10"/>
        <v>0.47262773722627738</v>
      </c>
      <c r="AH24" s="1">
        <f t="shared" si="11"/>
        <v>0.18248175182481752</v>
      </c>
      <c r="AI24" s="6">
        <f t="shared" si="20"/>
        <v>24</v>
      </c>
      <c r="AJ24" s="6">
        <f t="shared" si="21"/>
        <v>27</v>
      </c>
      <c r="AK24" s="6">
        <f t="shared" si="22"/>
        <v>26</v>
      </c>
      <c r="AL24" s="6">
        <f t="shared" si="23"/>
        <v>17</v>
      </c>
      <c r="AM24" s="6">
        <f t="shared" si="24"/>
        <v>14</v>
      </c>
      <c r="AN24" s="6">
        <f t="shared" si="25"/>
        <v>30</v>
      </c>
      <c r="AO24" s="6">
        <f t="shared" si="26"/>
        <v>29</v>
      </c>
      <c r="AP24" s="6">
        <f t="shared" si="27"/>
        <v>15</v>
      </c>
      <c r="AQ24" s="6">
        <f t="shared" si="28"/>
        <v>16</v>
      </c>
      <c r="AR24" s="6">
        <f t="shared" si="29"/>
        <v>10</v>
      </c>
      <c r="AS24" s="2">
        <f t="shared" si="13"/>
        <v>-0.58557195968410458</v>
      </c>
      <c r="AT24" s="2">
        <f t="shared" si="14"/>
        <v>-0.77015595067303011</v>
      </c>
      <c r="AU24" s="2">
        <f t="shared" si="15"/>
        <v>-0.81189669539747378</v>
      </c>
      <c r="AV24" s="2">
        <f t="shared" si="16"/>
        <v>-7.5921879901053133E-2</v>
      </c>
      <c r="AW24" s="2">
        <f t="shared" si="17"/>
        <v>0.19570435561141034</v>
      </c>
      <c r="AX24" s="2">
        <f t="shared" si="18"/>
        <v>-1.7786834514103942</v>
      </c>
      <c r="AY24" s="2">
        <f t="shared" si="19"/>
        <v>-1.2841985494499621</v>
      </c>
    </row>
    <row r="25" spans="1:51" x14ac:dyDescent="0.35">
      <c r="A25">
        <v>2019</v>
      </c>
      <c r="B25" t="s">
        <v>36</v>
      </c>
      <c r="C25">
        <v>651</v>
      </c>
      <c r="D25">
        <v>629</v>
      </c>
      <c r="E25">
        <v>208</v>
      </c>
      <c r="F25">
        <v>430</v>
      </c>
      <c r="G25">
        <v>72</v>
      </c>
      <c r="H25">
        <v>77</v>
      </c>
      <c r="I25">
        <v>75</v>
      </c>
      <c r="J25">
        <v>32</v>
      </c>
      <c r="K25">
        <f t="shared" si="0"/>
        <v>107</v>
      </c>
      <c r="L25">
        <v>304</v>
      </c>
      <c r="M25">
        <v>25</v>
      </c>
      <c r="N25">
        <f t="shared" si="1"/>
        <v>329</v>
      </c>
      <c r="O25">
        <v>46</v>
      </c>
      <c r="P25">
        <v>69</v>
      </c>
      <c r="Q25">
        <f t="shared" si="2"/>
        <v>115</v>
      </c>
      <c r="R25" s="4">
        <v>4847</v>
      </c>
      <c r="S25">
        <v>3</v>
      </c>
      <c r="T25">
        <v>5</v>
      </c>
      <c r="U25">
        <v>83</v>
      </c>
      <c r="V25">
        <v>531</v>
      </c>
      <c r="W25">
        <v>29</v>
      </c>
      <c r="X25">
        <v>0</v>
      </c>
      <c r="Y25" s="1">
        <f t="shared" si="3"/>
        <v>0.31950844854070659</v>
      </c>
      <c r="Z25" s="1">
        <f t="shared" si="4"/>
        <v>0.66052227342549918</v>
      </c>
      <c r="AA25" s="1">
        <f t="shared" si="5"/>
        <v>0.11059907834101383</v>
      </c>
      <c r="AB25" s="1">
        <f t="shared" si="6"/>
        <v>0.11827956989247312</v>
      </c>
      <c r="AC25" s="3">
        <f t="shared" si="7"/>
        <v>2.0145190562613431</v>
      </c>
      <c r="AD25" s="3">
        <f t="shared" si="8"/>
        <v>7.7058823529411766</v>
      </c>
      <c r="AE25" s="3">
        <f t="array" ref="AE25">SUMPRODUCT(VALUE(LEFT($S$1:$X$1,1)),S25:X25)/SUM(S25:X25)</f>
        <v>2.8878648233486941</v>
      </c>
      <c r="AF25" s="1">
        <f t="shared" si="9"/>
        <v>0.16436251920122888</v>
      </c>
      <c r="AG25" s="1">
        <f t="shared" si="10"/>
        <v>0.5053763440860215</v>
      </c>
      <c r="AH25" s="1">
        <f t="shared" si="11"/>
        <v>0.17665130568356374</v>
      </c>
      <c r="AI25" s="6">
        <f t="shared" si="20"/>
        <v>4</v>
      </c>
      <c r="AJ25" s="6">
        <f t="shared" si="21"/>
        <v>30</v>
      </c>
      <c r="AK25" s="6">
        <f t="shared" si="22"/>
        <v>7</v>
      </c>
      <c r="AL25" s="6">
        <f t="shared" si="23"/>
        <v>3</v>
      </c>
      <c r="AM25" s="6">
        <f t="shared" si="24"/>
        <v>6</v>
      </c>
      <c r="AN25" s="6">
        <f t="shared" si="25"/>
        <v>23</v>
      </c>
      <c r="AO25" s="6">
        <f t="shared" si="26"/>
        <v>6</v>
      </c>
      <c r="AP25" s="6">
        <f t="shared" si="27"/>
        <v>31</v>
      </c>
      <c r="AQ25" s="6">
        <f t="shared" si="28"/>
        <v>9</v>
      </c>
      <c r="AR25" s="6">
        <f t="shared" si="29"/>
        <v>13</v>
      </c>
      <c r="AS25" s="2">
        <f t="shared" si="13"/>
        <v>1.2842679455728894</v>
      </c>
      <c r="AT25" s="2">
        <f t="shared" si="14"/>
        <v>-1.5500213848226105</v>
      </c>
      <c r="AU25" s="2">
        <f t="shared" si="15"/>
        <v>0.75958582063333746</v>
      </c>
      <c r="AV25" s="2">
        <f t="shared" si="16"/>
        <v>1.8279883072389125</v>
      </c>
      <c r="AW25" s="2">
        <f t="shared" si="17"/>
        <v>0.91487201260975626</v>
      </c>
      <c r="AX25" s="2">
        <f t="shared" si="18"/>
        <v>-0.50658867717889278</v>
      </c>
      <c r="AY25" s="2">
        <f t="shared" si="19"/>
        <v>0.84277926837159878</v>
      </c>
    </row>
    <row r="26" spans="1:51" x14ac:dyDescent="0.35">
      <c r="A26">
        <v>2019</v>
      </c>
      <c r="B26" t="s">
        <v>37</v>
      </c>
      <c r="C26">
        <v>465</v>
      </c>
      <c r="D26">
        <v>437</v>
      </c>
      <c r="E26">
        <v>156</v>
      </c>
      <c r="F26">
        <v>451</v>
      </c>
      <c r="G26">
        <v>20</v>
      </c>
      <c r="H26">
        <v>63</v>
      </c>
      <c r="I26">
        <v>151</v>
      </c>
      <c r="J26">
        <v>0</v>
      </c>
      <c r="K26">
        <f t="shared" si="0"/>
        <v>151</v>
      </c>
      <c r="L26">
        <v>188</v>
      </c>
      <c r="M26">
        <v>3</v>
      </c>
      <c r="N26">
        <f t="shared" si="1"/>
        <v>191</v>
      </c>
      <c r="O26">
        <v>52</v>
      </c>
      <c r="P26">
        <v>3</v>
      </c>
      <c r="Q26">
        <f t="shared" si="2"/>
        <v>55</v>
      </c>
      <c r="R26" s="4">
        <v>3822</v>
      </c>
      <c r="S26">
        <v>5</v>
      </c>
      <c r="T26">
        <v>72</v>
      </c>
      <c r="U26">
        <v>154</v>
      </c>
      <c r="V26">
        <v>231</v>
      </c>
      <c r="W26">
        <v>3</v>
      </c>
      <c r="X26">
        <v>0</v>
      </c>
      <c r="Y26" s="1">
        <f t="shared" si="3"/>
        <v>0.33548387096774196</v>
      </c>
      <c r="Z26" s="1">
        <f t="shared" si="4"/>
        <v>0.96989247311827953</v>
      </c>
      <c r="AA26" s="1">
        <f t="shared" si="5"/>
        <v>4.3010752688172046E-2</v>
      </c>
      <c r="AB26" s="1">
        <f t="shared" si="6"/>
        <v>0.13548387096774195</v>
      </c>
      <c r="AC26" s="3">
        <f t="shared" si="7"/>
        <v>1.7581863979848866</v>
      </c>
      <c r="AD26" s="3">
        <f t="shared" si="8"/>
        <v>8.7459954233409611</v>
      </c>
      <c r="AE26" s="3">
        <f t="array" ref="AE26">SUMPRODUCT(VALUE(LEFT($S$1:$X$1,1)),S26:X26)/SUM(S26:X26)</f>
        <v>2.3333333333333335</v>
      </c>
      <c r="AF26" s="1">
        <f t="shared" si="9"/>
        <v>0.3247311827956989</v>
      </c>
      <c r="AG26" s="1">
        <f t="shared" si="10"/>
        <v>0.41075268817204302</v>
      </c>
      <c r="AH26" s="1">
        <f t="shared" si="11"/>
        <v>0.11827956989247312</v>
      </c>
      <c r="AI26" s="6">
        <f t="shared" si="20"/>
        <v>1</v>
      </c>
      <c r="AJ26" s="6">
        <f t="shared" si="21"/>
        <v>1</v>
      </c>
      <c r="AK26" s="6">
        <f t="shared" si="22"/>
        <v>32</v>
      </c>
      <c r="AL26" s="6">
        <f t="shared" si="23"/>
        <v>1</v>
      </c>
      <c r="AM26" s="6">
        <f t="shared" si="24"/>
        <v>25</v>
      </c>
      <c r="AN26" s="6">
        <f t="shared" si="25"/>
        <v>9</v>
      </c>
      <c r="AO26" s="6">
        <f t="shared" si="26"/>
        <v>31</v>
      </c>
      <c r="AP26" s="6">
        <f t="shared" si="27"/>
        <v>7</v>
      </c>
      <c r="AQ26" s="6">
        <f t="shared" si="28"/>
        <v>27</v>
      </c>
      <c r="AR26" s="6">
        <f t="shared" si="29"/>
        <v>24</v>
      </c>
      <c r="AS26" s="2">
        <f t="shared" si="13"/>
        <v>1.5869002571635147</v>
      </c>
      <c r="AT26" s="2">
        <f t="shared" si="14"/>
        <v>1.7525480397754045</v>
      </c>
      <c r="AU26" s="2">
        <f t="shared" si="15"/>
        <v>-1.6056817465660955</v>
      </c>
      <c r="AV26" s="2">
        <f t="shared" si="16"/>
        <v>2.3921479733708226</v>
      </c>
      <c r="AW26" s="2">
        <f t="shared" si="17"/>
        <v>-0.89254593434161233</v>
      </c>
      <c r="AX26" s="2">
        <f t="shared" si="18"/>
        <v>0.67462238708597055</v>
      </c>
      <c r="AY26" s="2">
        <f t="shared" si="19"/>
        <v>-1.8220450998614823</v>
      </c>
    </row>
    <row r="27" spans="1:51" x14ac:dyDescent="0.35">
      <c r="A27">
        <v>2019</v>
      </c>
      <c r="B27" t="s">
        <v>38</v>
      </c>
      <c r="C27">
        <v>521</v>
      </c>
      <c r="D27">
        <v>472</v>
      </c>
      <c r="E27">
        <v>118</v>
      </c>
      <c r="F27">
        <v>423</v>
      </c>
      <c r="G27">
        <v>49</v>
      </c>
      <c r="H27">
        <v>26</v>
      </c>
      <c r="I27">
        <v>115</v>
      </c>
      <c r="J27">
        <v>21</v>
      </c>
      <c r="K27">
        <f t="shared" si="0"/>
        <v>136</v>
      </c>
      <c r="L27">
        <v>201</v>
      </c>
      <c r="M27">
        <v>31</v>
      </c>
      <c r="N27">
        <f t="shared" si="1"/>
        <v>232</v>
      </c>
      <c r="O27">
        <v>84</v>
      </c>
      <c r="P27">
        <v>20</v>
      </c>
      <c r="Q27">
        <f t="shared" si="2"/>
        <v>104</v>
      </c>
      <c r="R27" s="4">
        <v>3640</v>
      </c>
      <c r="S27">
        <v>3</v>
      </c>
      <c r="T27">
        <v>4</v>
      </c>
      <c r="U27">
        <v>55</v>
      </c>
      <c r="V27">
        <v>440</v>
      </c>
      <c r="W27">
        <v>19</v>
      </c>
      <c r="X27">
        <v>0</v>
      </c>
      <c r="Y27" s="1">
        <f t="shared" si="3"/>
        <v>0.22648752399232247</v>
      </c>
      <c r="Z27" s="1">
        <f t="shared" si="4"/>
        <v>0.81190019193857965</v>
      </c>
      <c r="AA27" s="1">
        <f t="shared" si="5"/>
        <v>9.4049904030710174E-2</v>
      </c>
      <c r="AB27" s="1">
        <f t="shared" si="6"/>
        <v>4.9904030710172742E-2</v>
      </c>
      <c r="AC27" s="3">
        <f t="shared" si="7"/>
        <v>1.9322033898305084</v>
      </c>
      <c r="AD27" s="3">
        <f t="shared" si="8"/>
        <v>7.7118644067796609</v>
      </c>
      <c r="AE27" s="3">
        <f t="array" ref="AE27">SUMPRODUCT(VALUE(LEFT($S$1:$X$1,1)),S27:X27)/SUM(S27:X27)</f>
        <v>2.8982725527831095</v>
      </c>
      <c r="AF27" s="1">
        <f t="shared" si="9"/>
        <v>0.26103646833013433</v>
      </c>
      <c r="AG27" s="1">
        <f t="shared" si="10"/>
        <v>0.44529750479846447</v>
      </c>
      <c r="AH27" s="1">
        <f t="shared" si="11"/>
        <v>0.19961612284069097</v>
      </c>
      <c r="AI27" s="6">
        <f t="shared" si="20"/>
        <v>20</v>
      </c>
      <c r="AJ27" s="6">
        <f t="shared" si="21"/>
        <v>20</v>
      </c>
      <c r="AK27" s="6">
        <f t="shared" si="22"/>
        <v>14</v>
      </c>
      <c r="AL27" s="6">
        <f t="shared" si="23"/>
        <v>22</v>
      </c>
      <c r="AM27" s="6">
        <f t="shared" si="24"/>
        <v>12</v>
      </c>
      <c r="AN27" s="6">
        <f t="shared" si="25"/>
        <v>22</v>
      </c>
      <c r="AO27" s="6">
        <f t="shared" si="26"/>
        <v>4</v>
      </c>
      <c r="AP27" s="6">
        <f t="shared" si="27"/>
        <v>16</v>
      </c>
      <c r="AQ27" s="6">
        <f t="shared" si="28"/>
        <v>21</v>
      </c>
      <c r="AR27" s="6">
        <f t="shared" si="29"/>
        <v>9</v>
      </c>
      <c r="AS27" s="2">
        <f t="shared" si="13"/>
        <v>-0.47788498346228736</v>
      </c>
      <c r="AT27" s="2">
        <f t="shared" si="14"/>
        <v>6.5958711958043245E-2</v>
      </c>
      <c r="AU27" s="2">
        <f t="shared" si="15"/>
        <v>0.18044401053516862</v>
      </c>
      <c r="AV27" s="2">
        <f t="shared" si="16"/>
        <v>-0.41416737161787515</v>
      </c>
      <c r="AW27" s="2">
        <f t="shared" si="17"/>
        <v>0.33445899062995865</v>
      </c>
      <c r="AX27" s="2">
        <f t="shared" si="18"/>
        <v>-0.49979511945700994</v>
      </c>
      <c r="AY27" s="2">
        <f t="shared" si="19"/>
        <v>0.89279404934289863</v>
      </c>
    </row>
    <row r="28" spans="1:51" x14ac:dyDescent="0.35">
      <c r="A28">
        <v>2019</v>
      </c>
      <c r="B28" t="s">
        <v>39</v>
      </c>
      <c r="C28">
        <v>595</v>
      </c>
      <c r="D28">
        <v>570</v>
      </c>
      <c r="E28">
        <v>116</v>
      </c>
      <c r="F28">
        <v>441</v>
      </c>
      <c r="G28">
        <v>65</v>
      </c>
      <c r="H28">
        <v>25</v>
      </c>
      <c r="I28">
        <v>75</v>
      </c>
      <c r="J28">
        <v>27</v>
      </c>
      <c r="K28">
        <f t="shared" si="0"/>
        <v>102</v>
      </c>
      <c r="L28">
        <v>215</v>
      </c>
      <c r="M28">
        <v>37</v>
      </c>
      <c r="N28">
        <f t="shared" si="1"/>
        <v>252</v>
      </c>
      <c r="O28">
        <v>128</v>
      </c>
      <c r="P28">
        <v>60</v>
      </c>
      <c r="Q28">
        <f t="shared" si="2"/>
        <v>188</v>
      </c>
      <c r="R28" s="4">
        <v>3738</v>
      </c>
      <c r="S28">
        <v>3</v>
      </c>
      <c r="T28">
        <v>33</v>
      </c>
      <c r="U28">
        <v>185</v>
      </c>
      <c r="V28">
        <v>364</v>
      </c>
      <c r="W28">
        <v>10</v>
      </c>
      <c r="X28">
        <v>0</v>
      </c>
      <c r="Y28" s="1">
        <f t="shared" si="3"/>
        <v>0.19495798319327731</v>
      </c>
      <c r="Z28" s="1">
        <f t="shared" si="4"/>
        <v>0.74117647058823533</v>
      </c>
      <c r="AA28" s="1">
        <f t="shared" si="5"/>
        <v>0.1092436974789916</v>
      </c>
      <c r="AB28" s="1">
        <f t="shared" si="6"/>
        <v>4.2016806722689079E-2</v>
      </c>
      <c r="AC28" s="3">
        <f t="shared" si="7"/>
        <v>2.158671586715867</v>
      </c>
      <c r="AD28" s="3">
        <f t="shared" si="8"/>
        <v>6.5578947368421057</v>
      </c>
      <c r="AE28" s="3">
        <f t="array" ref="AE28">SUMPRODUCT(VALUE(LEFT($S$1:$X$1,1)),S28:X28)/SUM(S28:X28)</f>
        <v>2.5798319327731094</v>
      </c>
      <c r="AF28" s="1">
        <f t="shared" si="9"/>
        <v>0.17142857142857143</v>
      </c>
      <c r="AG28" s="1">
        <f t="shared" si="10"/>
        <v>0.42352941176470588</v>
      </c>
      <c r="AH28" s="1">
        <f t="shared" si="11"/>
        <v>0.31596638655462184</v>
      </c>
      <c r="AI28" s="6">
        <f t="shared" si="20"/>
        <v>28</v>
      </c>
      <c r="AJ28" s="6">
        <f t="shared" si="21"/>
        <v>23</v>
      </c>
      <c r="AK28" s="6">
        <f t="shared" si="22"/>
        <v>8</v>
      </c>
      <c r="AL28" s="6">
        <f t="shared" si="23"/>
        <v>24</v>
      </c>
      <c r="AM28" s="6">
        <f t="shared" si="24"/>
        <v>2</v>
      </c>
      <c r="AN28" s="6">
        <f t="shared" si="25"/>
        <v>32</v>
      </c>
      <c r="AO28" s="6">
        <f t="shared" si="26"/>
        <v>25</v>
      </c>
      <c r="AP28" s="6">
        <f t="shared" si="27"/>
        <v>30</v>
      </c>
      <c r="AQ28" s="6">
        <f t="shared" si="28"/>
        <v>25</v>
      </c>
      <c r="AR28" s="6">
        <f t="shared" si="29"/>
        <v>2</v>
      </c>
      <c r="AS28" s="2">
        <f t="shared" si="13"/>
        <v>-1.0751685832535633</v>
      </c>
      <c r="AT28" s="2">
        <f t="shared" si="14"/>
        <v>-0.68902673899160671</v>
      </c>
      <c r="AU28" s="2">
        <f t="shared" si="15"/>
        <v>0.71215398439270683</v>
      </c>
      <c r="AV28" s="2">
        <f t="shared" si="16"/>
        <v>-0.67280349011052076</v>
      </c>
      <c r="AW28" s="2">
        <f t="shared" si="17"/>
        <v>1.9313007126974444</v>
      </c>
      <c r="AX28" s="2">
        <f t="shared" si="18"/>
        <v>-1.8103081595752248</v>
      </c>
      <c r="AY28" s="2">
        <f t="shared" si="19"/>
        <v>-0.6374857261381891</v>
      </c>
    </row>
    <row r="29" spans="1:51" x14ac:dyDescent="0.35">
      <c r="A29">
        <v>2019</v>
      </c>
      <c r="B29" t="s">
        <v>40</v>
      </c>
      <c r="C29">
        <v>561</v>
      </c>
      <c r="D29">
        <v>513</v>
      </c>
      <c r="E29">
        <v>160</v>
      </c>
      <c r="F29">
        <v>466</v>
      </c>
      <c r="G29">
        <v>34</v>
      </c>
      <c r="H29">
        <v>65</v>
      </c>
      <c r="I29">
        <v>224</v>
      </c>
      <c r="J29">
        <v>9</v>
      </c>
      <c r="K29">
        <f t="shared" si="0"/>
        <v>233</v>
      </c>
      <c r="L29">
        <v>143</v>
      </c>
      <c r="M29">
        <v>12</v>
      </c>
      <c r="N29">
        <f t="shared" si="1"/>
        <v>155</v>
      </c>
      <c r="O29">
        <v>68</v>
      </c>
      <c r="P29">
        <v>32</v>
      </c>
      <c r="Q29">
        <f t="shared" si="2"/>
        <v>100</v>
      </c>
      <c r="R29" s="4">
        <v>4875</v>
      </c>
      <c r="S29">
        <v>0</v>
      </c>
      <c r="T29">
        <v>9</v>
      </c>
      <c r="U29">
        <v>99</v>
      </c>
      <c r="V29">
        <v>432</v>
      </c>
      <c r="W29">
        <v>21</v>
      </c>
      <c r="X29">
        <v>0</v>
      </c>
      <c r="Y29" s="1">
        <f t="shared" si="3"/>
        <v>0.28520499108734404</v>
      </c>
      <c r="Z29" s="1">
        <f t="shared" si="4"/>
        <v>0.83065953654188951</v>
      </c>
      <c r="AA29" s="1">
        <f t="shared" si="5"/>
        <v>6.0606060606060608E-2</v>
      </c>
      <c r="AB29" s="1">
        <f t="shared" si="6"/>
        <v>0.11586452762923351</v>
      </c>
      <c r="AC29" s="3">
        <f t="shared" si="7"/>
        <v>1.7274590163934427</v>
      </c>
      <c r="AD29" s="3">
        <f t="shared" si="8"/>
        <v>9.5029239766081872</v>
      </c>
      <c r="AE29" s="3">
        <f t="array" ref="AE29">SUMPRODUCT(VALUE(LEFT($S$1:$X$1,1)),S29:X29)/SUM(S29:X29)</f>
        <v>2.8288770053475938</v>
      </c>
      <c r="AF29" s="1">
        <f t="shared" si="9"/>
        <v>0.41532976827094475</v>
      </c>
      <c r="AG29" s="1">
        <f t="shared" si="10"/>
        <v>0.27629233511586454</v>
      </c>
      <c r="AH29" s="1">
        <f t="shared" si="11"/>
        <v>0.17825311942959002</v>
      </c>
      <c r="AI29" s="6">
        <f t="shared" si="20"/>
        <v>12</v>
      </c>
      <c r="AJ29" s="6">
        <f t="shared" si="21"/>
        <v>15</v>
      </c>
      <c r="AK29" s="6">
        <f t="shared" si="22"/>
        <v>27</v>
      </c>
      <c r="AL29" s="6">
        <f t="shared" si="23"/>
        <v>4</v>
      </c>
      <c r="AM29" s="6">
        <f t="shared" si="24"/>
        <v>29</v>
      </c>
      <c r="AN29" s="6">
        <f t="shared" si="25"/>
        <v>2</v>
      </c>
      <c r="AO29" s="6">
        <f t="shared" si="26"/>
        <v>9</v>
      </c>
      <c r="AP29" s="6">
        <f t="shared" si="27"/>
        <v>2</v>
      </c>
      <c r="AQ29" s="6">
        <f t="shared" si="28"/>
        <v>32</v>
      </c>
      <c r="AR29" s="6">
        <f t="shared" si="29"/>
        <v>12</v>
      </c>
      <c r="AS29" s="2">
        <f t="shared" si="13"/>
        <v>0.63443632627915891</v>
      </c>
      <c r="AT29" s="2">
        <f t="shared" si="14"/>
        <v>0.26621729527961813</v>
      </c>
      <c r="AU29" s="2">
        <f t="shared" si="15"/>
        <v>-0.98993027246045817</v>
      </c>
      <c r="AV29" s="2">
        <f t="shared" si="16"/>
        <v>1.7487947712177216</v>
      </c>
      <c r="AW29" s="2">
        <f t="shared" si="17"/>
        <v>-1.1092066646778211</v>
      </c>
      <c r="AX29" s="2">
        <f t="shared" si="18"/>
        <v>1.5342331423220184</v>
      </c>
      <c r="AY29" s="2">
        <f t="shared" si="19"/>
        <v>0.55931083119794822</v>
      </c>
    </row>
    <row r="30" spans="1:51" x14ac:dyDescent="0.35">
      <c r="A30">
        <v>2019</v>
      </c>
      <c r="B30" t="s">
        <v>41</v>
      </c>
      <c r="C30">
        <v>538</v>
      </c>
      <c r="D30">
        <v>507</v>
      </c>
      <c r="E30">
        <v>76</v>
      </c>
      <c r="F30">
        <v>494</v>
      </c>
      <c r="G30">
        <v>52</v>
      </c>
      <c r="H30">
        <v>22</v>
      </c>
      <c r="I30">
        <v>120</v>
      </c>
      <c r="J30">
        <v>3</v>
      </c>
      <c r="K30">
        <f t="shared" si="0"/>
        <v>123</v>
      </c>
      <c r="L30">
        <v>270</v>
      </c>
      <c r="M30">
        <v>8</v>
      </c>
      <c r="N30">
        <f t="shared" si="1"/>
        <v>278</v>
      </c>
      <c r="O30">
        <v>82</v>
      </c>
      <c r="P30">
        <v>16</v>
      </c>
      <c r="Q30">
        <f t="shared" si="2"/>
        <v>98</v>
      </c>
      <c r="R30" s="4">
        <v>3986</v>
      </c>
      <c r="S30">
        <v>0</v>
      </c>
      <c r="T30">
        <v>18</v>
      </c>
      <c r="U30">
        <v>86</v>
      </c>
      <c r="V30">
        <v>411</v>
      </c>
      <c r="W30">
        <v>6</v>
      </c>
      <c r="X30">
        <v>17</v>
      </c>
      <c r="Y30" s="1">
        <f t="shared" si="3"/>
        <v>0.14126394052044611</v>
      </c>
      <c r="Z30" s="1">
        <f t="shared" si="4"/>
        <v>0.91821561338289959</v>
      </c>
      <c r="AA30" s="1">
        <f t="shared" si="5"/>
        <v>9.6654275092936809E-2</v>
      </c>
      <c r="AB30" s="1">
        <f t="shared" si="6"/>
        <v>4.0892193308550186E-2</v>
      </c>
      <c r="AC30" s="3">
        <f t="shared" si="7"/>
        <v>1.9498997995991985</v>
      </c>
      <c r="AD30" s="3">
        <f t="shared" si="8"/>
        <v>7.8619329388560155</v>
      </c>
      <c r="AE30" s="3">
        <f t="array" ref="AE30">SUMPRODUCT(VALUE(LEFT($S$1:$X$1,1)),S30:X30)/SUM(S30:X30)</f>
        <v>2.8475836431226766</v>
      </c>
      <c r="AF30" s="1">
        <f t="shared" si="9"/>
        <v>0.22862453531598512</v>
      </c>
      <c r="AG30" s="1">
        <f t="shared" si="10"/>
        <v>0.51672862453531598</v>
      </c>
      <c r="AH30" s="1">
        <f t="shared" si="11"/>
        <v>0.18215613382899629</v>
      </c>
      <c r="AI30" s="6">
        <f t="shared" si="20"/>
        <v>32</v>
      </c>
      <c r="AJ30" s="6">
        <f t="shared" si="21"/>
        <v>3</v>
      </c>
      <c r="AK30" s="6">
        <f t="shared" si="22"/>
        <v>13</v>
      </c>
      <c r="AL30" s="6">
        <f t="shared" si="23"/>
        <v>25</v>
      </c>
      <c r="AM30" s="6">
        <f t="shared" si="24"/>
        <v>11</v>
      </c>
      <c r="AN30" s="6">
        <f t="shared" si="25"/>
        <v>20</v>
      </c>
      <c r="AO30" s="6">
        <f t="shared" si="26"/>
        <v>8</v>
      </c>
      <c r="AP30" s="6">
        <f t="shared" si="27"/>
        <v>23</v>
      </c>
      <c r="AQ30" s="6">
        <f t="shared" si="28"/>
        <v>7</v>
      </c>
      <c r="AR30" s="6">
        <f t="shared" si="29"/>
        <v>11</v>
      </c>
      <c r="AS30" s="2">
        <f t="shared" si="13"/>
        <v>-2.0923280559962247</v>
      </c>
      <c r="AT30" s="2">
        <f t="shared" si="14"/>
        <v>1.2008904557844897</v>
      </c>
      <c r="AU30" s="2">
        <f t="shared" si="15"/>
        <v>0.27158451959404917</v>
      </c>
      <c r="AV30" s="2">
        <f t="shared" si="16"/>
        <v>-0.70968156643993952</v>
      </c>
      <c r="AW30" s="2">
        <f t="shared" si="17"/>
        <v>0.45923750628066456</v>
      </c>
      <c r="AX30" s="2">
        <f t="shared" si="18"/>
        <v>-0.32936883068972922</v>
      </c>
      <c r="AY30" s="2">
        <f t="shared" si="19"/>
        <v>0.64920636479401039</v>
      </c>
    </row>
    <row r="31" spans="1:51" x14ac:dyDescent="0.35">
      <c r="A31">
        <v>2019</v>
      </c>
      <c r="B31" t="s">
        <v>42</v>
      </c>
      <c r="C31">
        <v>578</v>
      </c>
      <c r="D31">
        <v>529</v>
      </c>
      <c r="E31">
        <v>143</v>
      </c>
      <c r="F31">
        <v>508</v>
      </c>
      <c r="G31">
        <v>34</v>
      </c>
      <c r="H31">
        <v>34</v>
      </c>
      <c r="I31">
        <v>173</v>
      </c>
      <c r="J31">
        <v>6</v>
      </c>
      <c r="K31">
        <f t="shared" si="0"/>
        <v>179</v>
      </c>
      <c r="L31">
        <v>249</v>
      </c>
      <c r="M31">
        <v>36</v>
      </c>
      <c r="N31">
        <f t="shared" si="1"/>
        <v>285</v>
      </c>
      <c r="O31">
        <v>64</v>
      </c>
      <c r="P31">
        <v>13</v>
      </c>
      <c r="Q31">
        <f t="shared" si="2"/>
        <v>77</v>
      </c>
      <c r="R31" s="4">
        <v>4640</v>
      </c>
      <c r="S31">
        <v>0</v>
      </c>
      <c r="T31">
        <v>6</v>
      </c>
      <c r="U31">
        <v>202</v>
      </c>
      <c r="V31">
        <v>368</v>
      </c>
      <c r="W31">
        <v>2</v>
      </c>
      <c r="X31">
        <v>0</v>
      </c>
      <c r="Y31" s="1">
        <f t="shared" si="3"/>
        <v>0.24740484429065743</v>
      </c>
      <c r="Z31" s="1">
        <f t="shared" si="4"/>
        <v>0.87889273356401387</v>
      </c>
      <c r="AA31" s="1">
        <f t="shared" si="5"/>
        <v>5.8823529411764705E-2</v>
      </c>
      <c r="AB31" s="1">
        <f t="shared" si="6"/>
        <v>5.8823529411764705E-2</v>
      </c>
      <c r="AC31" s="3">
        <f t="shared" si="7"/>
        <v>1.811460258780037</v>
      </c>
      <c r="AD31" s="3">
        <f t="shared" si="8"/>
        <v>8.7712665406427224</v>
      </c>
      <c r="AE31" s="3">
        <f t="array" ref="AE31">SUMPRODUCT(VALUE(LEFT($S$1:$X$1,1)),S31:X31)/SUM(S31:X31)</f>
        <v>2.6332179930795849</v>
      </c>
      <c r="AF31" s="1">
        <f t="shared" si="9"/>
        <v>0.30968858131487892</v>
      </c>
      <c r="AG31" s="1">
        <f t="shared" si="10"/>
        <v>0.49307958477508651</v>
      </c>
      <c r="AH31" s="1">
        <f t="shared" si="11"/>
        <v>0.13321799307958476</v>
      </c>
      <c r="AI31" s="6">
        <f t="shared" si="20"/>
        <v>16</v>
      </c>
      <c r="AJ31" s="6">
        <f t="shared" si="21"/>
        <v>8</v>
      </c>
      <c r="AK31" s="6">
        <f t="shared" si="22"/>
        <v>29</v>
      </c>
      <c r="AL31" s="6">
        <f t="shared" si="23"/>
        <v>19</v>
      </c>
      <c r="AM31" s="6">
        <f t="shared" si="24"/>
        <v>23</v>
      </c>
      <c r="AN31" s="6">
        <f t="shared" si="25"/>
        <v>7</v>
      </c>
      <c r="AO31" s="6">
        <f t="shared" si="26"/>
        <v>24</v>
      </c>
      <c r="AP31" s="6">
        <f t="shared" si="27"/>
        <v>8</v>
      </c>
      <c r="AQ31" s="6">
        <f t="shared" si="28"/>
        <v>11</v>
      </c>
      <c r="AR31" s="6">
        <f t="shared" si="29"/>
        <v>22</v>
      </c>
      <c r="AS31" s="2">
        <f t="shared" si="13"/>
        <v>-8.1635242769743419E-2</v>
      </c>
      <c r="AT31" s="2">
        <f t="shared" si="14"/>
        <v>0.78111330625309305</v>
      </c>
      <c r="AU31" s="2">
        <f t="shared" si="15"/>
        <v>-1.0523103237587419</v>
      </c>
      <c r="AV31" s="2">
        <f t="shared" si="16"/>
        <v>-0.12168112718754151</v>
      </c>
      <c r="AW31" s="2">
        <f t="shared" si="17"/>
        <v>-0.51690853896651212</v>
      </c>
      <c r="AX31" s="2">
        <f t="shared" si="18"/>
        <v>0.70332169316401261</v>
      </c>
      <c r="AY31" s="2">
        <f t="shared" si="19"/>
        <v>-0.38093677086656685</v>
      </c>
    </row>
    <row r="32" spans="1:51" x14ac:dyDescent="0.35">
      <c r="A32">
        <v>2019</v>
      </c>
      <c r="B32" t="s">
        <v>43</v>
      </c>
      <c r="C32">
        <v>498</v>
      </c>
      <c r="D32">
        <v>442</v>
      </c>
      <c r="E32">
        <v>158</v>
      </c>
      <c r="F32">
        <v>358</v>
      </c>
      <c r="G32">
        <v>51</v>
      </c>
      <c r="H32">
        <v>36</v>
      </c>
      <c r="I32">
        <v>105</v>
      </c>
      <c r="J32">
        <v>38</v>
      </c>
      <c r="K32">
        <f t="shared" si="0"/>
        <v>143</v>
      </c>
      <c r="L32">
        <v>204</v>
      </c>
      <c r="M32">
        <v>58</v>
      </c>
      <c r="N32">
        <f t="shared" si="1"/>
        <v>262</v>
      </c>
      <c r="O32">
        <v>22</v>
      </c>
      <c r="P32">
        <v>12</v>
      </c>
      <c r="Q32">
        <f t="shared" si="2"/>
        <v>34</v>
      </c>
      <c r="R32" s="4">
        <v>3859</v>
      </c>
      <c r="S32">
        <v>5</v>
      </c>
      <c r="T32">
        <v>45</v>
      </c>
      <c r="U32">
        <v>113</v>
      </c>
      <c r="V32">
        <v>334</v>
      </c>
      <c r="W32">
        <v>1</v>
      </c>
      <c r="X32">
        <v>0</v>
      </c>
      <c r="Y32" s="1">
        <f t="shared" si="3"/>
        <v>0.31726907630522089</v>
      </c>
      <c r="Z32" s="1">
        <f t="shared" si="4"/>
        <v>0.71887550200803207</v>
      </c>
      <c r="AA32" s="1">
        <f t="shared" si="5"/>
        <v>0.10240963855421686</v>
      </c>
      <c r="AB32" s="1">
        <f t="shared" si="6"/>
        <v>7.2289156626506021E-2</v>
      </c>
      <c r="AC32" s="3">
        <f t="shared" si="7"/>
        <v>1.7517084282460136</v>
      </c>
      <c r="AD32" s="3">
        <f t="shared" si="8"/>
        <v>8.7307692307692299</v>
      </c>
      <c r="AE32" s="3">
        <f t="array" ref="AE32">SUMPRODUCT(VALUE(LEFT($S$1:$X$1,1)),S32:X32)/SUM(S32:X32)</f>
        <v>2.5642570281124497</v>
      </c>
      <c r="AF32" s="1">
        <f t="shared" si="9"/>
        <v>0.28714859437751006</v>
      </c>
      <c r="AG32" s="1">
        <f t="shared" si="10"/>
        <v>0.52610441767068272</v>
      </c>
      <c r="AH32" s="1">
        <f t="shared" si="11"/>
        <v>6.8273092369477914E-2</v>
      </c>
      <c r="AI32" s="6">
        <f t="shared" si="20"/>
        <v>5</v>
      </c>
      <c r="AJ32" s="6">
        <f t="shared" si="21"/>
        <v>29</v>
      </c>
      <c r="AK32" s="6">
        <f t="shared" si="22"/>
        <v>11</v>
      </c>
      <c r="AL32" s="6">
        <f t="shared" si="23"/>
        <v>10</v>
      </c>
      <c r="AM32" s="6">
        <f t="shared" si="24"/>
        <v>26</v>
      </c>
      <c r="AN32" s="6">
        <f t="shared" si="25"/>
        <v>10</v>
      </c>
      <c r="AO32" s="6">
        <f t="shared" si="26"/>
        <v>26</v>
      </c>
      <c r="AP32" s="6">
        <f t="shared" si="27"/>
        <v>12</v>
      </c>
      <c r="AQ32" s="6">
        <f t="shared" si="28"/>
        <v>6</v>
      </c>
      <c r="AR32" s="6">
        <f t="shared" si="29"/>
        <v>31</v>
      </c>
      <c r="AS32" s="2">
        <f t="shared" si="13"/>
        <v>1.2418461317377814</v>
      </c>
      <c r="AT32" s="2">
        <f t="shared" si="14"/>
        <v>-0.92709264529104596</v>
      </c>
      <c r="AU32" s="2">
        <f t="shared" si="15"/>
        <v>0.47299466551675734</v>
      </c>
      <c r="AV32" s="2">
        <f t="shared" si="16"/>
        <v>0.31988076599773707</v>
      </c>
      <c r="AW32" s="2">
        <f t="shared" si="17"/>
        <v>-0.93822251275566448</v>
      </c>
      <c r="AX32" s="2">
        <f t="shared" si="18"/>
        <v>0.65733066405681617</v>
      </c>
      <c r="AY32" s="2">
        <f t="shared" si="19"/>
        <v>-0.71233158470518099</v>
      </c>
    </row>
    <row r="33" spans="1:51" x14ac:dyDescent="0.35">
      <c r="A33">
        <v>2019</v>
      </c>
      <c r="B33" t="s">
        <v>44</v>
      </c>
      <c r="C33">
        <v>493</v>
      </c>
      <c r="D33">
        <v>465</v>
      </c>
      <c r="E33">
        <v>148</v>
      </c>
      <c r="F33">
        <v>250</v>
      </c>
      <c r="G33">
        <v>58</v>
      </c>
      <c r="H33">
        <v>59</v>
      </c>
      <c r="I33">
        <v>42</v>
      </c>
      <c r="J33">
        <v>58</v>
      </c>
      <c r="K33">
        <f t="shared" si="0"/>
        <v>100</v>
      </c>
      <c r="L33">
        <v>147</v>
      </c>
      <c r="M33">
        <v>67</v>
      </c>
      <c r="N33">
        <f t="shared" si="1"/>
        <v>214</v>
      </c>
      <c r="O33">
        <v>41</v>
      </c>
      <c r="P33">
        <v>44</v>
      </c>
      <c r="Q33">
        <f t="shared" si="2"/>
        <v>85</v>
      </c>
      <c r="R33" s="4">
        <v>3460</v>
      </c>
      <c r="S33">
        <v>3</v>
      </c>
      <c r="T33">
        <v>54</v>
      </c>
      <c r="U33">
        <v>319</v>
      </c>
      <c r="V33">
        <v>115</v>
      </c>
      <c r="W33">
        <v>2</v>
      </c>
      <c r="X33">
        <v>0</v>
      </c>
      <c r="Y33" s="1">
        <f t="shared" si="3"/>
        <v>0.30020283975659229</v>
      </c>
      <c r="Z33" s="1">
        <f t="shared" si="4"/>
        <v>0.50709939148073024</v>
      </c>
      <c r="AA33" s="1">
        <f t="shared" si="5"/>
        <v>0.11764705882352941</v>
      </c>
      <c r="AB33" s="1">
        <f t="shared" si="6"/>
        <v>0.11967545638945233</v>
      </c>
      <c r="AC33" s="3">
        <f t="shared" si="7"/>
        <v>1.9624060150375939</v>
      </c>
      <c r="AD33" s="3">
        <f t="shared" si="8"/>
        <v>7.440860215053763</v>
      </c>
      <c r="AE33" s="3">
        <f t="array" ref="AE33">SUMPRODUCT(VALUE(LEFT($S$1:$X$1,1)),S33:X33)/SUM(S33:X33)</f>
        <v>2.1196754563894524</v>
      </c>
      <c r="AF33" s="1">
        <f t="shared" si="9"/>
        <v>0.20283975659229209</v>
      </c>
      <c r="AG33" s="1">
        <f t="shared" si="10"/>
        <v>0.43407707910750509</v>
      </c>
      <c r="AH33" s="1">
        <f t="shared" si="11"/>
        <v>0.17241379310344829</v>
      </c>
      <c r="AI33" s="6">
        <f t="shared" si="20"/>
        <v>9</v>
      </c>
      <c r="AJ33" s="6">
        <f t="shared" si="21"/>
        <v>32</v>
      </c>
      <c r="AK33" s="6">
        <f t="shared" si="22"/>
        <v>6</v>
      </c>
      <c r="AL33" s="6">
        <f t="shared" si="23"/>
        <v>2</v>
      </c>
      <c r="AM33" s="6">
        <f t="shared" si="24"/>
        <v>10</v>
      </c>
      <c r="AN33" s="6">
        <f t="shared" si="25"/>
        <v>27</v>
      </c>
      <c r="AO33" s="6">
        <f t="shared" si="26"/>
        <v>32</v>
      </c>
      <c r="AP33" s="6">
        <f t="shared" si="27"/>
        <v>27</v>
      </c>
      <c r="AQ33" s="6">
        <f t="shared" si="28"/>
        <v>23</v>
      </c>
      <c r="AR33" s="6">
        <f t="shared" si="29"/>
        <v>14</v>
      </c>
      <c r="AS33" s="2">
        <f t="shared" si="13"/>
        <v>0.91854985331678307</v>
      </c>
      <c r="AT33" s="2">
        <f t="shared" si="14"/>
        <v>-3.1878317474485915</v>
      </c>
      <c r="AU33" s="2">
        <f t="shared" si="15"/>
        <v>1.006231369084615</v>
      </c>
      <c r="AV33" s="2">
        <f t="shared" si="16"/>
        <v>1.8737619109818664</v>
      </c>
      <c r="AW33" s="2">
        <f t="shared" si="17"/>
        <v>0.54741963018084172</v>
      </c>
      <c r="AX33" s="2">
        <f t="shared" si="18"/>
        <v>-0.80756276399371985</v>
      </c>
      <c r="AY33" s="2">
        <f t="shared" si="19"/>
        <v>-2.8487870021639607</v>
      </c>
    </row>
    <row r="34" spans="1:51" x14ac:dyDescent="0.35">
      <c r="Y34" s="1"/>
      <c r="Z34" s="1"/>
      <c r="AA34" s="1"/>
      <c r="AB34" s="1"/>
      <c r="AC34" s="3"/>
      <c r="AD34" s="3"/>
      <c r="AE34" s="3"/>
      <c r="AF34" s="1"/>
      <c r="AG34" s="1"/>
      <c r="AH34" s="1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51" x14ac:dyDescent="0.35">
      <c r="Y35" s="1"/>
      <c r="Z35" s="1"/>
      <c r="AA35" s="1"/>
      <c r="AB35" s="1"/>
      <c r="AC35" s="3"/>
      <c r="AD35" s="3"/>
      <c r="AE35" s="3"/>
      <c r="AF35" s="1"/>
      <c r="AG35" s="1"/>
      <c r="AH35" s="1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51" x14ac:dyDescent="0.35">
      <c r="AI36" s="2"/>
      <c r="AJ36" s="2"/>
      <c r="AK36" s="2"/>
      <c r="AL36" s="2"/>
      <c r="AM36" s="2"/>
      <c r="AN36" s="2"/>
      <c r="AO36" s="2"/>
      <c r="AP36" s="2"/>
      <c r="AQ36" s="2"/>
      <c r="AR3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31B5-7767-4F0E-B115-B957C3161890}">
  <dimension ref="A1:M33"/>
  <sheetViews>
    <sheetView workbookViewId="0">
      <selection activeCell="K1" sqref="K1:N1"/>
    </sheetView>
  </sheetViews>
  <sheetFormatPr defaultRowHeight="14.5" x14ac:dyDescent="0.35"/>
  <sheetData>
    <row r="1" spans="1:13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80</v>
      </c>
      <c r="L1" t="s">
        <v>86</v>
      </c>
      <c r="M1" t="s">
        <v>87</v>
      </c>
    </row>
    <row r="2" spans="1:13" x14ac:dyDescent="0.35">
      <c r="A2">
        <v>2019</v>
      </c>
      <c r="B2" t="s">
        <v>13</v>
      </c>
      <c r="C2">
        <v>498</v>
      </c>
      <c r="D2">
        <v>2305</v>
      </c>
      <c r="E2">
        <v>1193</v>
      </c>
      <c r="F2">
        <v>23</v>
      </c>
      <c r="G2">
        <v>72</v>
      </c>
      <c r="H2">
        <v>110</v>
      </c>
      <c r="I2">
        <v>-16.8</v>
      </c>
      <c r="J2">
        <v>38.955821999999998</v>
      </c>
      <c r="K2">
        <v>273</v>
      </c>
      <c r="L2">
        <v>-21.4</v>
      </c>
      <c r="M2">
        <v>38.095237699999998</v>
      </c>
    </row>
    <row r="3" spans="1:13" x14ac:dyDescent="0.35">
      <c r="A3">
        <v>2019</v>
      </c>
      <c r="B3" t="s">
        <v>14</v>
      </c>
      <c r="C3">
        <v>395</v>
      </c>
      <c r="D3">
        <v>1458</v>
      </c>
      <c r="E3">
        <v>726</v>
      </c>
      <c r="F3">
        <v>8</v>
      </c>
      <c r="G3">
        <v>66</v>
      </c>
      <c r="H3">
        <v>85</v>
      </c>
      <c r="I3">
        <v>-59</v>
      </c>
      <c r="J3">
        <v>35.443040000000003</v>
      </c>
      <c r="K3">
        <v>220</v>
      </c>
      <c r="L3">
        <v>-32</v>
      </c>
      <c r="M3">
        <v>36.363636</v>
      </c>
    </row>
    <row r="4" spans="1:13" x14ac:dyDescent="0.35">
      <c r="A4">
        <v>2019</v>
      </c>
      <c r="B4" t="s">
        <v>15</v>
      </c>
      <c r="C4">
        <v>385</v>
      </c>
      <c r="D4">
        <v>1517</v>
      </c>
      <c r="E4">
        <v>973</v>
      </c>
      <c r="F4">
        <v>9</v>
      </c>
      <c r="G4">
        <v>76</v>
      </c>
      <c r="H4">
        <v>86</v>
      </c>
      <c r="I4">
        <v>-33.1</v>
      </c>
      <c r="J4">
        <v>38.341970000000003</v>
      </c>
      <c r="K4">
        <v>261</v>
      </c>
      <c r="L4">
        <v>-21.4</v>
      </c>
      <c r="M4">
        <v>38.314174700000002</v>
      </c>
    </row>
    <row r="5" spans="1:13" x14ac:dyDescent="0.35">
      <c r="A5">
        <v>2019</v>
      </c>
      <c r="B5" t="s">
        <v>16</v>
      </c>
      <c r="C5">
        <v>465</v>
      </c>
      <c r="D5">
        <v>2054</v>
      </c>
      <c r="E5">
        <v>1094</v>
      </c>
      <c r="F5">
        <v>13</v>
      </c>
      <c r="G5">
        <v>78</v>
      </c>
      <c r="H5">
        <v>121</v>
      </c>
      <c r="I5">
        <v>-13.9</v>
      </c>
      <c r="J5">
        <v>43.991416899999997</v>
      </c>
      <c r="K5">
        <v>157</v>
      </c>
      <c r="L5">
        <v>-11.3</v>
      </c>
      <c r="M5">
        <v>40.764330000000001</v>
      </c>
    </row>
    <row r="6" spans="1:13" x14ac:dyDescent="0.35">
      <c r="A6">
        <v>2019</v>
      </c>
      <c r="B6" t="s">
        <v>17</v>
      </c>
      <c r="C6">
        <v>409</v>
      </c>
      <c r="D6">
        <v>1662</v>
      </c>
      <c r="E6">
        <v>868</v>
      </c>
      <c r="F6">
        <v>11</v>
      </c>
      <c r="G6">
        <v>63</v>
      </c>
      <c r="H6">
        <v>76</v>
      </c>
      <c r="I6">
        <v>-10.6</v>
      </c>
      <c r="J6">
        <v>40.342296599999997</v>
      </c>
      <c r="K6">
        <v>186</v>
      </c>
      <c r="L6">
        <v>-21.3</v>
      </c>
      <c r="M6">
        <v>34.4086037</v>
      </c>
    </row>
    <row r="7" spans="1:13" x14ac:dyDescent="0.35">
      <c r="A7">
        <v>2019</v>
      </c>
      <c r="B7" t="s">
        <v>18</v>
      </c>
      <c r="C7">
        <v>393</v>
      </c>
      <c r="D7">
        <v>1901</v>
      </c>
      <c r="E7">
        <v>1277</v>
      </c>
      <c r="F7">
        <v>15</v>
      </c>
      <c r="G7">
        <v>86</v>
      </c>
      <c r="H7">
        <v>88</v>
      </c>
      <c r="I7">
        <v>-15</v>
      </c>
      <c r="J7">
        <v>39.949109999999997</v>
      </c>
      <c r="K7">
        <v>210</v>
      </c>
      <c r="L7">
        <v>-12.2</v>
      </c>
      <c r="M7">
        <v>39.523809999999997</v>
      </c>
    </row>
    <row r="8" spans="1:13" x14ac:dyDescent="0.35">
      <c r="A8">
        <v>2019</v>
      </c>
      <c r="B8" t="s">
        <v>19</v>
      </c>
      <c r="C8">
        <v>409</v>
      </c>
      <c r="D8">
        <v>1521</v>
      </c>
      <c r="E8">
        <v>1011</v>
      </c>
      <c r="F8">
        <v>15</v>
      </c>
      <c r="G8">
        <v>62</v>
      </c>
      <c r="H8">
        <v>81</v>
      </c>
      <c r="I8">
        <v>-37.1</v>
      </c>
      <c r="J8">
        <v>35.922330000000002</v>
      </c>
      <c r="K8">
        <v>232</v>
      </c>
      <c r="L8">
        <v>-26.5</v>
      </c>
      <c r="M8">
        <v>36.206897699999999</v>
      </c>
    </row>
    <row r="9" spans="1:13" x14ac:dyDescent="0.35">
      <c r="A9">
        <v>2019</v>
      </c>
      <c r="B9" t="s">
        <v>20</v>
      </c>
      <c r="C9">
        <v>396</v>
      </c>
      <c r="D9">
        <v>1990</v>
      </c>
      <c r="E9">
        <v>789</v>
      </c>
      <c r="F9">
        <v>18</v>
      </c>
      <c r="G9">
        <v>54</v>
      </c>
      <c r="H9">
        <v>108</v>
      </c>
      <c r="I9">
        <v>16.5</v>
      </c>
      <c r="J9">
        <v>45.4545441</v>
      </c>
      <c r="K9">
        <v>189</v>
      </c>
      <c r="L9">
        <v>4.0999999999999996</v>
      </c>
      <c r="M9">
        <v>44.973545100000003</v>
      </c>
    </row>
    <row r="10" spans="1:13" x14ac:dyDescent="0.35">
      <c r="A10">
        <v>2019</v>
      </c>
      <c r="B10" t="s">
        <v>21</v>
      </c>
      <c r="C10">
        <v>366</v>
      </c>
      <c r="D10">
        <v>1453</v>
      </c>
      <c r="E10">
        <v>893</v>
      </c>
      <c r="F10">
        <v>12</v>
      </c>
      <c r="G10">
        <v>65</v>
      </c>
      <c r="H10">
        <v>90</v>
      </c>
      <c r="I10">
        <v>-28</v>
      </c>
      <c r="J10">
        <v>42.076503799999998</v>
      </c>
      <c r="K10">
        <v>149</v>
      </c>
      <c r="L10">
        <v>-30.3</v>
      </c>
      <c r="M10">
        <v>34.899329999999999</v>
      </c>
    </row>
    <row r="11" spans="1:13" x14ac:dyDescent="0.35">
      <c r="A11">
        <v>2019</v>
      </c>
      <c r="B11" t="s">
        <v>22</v>
      </c>
      <c r="C11">
        <v>375</v>
      </c>
      <c r="D11">
        <v>1569</v>
      </c>
      <c r="E11">
        <v>766</v>
      </c>
      <c r="F11">
        <v>16</v>
      </c>
      <c r="G11">
        <v>52</v>
      </c>
      <c r="H11">
        <v>92</v>
      </c>
      <c r="I11">
        <v>-21.8</v>
      </c>
      <c r="J11">
        <v>38.6666679</v>
      </c>
      <c r="K11">
        <v>214</v>
      </c>
      <c r="L11">
        <v>-35.299999999999997</v>
      </c>
      <c r="M11">
        <v>35.514020000000002</v>
      </c>
    </row>
    <row r="12" spans="1:13" x14ac:dyDescent="0.35">
      <c r="A12">
        <v>2019</v>
      </c>
      <c r="B12" t="s">
        <v>23</v>
      </c>
      <c r="C12">
        <v>471</v>
      </c>
      <c r="D12">
        <v>2130</v>
      </c>
      <c r="E12">
        <v>1159</v>
      </c>
      <c r="F12">
        <v>17</v>
      </c>
      <c r="G12">
        <v>85</v>
      </c>
      <c r="H12">
        <v>131</v>
      </c>
      <c r="I12">
        <v>12</v>
      </c>
      <c r="J12">
        <v>45.762709999999998</v>
      </c>
      <c r="K12">
        <v>256</v>
      </c>
      <c r="L12">
        <v>-7.1</v>
      </c>
      <c r="M12">
        <v>41.015625</v>
      </c>
    </row>
    <row r="13" spans="1:13" x14ac:dyDescent="0.35">
      <c r="A13">
        <v>2019</v>
      </c>
      <c r="B13" t="s">
        <v>24</v>
      </c>
      <c r="C13">
        <v>449</v>
      </c>
      <c r="D13">
        <v>2153</v>
      </c>
      <c r="E13">
        <v>1286</v>
      </c>
      <c r="F13">
        <v>18</v>
      </c>
      <c r="G13">
        <v>82</v>
      </c>
      <c r="H13">
        <v>120</v>
      </c>
      <c r="I13">
        <v>18.600000000000001</v>
      </c>
      <c r="J13">
        <v>44.6666679</v>
      </c>
      <c r="K13">
        <v>255</v>
      </c>
      <c r="L13">
        <v>8</v>
      </c>
      <c r="M13">
        <v>42.352939999999997</v>
      </c>
    </row>
    <row r="14" spans="1:13" x14ac:dyDescent="0.35">
      <c r="A14">
        <v>2019</v>
      </c>
      <c r="B14" t="s">
        <v>25</v>
      </c>
      <c r="C14">
        <v>349</v>
      </c>
      <c r="D14">
        <v>1156</v>
      </c>
      <c r="E14">
        <v>735</v>
      </c>
      <c r="F14">
        <v>10</v>
      </c>
      <c r="G14">
        <v>42</v>
      </c>
      <c r="H14">
        <v>65</v>
      </c>
      <c r="I14">
        <v>-59.2</v>
      </c>
      <c r="J14">
        <v>36.285713200000004</v>
      </c>
      <c r="K14">
        <v>120</v>
      </c>
      <c r="L14">
        <v>-33.9</v>
      </c>
      <c r="M14">
        <v>28.333334000000001</v>
      </c>
    </row>
    <row r="15" spans="1:13" x14ac:dyDescent="0.35">
      <c r="A15">
        <v>2019</v>
      </c>
      <c r="B15" t="s">
        <v>26</v>
      </c>
      <c r="C15">
        <v>454</v>
      </c>
      <c r="D15">
        <v>1939</v>
      </c>
      <c r="E15">
        <v>1094</v>
      </c>
      <c r="F15">
        <v>16</v>
      </c>
      <c r="G15">
        <v>64</v>
      </c>
      <c r="H15">
        <v>104</v>
      </c>
      <c r="I15">
        <v>-18.399999999999999</v>
      </c>
      <c r="J15">
        <v>44.298244500000003</v>
      </c>
      <c r="K15">
        <v>266</v>
      </c>
      <c r="L15">
        <v>-16</v>
      </c>
      <c r="M15">
        <v>42.696629999999999</v>
      </c>
    </row>
    <row r="16" spans="1:13" x14ac:dyDescent="0.35">
      <c r="A16">
        <v>2019</v>
      </c>
      <c r="B16" t="s">
        <v>27</v>
      </c>
      <c r="C16">
        <v>362</v>
      </c>
      <c r="D16">
        <v>1361</v>
      </c>
      <c r="E16">
        <v>726</v>
      </c>
      <c r="F16">
        <v>10</v>
      </c>
      <c r="G16">
        <v>46</v>
      </c>
      <c r="H16">
        <v>85</v>
      </c>
      <c r="I16">
        <v>-28.4</v>
      </c>
      <c r="J16">
        <v>38.121547700000001</v>
      </c>
      <c r="K16">
        <v>201</v>
      </c>
      <c r="L16">
        <v>-29.5</v>
      </c>
      <c r="M16">
        <v>33.3333321</v>
      </c>
    </row>
    <row r="17" spans="1:13" x14ac:dyDescent="0.35">
      <c r="A17">
        <v>2019</v>
      </c>
      <c r="B17" t="s">
        <v>28</v>
      </c>
      <c r="C17">
        <v>362</v>
      </c>
      <c r="D17">
        <v>1685</v>
      </c>
      <c r="E17">
        <v>985</v>
      </c>
      <c r="F17">
        <v>11</v>
      </c>
      <c r="G17">
        <v>49</v>
      </c>
      <c r="H17">
        <v>88</v>
      </c>
      <c r="I17">
        <v>-32.6</v>
      </c>
      <c r="J17">
        <v>40.883980000000001</v>
      </c>
      <c r="K17">
        <v>208</v>
      </c>
      <c r="L17">
        <v>-39.5</v>
      </c>
      <c r="M17">
        <v>37.01923</v>
      </c>
    </row>
    <row r="18" spans="1:13" x14ac:dyDescent="0.35">
      <c r="A18">
        <v>2019</v>
      </c>
      <c r="B18" t="s">
        <v>29</v>
      </c>
      <c r="C18">
        <v>389</v>
      </c>
      <c r="D18">
        <v>1708</v>
      </c>
      <c r="E18">
        <v>1004</v>
      </c>
      <c r="F18">
        <v>3</v>
      </c>
      <c r="G18">
        <v>50</v>
      </c>
      <c r="H18">
        <v>83</v>
      </c>
      <c r="I18">
        <v>-21.2</v>
      </c>
      <c r="J18">
        <v>36.5038567</v>
      </c>
      <c r="K18">
        <v>166</v>
      </c>
      <c r="L18">
        <v>-18.5</v>
      </c>
      <c r="M18">
        <v>33.132530000000003</v>
      </c>
    </row>
    <row r="19" spans="1:13" x14ac:dyDescent="0.35">
      <c r="A19">
        <v>2019</v>
      </c>
      <c r="B19" t="s">
        <v>30</v>
      </c>
      <c r="C19">
        <v>383</v>
      </c>
      <c r="D19">
        <v>1257</v>
      </c>
      <c r="E19">
        <v>770</v>
      </c>
      <c r="F19">
        <v>6</v>
      </c>
      <c r="G19">
        <v>43</v>
      </c>
      <c r="H19">
        <v>61</v>
      </c>
      <c r="I19">
        <v>-63.2</v>
      </c>
      <c r="J19">
        <v>34.2036552</v>
      </c>
      <c r="K19">
        <v>194</v>
      </c>
      <c r="L19">
        <v>-36.200000000000003</v>
      </c>
      <c r="M19">
        <v>30.9278355</v>
      </c>
    </row>
    <row r="20" spans="1:13" x14ac:dyDescent="0.35">
      <c r="A20">
        <v>2019</v>
      </c>
      <c r="B20" t="s">
        <v>31</v>
      </c>
      <c r="C20">
        <v>407</v>
      </c>
      <c r="D20">
        <v>1649</v>
      </c>
      <c r="E20">
        <v>935</v>
      </c>
      <c r="F20">
        <v>7</v>
      </c>
      <c r="G20">
        <v>53</v>
      </c>
      <c r="H20">
        <v>82</v>
      </c>
      <c r="I20">
        <v>-38.200000000000003</v>
      </c>
      <c r="J20">
        <v>42.014743799999998</v>
      </c>
      <c r="K20">
        <v>190</v>
      </c>
      <c r="L20">
        <v>-26.8</v>
      </c>
      <c r="M20">
        <v>37.894737200000002</v>
      </c>
    </row>
    <row r="21" spans="1:13" x14ac:dyDescent="0.35">
      <c r="A21">
        <v>2019</v>
      </c>
      <c r="B21" t="s">
        <v>32</v>
      </c>
      <c r="C21">
        <v>411</v>
      </c>
      <c r="D21">
        <v>1795</v>
      </c>
      <c r="E21">
        <v>978</v>
      </c>
      <c r="F21">
        <v>18</v>
      </c>
      <c r="G21">
        <v>61</v>
      </c>
      <c r="H21">
        <v>90</v>
      </c>
      <c r="I21">
        <v>-9.3000000000000007</v>
      </c>
      <c r="J21">
        <v>42.4757271</v>
      </c>
      <c r="K21">
        <v>260</v>
      </c>
      <c r="L21">
        <v>-21.4</v>
      </c>
      <c r="M21">
        <v>39.615383100000003</v>
      </c>
    </row>
    <row r="22" spans="1:13" x14ac:dyDescent="0.35">
      <c r="A22">
        <v>2019</v>
      </c>
      <c r="B22" t="s">
        <v>33</v>
      </c>
      <c r="C22">
        <v>386</v>
      </c>
      <c r="D22">
        <v>1819</v>
      </c>
      <c r="E22">
        <v>740</v>
      </c>
      <c r="F22">
        <v>20</v>
      </c>
      <c r="G22">
        <v>55</v>
      </c>
      <c r="H22">
        <v>81</v>
      </c>
      <c r="I22">
        <v>-30.3</v>
      </c>
      <c r="J22">
        <v>40.310077700000001</v>
      </c>
      <c r="K22">
        <v>174</v>
      </c>
      <c r="L22">
        <v>-41.9</v>
      </c>
      <c r="M22">
        <v>36.571429999999999</v>
      </c>
    </row>
    <row r="23" spans="1:13" x14ac:dyDescent="0.35">
      <c r="A23">
        <v>2019</v>
      </c>
      <c r="B23" t="s">
        <v>34</v>
      </c>
      <c r="C23">
        <v>447</v>
      </c>
      <c r="D23">
        <v>1703</v>
      </c>
      <c r="E23">
        <v>1058</v>
      </c>
      <c r="F23">
        <v>17</v>
      </c>
      <c r="G23">
        <v>55</v>
      </c>
      <c r="H23">
        <v>110</v>
      </c>
      <c r="I23">
        <v>-30.4</v>
      </c>
      <c r="J23">
        <v>43.526786799999996</v>
      </c>
      <c r="K23">
        <v>221</v>
      </c>
      <c r="L23">
        <v>-26</v>
      </c>
      <c r="M23">
        <v>39.819004100000001</v>
      </c>
    </row>
    <row r="24" spans="1:13" x14ac:dyDescent="0.35">
      <c r="A24">
        <v>2019</v>
      </c>
      <c r="B24" t="s">
        <v>35</v>
      </c>
      <c r="C24">
        <v>437</v>
      </c>
      <c r="D24">
        <v>1893</v>
      </c>
      <c r="E24">
        <v>991</v>
      </c>
      <c r="F24">
        <v>13</v>
      </c>
      <c r="G24">
        <v>83</v>
      </c>
      <c r="H24">
        <v>104</v>
      </c>
      <c r="I24">
        <v>-25.2</v>
      </c>
      <c r="J24">
        <v>40.961097700000003</v>
      </c>
      <c r="K24">
        <v>278</v>
      </c>
      <c r="L24">
        <v>-28.1</v>
      </c>
      <c r="M24">
        <v>40.287770000000002</v>
      </c>
    </row>
    <row r="25" spans="1:13" x14ac:dyDescent="0.35">
      <c r="A25">
        <v>2019</v>
      </c>
      <c r="B25" t="s">
        <v>36</v>
      </c>
      <c r="C25">
        <v>401</v>
      </c>
      <c r="D25">
        <v>1499</v>
      </c>
      <c r="E25">
        <v>927</v>
      </c>
      <c r="F25">
        <v>20</v>
      </c>
      <c r="G25">
        <v>72</v>
      </c>
      <c r="H25">
        <v>92</v>
      </c>
      <c r="I25">
        <v>-50.4</v>
      </c>
      <c r="J25">
        <v>40.796019999999999</v>
      </c>
      <c r="K25">
        <v>237</v>
      </c>
      <c r="L25">
        <v>-29.8</v>
      </c>
      <c r="M25">
        <v>40.928269999999998</v>
      </c>
    </row>
    <row r="26" spans="1:13" x14ac:dyDescent="0.35">
      <c r="A26">
        <v>2019</v>
      </c>
      <c r="B26" t="s">
        <v>37</v>
      </c>
      <c r="C26">
        <v>596</v>
      </c>
      <c r="D26">
        <v>3296</v>
      </c>
      <c r="E26">
        <v>1617</v>
      </c>
      <c r="F26">
        <v>21</v>
      </c>
      <c r="G26">
        <v>127</v>
      </c>
      <c r="H26">
        <v>189</v>
      </c>
      <c r="I26">
        <v>63.7</v>
      </c>
      <c r="J26">
        <v>47.746242500000001</v>
      </c>
      <c r="K26">
        <v>242</v>
      </c>
      <c r="L26">
        <v>4.5</v>
      </c>
      <c r="M26">
        <v>43.621400000000001</v>
      </c>
    </row>
    <row r="27" spans="1:13" x14ac:dyDescent="0.35">
      <c r="A27">
        <v>2019</v>
      </c>
      <c r="B27" t="s">
        <v>38</v>
      </c>
      <c r="C27">
        <v>356</v>
      </c>
      <c r="D27">
        <v>1583</v>
      </c>
      <c r="E27">
        <v>974</v>
      </c>
      <c r="F27">
        <v>9</v>
      </c>
      <c r="G27">
        <v>61</v>
      </c>
      <c r="H27">
        <v>73</v>
      </c>
      <c r="I27">
        <v>-21.4</v>
      </c>
      <c r="J27">
        <v>38.764045699999997</v>
      </c>
      <c r="K27">
        <v>172</v>
      </c>
      <c r="L27">
        <v>-18.100000000000001</v>
      </c>
      <c r="M27">
        <v>38.372093200000002</v>
      </c>
    </row>
    <row r="28" spans="1:13" x14ac:dyDescent="0.35">
      <c r="A28">
        <v>2019</v>
      </c>
      <c r="B28" t="s">
        <v>39</v>
      </c>
      <c r="C28">
        <v>405</v>
      </c>
      <c r="D28">
        <v>1738</v>
      </c>
      <c r="E28">
        <v>982</v>
      </c>
      <c r="F28">
        <v>12</v>
      </c>
      <c r="G28">
        <v>75</v>
      </c>
      <c r="H28">
        <v>96</v>
      </c>
      <c r="I28">
        <v>-9.8000000000000007</v>
      </c>
      <c r="J28">
        <v>44.444442700000003</v>
      </c>
      <c r="K28">
        <v>222</v>
      </c>
      <c r="L28">
        <v>-5.8</v>
      </c>
      <c r="M28">
        <v>44.594593000000003</v>
      </c>
    </row>
    <row r="29" spans="1:13" x14ac:dyDescent="0.35">
      <c r="A29">
        <v>2019</v>
      </c>
      <c r="B29" t="s">
        <v>40</v>
      </c>
      <c r="C29">
        <v>481</v>
      </c>
      <c r="D29">
        <v>2200</v>
      </c>
      <c r="E29">
        <v>1252</v>
      </c>
      <c r="F29">
        <v>15</v>
      </c>
      <c r="G29">
        <v>86</v>
      </c>
      <c r="H29">
        <v>120</v>
      </c>
      <c r="I29">
        <v>-29.3</v>
      </c>
      <c r="J29">
        <v>42.619540000000001</v>
      </c>
      <c r="K29">
        <v>300</v>
      </c>
      <c r="L29">
        <v>-31.1</v>
      </c>
      <c r="M29">
        <v>40.6666679</v>
      </c>
    </row>
    <row r="30" spans="1:13" x14ac:dyDescent="0.35">
      <c r="A30">
        <v>2019</v>
      </c>
      <c r="B30" t="s">
        <v>41</v>
      </c>
      <c r="C30">
        <v>395</v>
      </c>
      <c r="D30">
        <v>1447</v>
      </c>
      <c r="E30">
        <v>935</v>
      </c>
      <c r="F30">
        <v>7</v>
      </c>
      <c r="G30">
        <v>45</v>
      </c>
      <c r="H30">
        <v>74</v>
      </c>
      <c r="I30">
        <v>-77</v>
      </c>
      <c r="J30">
        <v>37.468353299999997</v>
      </c>
      <c r="K30">
        <v>159</v>
      </c>
      <c r="L30">
        <v>-33</v>
      </c>
      <c r="M30">
        <v>37.106920000000002</v>
      </c>
    </row>
    <row r="31" spans="1:13" x14ac:dyDescent="0.35">
      <c r="A31">
        <v>2019</v>
      </c>
      <c r="B31" t="s">
        <v>42</v>
      </c>
      <c r="C31">
        <v>434</v>
      </c>
      <c r="D31">
        <v>2009</v>
      </c>
      <c r="E31">
        <v>943</v>
      </c>
      <c r="F31">
        <v>17</v>
      </c>
      <c r="G31">
        <v>63</v>
      </c>
      <c r="H31">
        <v>112</v>
      </c>
      <c r="I31">
        <v>4.5</v>
      </c>
      <c r="J31">
        <v>43.087560000000003</v>
      </c>
      <c r="K31">
        <v>151</v>
      </c>
      <c r="L31">
        <v>-7.4</v>
      </c>
      <c r="M31">
        <v>42.384105699999999</v>
      </c>
    </row>
    <row r="32" spans="1:13" x14ac:dyDescent="0.35">
      <c r="A32">
        <v>2019</v>
      </c>
      <c r="B32" t="s">
        <v>43</v>
      </c>
      <c r="C32">
        <v>445</v>
      </c>
      <c r="D32">
        <v>2223</v>
      </c>
      <c r="E32">
        <v>1299</v>
      </c>
      <c r="F32">
        <v>21</v>
      </c>
      <c r="G32">
        <v>100</v>
      </c>
      <c r="H32">
        <v>105</v>
      </c>
      <c r="I32">
        <v>-4.8</v>
      </c>
      <c r="J32">
        <v>43.721973400000003</v>
      </c>
      <c r="K32">
        <v>290</v>
      </c>
      <c r="L32">
        <v>-11.5</v>
      </c>
      <c r="M32">
        <v>42.068965900000002</v>
      </c>
    </row>
    <row r="33" spans="1:13" x14ac:dyDescent="0.35">
      <c r="A33">
        <v>2019</v>
      </c>
      <c r="B33" t="s">
        <v>44</v>
      </c>
      <c r="C33">
        <v>476</v>
      </c>
      <c r="D33">
        <v>2133</v>
      </c>
      <c r="E33">
        <v>1230</v>
      </c>
      <c r="F33">
        <v>19</v>
      </c>
      <c r="G33">
        <v>80</v>
      </c>
      <c r="H33">
        <v>105</v>
      </c>
      <c r="I33">
        <v>-22.4</v>
      </c>
      <c r="J33">
        <v>40.126049999999999</v>
      </c>
      <c r="K33">
        <v>322</v>
      </c>
      <c r="L33">
        <v>-28.6</v>
      </c>
      <c r="M33">
        <v>39.130435900000002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Display</vt:lpstr>
      <vt:lpstr>2018_agg</vt:lpstr>
      <vt:lpstr>2018_weekly</vt:lpstr>
      <vt:lpstr>2019_agg</vt:lpstr>
      <vt:lpstr>2019_rush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 Girdner</cp:lastModifiedBy>
  <dcterms:created xsi:type="dcterms:W3CDTF">2020-04-20T00:04:56Z</dcterms:created>
  <dcterms:modified xsi:type="dcterms:W3CDTF">2020-04-28T16:20:23Z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2f2fde88-8e56-4bd4-97dd-1568eaf433f7</vt:lpwstr>
  </property>
</Properties>
</file>