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G\Dropbox\My PC (DESKTOP-8QRNP5H)\Documents\"/>
    </mc:Choice>
  </mc:AlternateContent>
  <xr:revisionPtr revIDLastSave="0" documentId="8_{05238E1A-166C-44B5-990D-0CD91F2668FA}" xr6:coauthVersionLast="45" xr6:coauthVersionMax="45" xr10:uidLastSave="{00000000-0000-0000-0000-000000000000}"/>
  <bookViews>
    <workbookView xWindow="-28920" yWindow="-120" windowWidth="29040" windowHeight="15840" xr2:uid="{41094275-7489-43A5-8D3A-2FA5FB3F6F68}"/>
  </bookViews>
  <sheets>
    <sheet name="2020 Polls" sheetId="1" r:id="rId1"/>
    <sheet name="2020 Notes" sheetId="5" r:id="rId2"/>
    <sheet name="Important Regions" sheetId="4" r:id="rId3"/>
    <sheet name="2020 Vote Statistics" sheetId="3" r:id="rId4"/>
    <sheet name="2016 Poll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C13" i="2"/>
  <c r="B13" i="2"/>
  <c r="C10" i="2"/>
  <c r="B10" i="2"/>
  <c r="C9" i="2"/>
  <c r="B9" i="2"/>
  <c r="D8" i="2"/>
  <c r="S3" i="3"/>
  <c r="H5" i="1"/>
  <c r="D2" i="2"/>
  <c r="H4" i="1"/>
  <c r="T4" i="1"/>
  <c r="K3" i="1"/>
  <c r="J3" i="1"/>
  <c r="H9" i="1"/>
</calcChain>
</file>

<file path=xl/sharedStrings.xml><?xml version="1.0" encoding="utf-8"?>
<sst xmlns="http://schemas.openxmlformats.org/spreadsheetml/2006/main" count="88" uniqueCount="71">
  <si>
    <t>Polling Period Start</t>
  </si>
  <si>
    <t>Polling Period End</t>
  </si>
  <si>
    <t>Sample</t>
  </si>
  <si>
    <t>Notes</t>
  </si>
  <si>
    <t>Margin of Error</t>
  </si>
  <si>
    <t>UG</t>
  </si>
  <si>
    <t>Akufo-Addo</t>
  </si>
  <si>
    <t>John Mahama</t>
  </si>
  <si>
    <t>Others</t>
  </si>
  <si>
    <t>Undecided</t>
  </si>
  <si>
    <t>Akufo-Addo SE</t>
  </si>
  <si>
    <t>John Mahama SE</t>
  </si>
  <si>
    <t>Others SE</t>
  </si>
  <si>
    <t>Type</t>
  </si>
  <si>
    <t>Model</t>
  </si>
  <si>
    <t>Governance Research Bureau</t>
  </si>
  <si>
    <t>Global InfoAnalytics</t>
  </si>
  <si>
    <t>Global InfoAnalytics - Economic Untruthful</t>
  </si>
  <si>
    <t>Global InfoAnalytics - economically untruthful + JM attracting undecided 45.5%</t>
  </si>
  <si>
    <t>Global InfoAnalytics - economically untruthful + JM attracting undecided 5.5%</t>
  </si>
  <si>
    <t>Global InfoAnalytics - economically untruthful + JM attracting undecided 34.5%</t>
  </si>
  <si>
    <t>Turnout Average</t>
  </si>
  <si>
    <t>Turnout Min</t>
  </si>
  <si>
    <t>Turnout High</t>
  </si>
  <si>
    <t>KsTU</t>
  </si>
  <si>
    <t>SE was based on the minimum vote they projected for Akufo-Addo, and the maximum vote they projected for Mahama</t>
  </si>
  <si>
    <t>Poll</t>
  </si>
  <si>
    <t>NPP</t>
  </si>
  <si>
    <t>NDC</t>
  </si>
  <si>
    <t>Mahama</t>
  </si>
  <si>
    <t>Actual</t>
  </si>
  <si>
    <t>Others / Undecided</t>
  </si>
  <si>
    <t>UG-Today</t>
  </si>
  <si>
    <t>UG-Campaign Message</t>
  </si>
  <si>
    <t>Poll / Model</t>
  </si>
  <si>
    <t>Others Parliament</t>
  </si>
  <si>
    <t>Published</t>
  </si>
  <si>
    <t>Registered Voters</t>
  </si>
  <si>
    <t>Ben Ephson (Source: Daily Dispath, Wednesday Edition, October 25 2020, Page 12, PDF)</t>
  </si>
  <si>
    <t>Ben Ephson (Source: The Daily Dispatch, Thursday Edition, November 26 2020, Page 2, PDF)</t>
  </si>
  <si>
    <t>Region</t>
  </si>
  <si>
    <t>Result Needed</t>
  </si>
  <si>
    <t>Party</t>
  </si>
  <si>
    <t>Result 2016</t>
  </si>
  <si>
    <t>Poll Projection</t>
  </si>
  <si>
    <t>Ashanti</t>
  </si>
  <si>
    <t>CDD November 2nd Poll, Found NPP 15 points advantage over NDC in terms of delivering on campaign promises</t>
  </si>
  <si>
    <t>Gt Accra, Ashanti, and Central are 47% of Ghanaian Voters</t>
  </si>
  <si>
    <t>Total</t>
  </si>
  <si>
    <t>Western North</t>
  </si>
  <si>
    <t>Central</t>
  </si>
  <si>
    <t>Greater Accra</t>
  </si>
  <si>
    <t>Volta</t>
  </si>
  <si>
    <t>Oti</t>
  </si>
  <si>
    <t>Eastern</t>
  </si>
  <si>
    <t>Bono</t>
  </si>
  <si>
    <t>Ahafo</t>
  </si>
  <si>
    <t>Bono East</t>
  </si>
  <si>
    <t>Savannah</t>
  </si>
  <si>
    <t>Northern</t>
  </si>
  <si>
    <t>North East</t>
  </si>
  <si>
    <t>Upper East</t>
  </si>
  <si>
    <t>Upper West</t>
  </si>
  <si>
    <t>Western</t>
  </si>
  <si>
    <t>Check Total</t>
  </si>
  <si>
    <t>Results</t>
  </si>
  <si>
    <t>UG Difference</t>
  </si>
  <si>
    <t>Ben Ephson Difference</t>
  </si>
  <si>
    <t>Difference Average</t>
  </si>
  <si>
    <t>Polls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</si>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</sst>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7506E-AD4A-4D75-AC14-4360ED2815D6}" name="Table1" displayName="Table1" ref="A1:U9" totalsRowShown="0" headerRowDxfId="6">
  <autoFilter ref="A1:U9" xr:uid="{927B0427-3963-46B2-A592-18F408676416}"/>
  <tableColumns count="21">
    <tableColumn id="1" xr3:uid="{BEDA071A-04B4-4539-907B-378433F3A9B4}" name="Poll / Model" dataDxfId="5"/>
    <tableColumn id="2" xr3:uid="{167FDB3A-D740-4E3E-9A47-E06F0EAEF23B}" name="Sample"/>
    <tableColumn id="3" xr3:uid="{BEC3DFA1-E1F2-4EE0-876C-C13D9C008620}" name="Margin of Error"/>
    <tableColumn id="4" xr3:uid="{C5B2B7DC-A1EB-4D68-BC08-D37A97709181}" name="Polling Period Start"/>
    <tableColumn id="5" xr3:uid="{A5161C65-2BE6-4476-9BA4-66298DC9A667}" name="Polling Period End"/>
    <tableColumn id="6" xr3:uid="{C34904DE-D7F1-4C10-A1C0-1368C5642113}" name="Akufo-Addo" dataDxfId="4"/>
    <tableColumn id="7" xr3:uid="{7CFF2950-2826-4126-9E31-863B89EC3F4F}" name="John Mahama" dataDxfId="3"/>
    <tableColumn id="8" xr3:uid="{8F0C11BE-89EE-4475-9FF9-ECF879E4736F}" name="Others" dataDxfId="2"/>
    <tableColumn id="9" xr3:uid="{C90ECEA6-4C3B-4E45-BB99-8F7C73252859}" name="Undecided"/>
    <tableColumn id="10" xr3:uid="{A2699868-BBF9-4EA7-B796-A8973231B74F}" name="Akufo-Addo SE"/>
    <tableColumn id="11" xr3:uid="{A4DBED02-3B5E-40B5-B885-EA92EAD08F7A}" name="John Mahama SE"/>
    <tableColumn id="12" xr3:uid="{0DA75AD2-68C3-41B2-849A-ECB372C2B4EE}" name="Others SE"/>
    <tableColumn id="13" xr3:uid="{A9CCF903-4F36-4B35-857E-382C4BCF5535}" name="Type"/>
    <tableColumn id="14" xr3:uid="{83A2F9C8-3FEF-4649-AD2A-339DA28C009F}" name="Notes" dataDxfId="1"/>
    <tableColumn id="15" xr3:uid="{E36A5668-B5CB-4E14-A73D-FB6BB8FAFD44}" name="Turnout Average"/>
    <tableColumn id="16" xr3:uid="{8F8CB59B-1351-49A4-B4A2-68819A968D5E}" name="Turnout Min"/>
    <tableColumn id="17" xr3:uid="{7923FC99-90D0-469E-B9A6-F371B532E895}" name="Turnout High"/>
    <tableColumn id="18" xr3:uid="{55ADA1EB-1D2B-4580-9406-5D219510522E}" name="NPP"/>
    <tableColumn id="19" xr3:uid="{1B0DD125-EDA9-425C-83B0-E85F2DF2DACF}" name="NDC"/>
    <tableColumn id="20" xr3:uid="{99F51F9A-485C-4AD4-9345-8BE3799C873D}" name="Others Parliament"/>
    <tableColumn id="21" xr3:uid="{5FF15B04-83A9-4825-BCC1-4946FB92FD06}" name="Publish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DC4B92-6C40-4219-9D2F-5D95F6B98C9D}" name="Table2" displayName="Table2" ref="A1:E10" totalsRowShown="0">
  <autoFilter ref="A1:E10" xr:uid="{5A9D7CF9-E2DE-48DD-BA2A-4C3892AF0B6F}"/>
  <tableColumns count="5">
    <tableColumn id="1" xr3:uid="{20996973-DE8A-412F-9A57-CA106A4C9AF1}" name="Poll / Model" dataDxfId="0"/>
    <tableColumn id="2" xr3:uid="{B0F53934-6434-46FA-BE26-92B1578D8E67}" name="Akufo-Addo"/>
    <tableColumn id="3" xr3:uid="{46CD7545-1BCB-4E1D-941C-B8EDFB7D2AA9}" name="Mahama"/>
    <tableColumn id="4" xr3:uid="{69F648F8-1C5F-45A1-9BCD-C1633FC9919D}" name="Others / Undecided"/>
    <tableColumn id="6" xr3:uid="{FB9915B4-2DF0-4C9F-A17E-153CF6C5A8D1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2FDF-533B-43C8-B3D4-1D8A3577DA2B}">
  <dimension ref="A1:U12"/>
  <sheetViews>
    <sheetView tabSelected="1" zoomScaleNormal="100" workbookViewId="0">
      <selection activeCell="P6" sqref="P6"/>
    </sheetView>
  </sheetViews>
  <sheetFormatPr defaultRowHeight="15" x14ac:dyDescent="0.25"/>
  <cols>
    <col min="1" max="1" width="21.5703125" style="7" customWidth="1"/>
    <col min="2" max="2" width="9.85546875" bestFit="1" customWidth="1"/>
    <col min="3" max="3" width="11.28515625" customWidth="1"/>
    <col min="4" max="4" width="13.140625" customWidth="1"/>
    <col min="5" max="5" width="12.7109375" customWidth="1"/>
    <col min="6" max="6" width="14" bestFit="1" customWidth="1"/>
    <col min="7" max="7" width="15.7109375" bestFit="1" customWidth="1"/>
    <col min="8" max="8" width="9.28515625" bestFit="1" customWidth="1"/>
    <col min="9" max="9" width="13" bestFit="1" customWidth="1"/>
    <col min="10" max="10" width="11.140625" customWidth="1"/>
    <col min="11" max="11" width="14" customWidth="1"/>
    <col min="12" max="12" width="8.42578125" customWidth="1"/>
    <col min="13" max="13" width="7.5703125" bestFit="1" customWidth="1"/>
    <col min="14" max="14" width="17.140625" style="7" customWidth="1"/>
    <col min="15" max="15" width="12.140625" customWidth="1"/>
    <col min="16" max="16" width="9.42578125" customWidth="1"/>
    <col min="17" max="17" width="9.28515625" customWidth="1"/>
    <col min="18" max="19" width="7.140625" bestFit="1" customWidth="1"/>
    <col min="20" max="20" width="12.7109375" customWidth="1"/>
    <col min="21" max="21" width="12.5703125" customWidth="1"/>
  </cols>
  <sheetData>
    <row r="1" spans="1:21" s="7" customFormat="1" ht="30" x14ac:dyDescent="0.25">
      <c r="A1" s="6" t="s">
        <v>34</v>
      </c>
      <c r="B1" s="6" t="s">
        <v>2</v>
      </c>
      <c r="C1" s="6" t="s">
        <v>4</v>
      </c>
      <c r="D1" s="6" t="s">
        <v>0</v>
      </c>
      <c r="E1" s="6" t="s">
        <v>1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3</v>
      </c>
      <c r="O1" s="6" t="s">
        <v>21</v>
      </c>
      <c r="P1" s="6" t="s">
        <v>22</v>
      </c>
      <c r="Q1" s="6" t="s">
        <v>23</v>
      </c>
      <c r="R1" s="6" t="s">
        <v>27</v>
      </c>
      <c r="S1" s="6" t="s">
        <v>28</v>
      </c>
      <c r="T1" s="6" t="s">
        <v>35</v>
      </c>
      <c r="U1" s="6" t="s">
        <v>36</v>
      </c>
    </row>
    <row r="2" spans="1:21" x14ac:dyDescent="0.25">
      <c r="A2" s="7" t="s">
        <v>16</v>
      </c>
      <c r="B2">
        <v>4199</v>
      </c>
      <c r="C2" s="2">
        <v>1.9890000000000001E-2</v>
      </c>
      <c r="F2" s="2">
        <v>0.504</v>
      </c>
      <c r="G2" s="2">
        <v>0.34899999999999998</v>
      </c>
      <c r="H2" s="2">
        <v>0.04</v>
      </c>
      <c r="I2" s="2">
        <v>6.8000000000000005E-2</v>
      </c>
      <c r="M2" t="s">
        <v>26</v>
      </c>
    </row>
    <row r="3" spans="1:21" ht="60" x14ac:dyDescent="0.25">
      <c r="A3" s="7" t="s">
        <v>24</v>
      </c>
      <c r="B3">
        <v>8800</v>
      </c>
      <c r="F3" s="2">
        <v>0.56599999999999995</v>
      </c>
      <c r="G3" s="2">
        <v>0.33800000000000002</v>
      </c>
      <c r="H3" s="2">
        <v>9.6000000000000002E-2</v>
      </c>
      <c r="J3" s="2">
        <f>F3-51.4%</f>
        <v>5.1999999999999935E-2</v>
      </c>
      <c r="K3" s="4">
        <f>47.1%-G3</f>
        <v>0.13300000000000001</v>
      </c>
      <c r="M3" t="s">
        <v>26</v>
      </c>
      <c r="N3" s="7" t="s">
        <v>25</v>
      </c>
      <c r="O3" s="2">
        <v>0.73309999999999997</v>
      </c>
      <c r="P3" s="2">
        <v>0.70630000000000004</v>
      </c>
      <c r="Q3" s="2">
        <v>0.83989999999999998</v>
      </c>
    </row>
    <row r="4" spans="1:21" x14ac:dyDescent="0.25">
      <c r="A4" s="7" t="s">
        <v>32</v>
      </c>
      <c r="B4">
        <v>11949</v>
      </c>
      <c r="F4" s="2">
        <v>0.51700000000000002</v>
      </c>
      <c r="G4" s="2">
        <v>0.40400000000000003</v>
      </c>
      <c r="H4" s="4">
        <f>100%-F4-G4-I4</f>
        <v>3.1999999999999959E-2</v>
      </c>
      <c r="I4" s="2">
        <v>4.7E-2</v>
      </c>
      <c r="M4" t="s">
        <v>26</v>
      </c>
      <c r="R4" s="2">
        <v>0.502</v>
      </c>
      <c r="S4" s="2">
        <v>0.41299999999999998</v>
      </c>
      <c r="T4" s="4">
        <f>100%-R4-S4</f>
        <v>8.500000000000002E-2</v>
      </c>
    </row>
    <row r="5" spans="1:21" x14ac:dyDescent="0.25">
      <c r="A5" s="7" t="s">
        <v>33</v>
      </c>
      <c r="B5">
        <v>11949</v>
      </c>
      <c r="F5" s="2">
        <v>0.52500000000000002</v>
      </c>
      <c r="G5" s="2">
        <v>0.40899999999999997</v>
      </c>
      <c r="H5" s="4">
        <f>100%-I5-G5-F5</f>
        <v>2.9000000000000026E-2</v>
      </c>
      <c r="I5" s="2">
        <v>3.6999999999999998E-2</v>
      </c>
      <c r="M5" t="s">
        <v>26</v>
      </c>
    </row>
    <row r="6" spans="1:21" ht="30" x14ac:dyDescent="0.25">
      <c r="A6" s="7" t="s">
        <v>17</v>
      </c>
      <c r="F6" s="2">
        <v>0.48499999999999999</v>
      </c>
      <c r="G6" s="2">
        <v>0.47599999999999998</v>
      </c>
      <c r="H6" s="2">
        <v>3.9E-2</v>
      </c>
      <c r="M6" t="s">
        <v>14</v>
      </c>
    </row>
    <row r="7" spans="1:21" ht="75" x14ac:dyDescent="0.25">
      <c r="A7" s="7" t="s">
        <v>18</v>
      </c>
      <c r="F7" s="2">
        <v>0.46200000000000002</v>
      </c>
      <c r="G7" s="2">
        <v>0.5</v>
      </c>
      <c r="H7" s="2">
        <v>3.5999999999999997E-2</v>
      </c>
      <c r="M7" t="s">
        <v>14</v>
      </c>
    </row>
    <row r="8" spans="1:21" ht="75" x14ac:dyDescent="0.25">
      <c r="A8" s="7" t="s">
        <v>19</v>
      </c>
      <c r="F8" s="2">
        <v>0.48399999999999999</v>
      </c>
      <c r="G8" s="2">
        <v>0.48099999999999998</v>
      </c>
      <c r="H8" s="2">
        <v>3.5999999999999997E-2</v>
      </c>
      <c r="M8" t="s">
        <v>14</v>
      </c>
    </row>
    <row r="9" spans="1:21" ht="75" x14ac:dyDescent="0.25">
      <c r="A9" s="7" t="s">
        <v>20</v>
      </c>
      <c r="F9" s="2">
        <v>0.503</v>
      </c>
      <c r="G9" s="2">
        <v>0.46200000000000002</v>
      </c>
      <c r="H9" s="3">
        <f>1.7%+1.9%</f>
        <v>3.6000000000000004E-2</v>
      </c>
      <c r="M9" t="s">
        <v>14</v>
      </c>
    </row>
    <row r="10" spans="1:21" ht="30" x14ac:dyDescent="0.25">
      <c r="A10" s="7" t="s">
        <v>15</v>
      </c>
      <c r="F10" s="2">
        <v>0.4919</v>
      </c>
      <c r="G10" s="2">
        <v>0.48270000000000002</v>
      </c>
      <c r="H10" s="2">
        <v>2.5399999999999999E-2</v>
      </c>
      <c r="J10" s="2">
        <v>7.6E-3</v>
      </c>
      <c r="K10" s="2">
        <v>7.4999999999999997E-3</v>
      </c>
      <c r="L10" s="2">
        <v>3.2000000000000002E-3</v>
      </c>
      <c r="M10" t="s">
        <v>14</v>
      </c>
    </row>
    <row r="11" spans="1:21" ht="75" x14ac:dyDescent="0.25">
      <c r="A11" s="7" t="s">
        <v>38</v>
      </c>
      <c r="C11" s="1">
        <v>0.02</v>
      </c>
      <c r="F11" s="2">
        <v>0.52600000000000002</v>
      </c>
      <c r="G11" s="2">
        <v>0.45700000000000002</v>
      </c>
      <c r="M11" t="s">
        <v>14</v>
      </c>
    </row>
    <row r="12" spans="1:21" x14ac:dyDescent="0.25">
      <c r="F12" s="2">
        <f>AVERAGE(F2:F11)</f>
        <v>0.5063899999999999</v>
      </c>
      <c r="G12" s="2">
        <f>AVERAGE(G2:G11)</f>
        <v>0.43586999999999998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E5B2-3AB5-4EE4-94AF-D4901859ABEC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84AF-5064-43D6-9F5D-CAB50F8DC563}">
  <dimension ref="A1:E4"/>
  <sheetViews>
    <sheetView workbookViewId="0">
      <selection activeCell="D7" sqref="D7"/>
    </sheetView>
  </sheetViews>
  <sheetFormatPr defaultRowHeight="15" x14ac:dyDescent="0.25"/>
  <cols>
    <col min="3" max="3" width="16" customWidth="1"/>
    <col min="4" max="4" width="18.140625" customWidth="1"/>
    <col min="5" max="5" width="20.5703125" customWidth="1"/>
  </cols>
  <sheetData>
    <row r="1" spans="1:5" x14ac:dyDescent="0.25">
      <c r="A1" s="5" t="s">
        <v>40</v>
      </c>
    </row>
    <row r="2" spans="1:5" x14ac:dyDescent="0.25">
      <c r="B2" s="5" t="s">
        <v>42</v>
      </c>
    </row>
    <row r="3" spans="1:5" x14ac:dyDescent="0.25">
      <c r="A3" t="s">
        <v>45</v>
      </c>
      <c r="C3" s="5" t="s">
        <v>41</v>
      </c>
      <c r="D3" s="5" t="s">
        <v>43</v>
      </c>
      <c r="E3" s="5" t="s">
        <v>44</v>
      </c>
    </row>
    <row r="4" spans="1:5" x14ac:dyDescent="0.25">
      <c r="B4" t="s">
        <v>27</v>
      </c>
      <c r="C4" s="1">
        <v>0.75</v>
      </c>
      <c r="D4" s="2">
        <v>0.75980000000000003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3061-5945-4463-BDAC-400E42D5074B}">
  <dimension ref="A1:S3"/>
  <sheetViews>
    <sheetView workbookViewId="0">
      <selection activeCell="O17" sqref="O17"/>
    </sheetView>
  </sheetViews>
  <sheetFormatPr defaultRowHeight="15" x14ac:dyDescent="0.25"/>
  <cols>
    <col min="1" max="1" width="20.42578125" customWidth="1"/>
    <col min="2" max="2" width="10.140625" bestFit="1" customWidth="1"/>
    <col min="3" max="3" width="13.28515625" bestFit="1" customWidth="1"/>
    <col min="4" max="4" width="14.42578125" bestFit="1" customWidth="1"/>
    <col min="5" max="6" width="13.28515625" bestFit="1" customWidth="1"/>
    <col min="7" max="8" width="11.5703125" bestFit="1" customWidth="1"/>
    <col min="9" max="10" width="13.28515625" bestFit="1" customWidth="1"/>
    <col min="11" max="14" width="11.5703125" bestFit="1" customWidth="1"/>
    <col min="15" max="15" width="13.28515625" bestFit="1" customWidth="1"/>
    <col min="16" max="17" width="11.5703125" bestFit="1" customWidth="1"/>
    <col min="18" max="18" width="11.7109375" bestFit="1" customWidth="1"/>
    <col min="19" max="19" width="14.28515625" bestFit="1" customWidth="1"/>
  </cols>
  <sheetData>
    <row r="1" spans="1:19" x14ac:dyDescent="0.25">
      <c r="A1" s="5" t="s">
        <v>37</v>
      </c>
    </row>
    <row r="2" spans="1:19" x14ac:dyDescent="0.25">
      <c r="B2" s="10" t="s">
        <v>48</v>
      </c>
      <c r="C2" s="10" t="s">
        <v>63</v>
      </c>
      <c r="D2" s="10" t="s">
        <v>49</v>
      </c>
      <c r="E2" s="10" t="s">
        <v>50</v>
      </c>
      <c r="F2" s="10" t="s">
        <v>51</v>
      </c>
      <c r="G2" s="10" t="s">
        <v>52</v>
      </c>
      <c r="H2" s="10" t="s">
        <v>53</v>
      </c>
      <c r="I2" s="10" t="s">
        <v>54</v>
      </c>
      <c r="J2" s="10" t="s">
        <v>45</v>
      </c>
      <c r="K2" s="10" t="s">
        <v>55</v>
      </c>
      <c r="L2" s="10" t="s">
        <v>56</v>
      </c>
      <c r="M2" s="10" t="s">
        <v>57</v>
      </c>
      <c r="N2" s="10" t="s">
        <v>58</v>
      </c>
      <c r="O2" s="10" t="s">
        <v>59</v>
      </c>
      <c r="P2" s="10" t="s">
        <v>60</v>
      </c>
      <c r="Q2" s="10" t="s">
        <v>61</v>
      </c>
      <c r="R2" s="10" t="s">
        <v>62</v>
      </c>
      <c r="S2" s="10" t="s">
        <v>64</v>
      </c>
    </row>
    <row r="3" spans="1:19" x14ac:dyDescent="0.25">
      <c r="B3" s="8">
        <v>17027641</v>
      </c>
      <c r="C3" s="9">
        <v>1187333</v>
      </c>
      <c r="D3" s="9">
        <v>468683</v>
      </c>
      <c r="E3" s="9">
        <v>1567756</v>
      </c>
      <c r="F3" s="9">
        <v>3528996</v>
      </c>
      <c r="G3" s="9">
        <v>924116</v>
      </c>
      <c r="H3" s="9">
        <v>358552</v>
      </c>
      <c r="I3" s="9">
        <v>1641050</v>
      </c>
      <c r="J3" s="9">
        <v>3019178</v>
      </c>
      <c r="K3" s="9">
        <v>653378</v>
      </c>
      <c r="L3" s="9">
        <v>316970</v>
      </c>
      <c r="M3" s="9">
        <v>594610</v>
      </c>
      <c r="N3" s="9">
        <v>298404</v>
      </c>
      <c r="O3" s="9">
        <v>1050016</v>
      </c>
      <c r="P3" s="9">
        <v>289529</v>
      </c>
      <c r="Q3" s="9">
        <v>659317</v>
      </c>
      <c r="R3" s="9">
        <v>469753</v>
      </c>
      <c r="S3" s="9">
        <f>SUM(C3:R3)</f>
        <v>17027641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E304-503E-48FF-88B8-4AD698C75E90}">
  <dimension ref="A1:E13"/>
  <sheetViews>
    <sheetView workbookViewId="0">
      <selection activeCell="C24" sqref="C24"/>
    </sheetView>
  </sheetViews>
  <sheetFormatPr defaultRowHeight="15" x14ac:dyDescent="0.25"/>
  <cols>
    <col min="1" max="1" width="34" style="7" customWidth="1"/>
    <col min="2" max="2" width="14" bestFit="1" customWidth="1"/>
    <col min="3" max="3" width="11" customWidth="1"/>
    <col min="4" max="4" width="21" bestFit="1" customWidth="1"/>
    <col min="5" max="5" width="7.5703125" bestFit="1" customWidth="1"/>
  </cols>
  <sheetData>
    <row r="1" spans="1:5" x14ac:dyDescent="0.25">
      <c r="A1" s="7" t="s">
        <v>34</v>
      </c>
      <c r="B1" t="s">
        <v>6</v>
      </c>
      <c r="C1" t="s">
        <v>29</v>
      </c>
      <c r="D1" t="s">
        <v>31</v>
      </c>
      <c r="E1" t="s">
        <v>13</v>
      </c>
    </row>
    <row r="2" spans="1:5" x14ac:dyDescent="0.25">
      <c r="A2" s="7" t="s">
        <v>5</v>
      </c>
      <c r="B2" s="2">
        <v>0.49</v>
      </c>
      <c r="C2" s="2">
        <v>0.39600000000000002</v>
      </c>
      <c r="D2" s="4">
        <f>100%-B2-C2</f>
        <v>0.11399999999999999</v>
      </c>
      <c r="E2" t="s">
        <v>26</v>
      </c>
    </row>
    <row r="3" spans="1:5" ht="45" x14ac:dyDescent="0.25">
      <c r="A3" s="7" t="s">
        <v>39</v>
      </c>
      <c r="B3" s="2">
        <v>0.45900000000000002</v>
      </c>
      <c r="C3" s="2">
        <v>0.52600000000000002</v>
      </c>
      <c r="E3" t="s">
        <v>14</v>
      </c>
    </row>
    <row r="8" spans="1:5" x14ac:dyDescent="0.25">
      <c r="A8" s="7" t="s">
        <v>30</v>
      </c>
      <c r="B8" s="2">
        <v>0.53720000000000001</v>
      </c>
      <c r="C8" s="2">
        <v>0.44529999999999997</v>
      </c>
      <c r="D8" s="2">
        <f>100%-Table2[[#This Row],[Akufo-Addo]]-Table2[[#This Row],[Mahama]]</f>
        <v>1.7500000000000016E-2</v>
      </c>
      <c r="E8" t="s">
        <v>65</v>
      </c>
    </row>
    <row r="9" spans="1:5" x14ac:dyDescent="0.25">
      <c r="A9" s="7" t="s">
        <v>66</v>
      </c>
      <c r="B9" s="2">
        <f>B2-B8</f>
        <v>-4.720000000000002E-2</v>
      </c>
      <c r="C9" s="2">
        <f>C2-C8</f>
        <v>-4.9299999999999955E-2</v>
      </c>
      <c r="E9" t="s">
        <v>26</v>
      </c>
    </row>
    <row r="10" spans="1:5" x14ac:dyDescent="0.25">
      <c r="A10" s="7" t="s">
        <v>67</v>
      </c>
      <c r="B10" s="2">
        <f>B3-B8</f>
        <v>-7.8199999999999992E-2</v>
      </c>
      <c r="C10" s="2">
        <f>C3-C8</f>
        <v>8.0700000000000049E-2</v>
      </c>
      <c r="E10" t="s">
        <v>14</v>
      </c>
    </row>
    <row r="12" spans="1:5" x14ac:dyDescent="0.25">
      <c r="B12" t="s">
        <v>69</v>
      </c>
      <c r="C12" t="s">
        <v>70</v>
      </c>
    </row>
    <row r="13" spans="1:5" x14ac:dyDescent="0.25">
      <c r="A13" s="7" t="s">
        <v>68</v>
      </c>
      <c r="B13" s="3">
        <f>(ABS(B9)+ABS(C9))/2</f>
        <v>4.8249999999999987E-2</v>
      </c>
      <c r="C13" s="3">
        <f>(ABS(B10)+ABS(C10))/2</f>
        <v>7.9450000000000021E-2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5CB65CCB266C4AB8E48E469B4BBC7C" ma:contentTypeVersion="11" ma:contentTypeDescription="Create a new document." ma:contentTypeScope="" ma:versionID="1dcbf2592e170eb5be425c1a49afa3e1">
  <xsd:schema xmlns:xsd="http://www.w3.org/2001/XMLSchema" xmlns:xs="http://www.w3.org/2001/XMLSchema" xmlns:p="http://schemas.microsoft.com/office/2006/metadata/properties" xmlns:ns3="911b16b4-6e65-4f53-89fe-832d00eb5a42" xmlns:ns4="2cbdc14d-190c-45b4-9d71-f116bcd356ad" targetNamespace="http://schemas.microsoft.com/office/2006/metadata/properties" ma:root="true" ma:fieldsID="39959952d28c02b103d2a87b0cfc2b34" ns3:_="" ns4:_="">
    <xsd:import namespace="911b16b4-6e65-4f53-89fe-832d00eb5a42"/>
    <xsd:import namespace="2cbdc14d-190c-45b4-9d71-f116bcd356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b16b4-6e65-4f53-89fe-832d00eb5a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dc14d-190c-45b4-9d71-f116bcd356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AC3022-5A76-461E-97EE-AF7841F788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9CF592-F2B1-4C01-BFFA-DA911431B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b16b4-6e65-4f53-89fe-832d00eb5a42"/>
    <ds:schemaRef ds:uri="2cbdc14d-190c-45b4-9d71-f116bcd356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5B4A10-3AB9-4DF4-952F-06FE4B8B6038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911b16b4-6e65-4f53-89fe-832d00eb5a42"/>
    <ds:schemaRef ds:uri="http://www.w3.org/XML/1998/namespace"/>
    <ds:schemaRef ds:uri="2cbdc14d-190c-45b4-9d71-f116bcd356ad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 Polls</vt:lpstr>
      <vt:lpstr>2020 Notes</vt:lpstr>
      <vt:lpstr>Important Regions</vt:lpstr>
      <vt:lpstr>2020 Vote Statistics</vt:lpstr>
      <vt:lpstr>2016 Polls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Graubard</dc:creator>
  <cp:lastModifiedBy>Clay Graubard</cp:lastModifiedBy>
  <dcterms:created xsi:type="dcterms:W3CDTF">2020-12-05T19:01:34Z</dcterms:created>
  <dcterms:modified xsi:type="dcterms:W3CDTF">2020-12-05T22:44:35Z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0x010100D85CB65CCB266C4AB8E48E469B4BBC7C</vt:lpwstr>
  </property>
</Properties>
</file>