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225" windowWidth="14805" windowHeight="7890" firstSheet="2" activeTab="2"/>
  </bookViews>
  <sheets>
    <sheet name="Single" sheetId="1" state="hidden" r:id="rId1"/>
    <sheet name="Single Plain" sheetId="5" state="hidden" r:id="rId2"/>
    <sheet name="Single, Plain, AFAL" sheetId="7" r:id="rId3"/>
    <sheet name="Dual" sheetId="2" state="hidden" r:id="rId4"/>
    <sheet name="Dual Plain" sheetId="4" state="hidden" r:id="rId5"/>
    <sheet name="Dual, Plain, AFAL" sheetId="8" r:id="rId6"/>
    <sheet name="Transmitter" sheetId="3" state="hidden" r:id="rId7"/>
    <sheet name="Transmitter Plain" sheetId="6" state="hidden" r:id="rId8"/>
    <sheet name="Transmitter, Plain, AFAL" sheetId="9" r:id="rId9"/>
    <sheet name="Multi-Meter (3), Plain, AFAL" sheetId="15" r:id="rId10"/>
    <sheet name="Multi-Meter (5), Plain, AFAL" sheetId="13" r:id="rId11"/>
    <sheet name="34401A, Plain, AFAL" sheetId="16" r:id="rId12"/>
    <sheet name="Single, Plain, Unc., AFAL" sheetId="11" r:id="rId13"/>
    <sheet name="Description and Accuracy Ref" sheetId="10" state="hidden" r:id="rId14"/>
  </sheets>
  <definedNames>
    <definedName name="Accuracy">'Description and Accuracy Ref'!$D$5:$D$1678</definedName>
    <definedName name="Accuracy2">'Description and Accuracy Ref'!$E$5:$E$1678</definedName>
    <definedName name="Description">'Description and Accuracy Ref'!$B$5:$B$1678</definedName>
    <definedName name="Models">'Description and Accuracy Ref'!$C$5:$C$1678</definedName>
    <definedName name="_xlnm.Print_Area" localSheetId="11">'34401A, Plain, AFAL'!$A$1:$L$67,'34401A, Plain, AFAL'!$A$73:$L$133,'34401A, Plain, AFAL'!$A$139:$L$169</definedName>
    <definedName name="_xlnm.Print_Area" localSheetId="3">Dual!$A$1:$L$66</definedName>
    <definedName name="_xlnm.Print_Area" localSheetId="4">'Dual Plain'!$A$1:$L$75</definedName>
    <definedName name="_xlnm.Print_Area" localSheetId="5">'Dual, Plain, AFAL'!$A$1:$L$60,'Dual, Plain, AFAL'!$A$66:$L$128</definedName>
    <definedName name="_xlnm.Print_Area" localSheetId="9">'Multi-Meter (3), Plain, AFAL'!$A$1:$L$64,'Multi-Meter (3), Plain, AFAL'!$A$69:$L$147</definedName>
    <definedName name="_xlnm.Print_Area" localSheetId="10">'Multi-Meter (5), Plain, AFAL'!$A$1:$L$69,'Multi-Meter (5), Plain, AFAL'!$A$75:$L$133</definedName>
    <definedName name="_xlnm.Print_Area" localSheetId="0">Single!$A$1:$L$53</definedName>
    <definedName name="_xlnm.Print_Area" localSheetId="1">'Single Plain'!$A$1:$L$60</definedName>
    <definedName name="_xlnm.Print_Area" localSheetId="2">'Single, Plain, AFAL'!$A$1:$L$57,'Single, Plain, AFAL'!$A$66:$L$117</definedName>
    <definedName name="_xlnm.Print_Area" localSheetId="12">'Single, Plain, Unc., AFAL'!$A$1:$L$60,'Single, Plain, Unc., AFAL'!$A$69:$L$129,'Single, Plain, Unc., AFAL'!$A$138:$L$189</definedName>
    <definedName name="_xlnm.Print_Area" localSheetId="6">Transmitter!$A$1:$L$56</definedName>
    <definedName name="_xlnm.Print_Area" localSheetId="7">'Transmitter Plain'!$A$1:$L$63</definedName>
    <definedName name="_xlnm.Print_Area" localSheetId="8">'Transmitter, Plain, AFAL'!$A$1:$L$60,'Transmitter, Plain, AFAL'!$A$66:$L$117</definedName>
    <definedName name="Range">'Description and Accuracy Ref'!$G$5:$G$1678</definedName>
  </definedNames>
  <calcPr calcId="145621"/>
</workbook>
</file>

<file path=xl/calcChain.xml><?xml version="1.0" encoding="utf-8"?>
<calcChain xmlns="http://schemas.openxmlformats.org/spreadsheetml/2006/main">
  <c r="P271" i="16" l="1"/>
  <c r="O271" i="16"/>
  <c r="G271" i="16"/>
  <c r="K271" i="16" s="1"/>
  <c r="P270" i="16"/>
  <c r="O270" i="16"/>
  <c r="G270" i="16"/>
  <c r="K270" i="16" s="1"/>
  <c r="P266" i="16"/>
  <c r="O266" i="16"/>
  <c r="G266" i="16"/>
  <c r="K266" i="16" s="1"/>
  <c r="P265" i="16"/>
  <c r="O265" i="16"/>
  <c r="G265" i="16"/>
  <c r="K265" i="16" s="1"/>
  <c r="P264" i="16"/>
  <c r="O264" i="16"/>
  <c r="G264" i="16"/>
  <c r="K264" i="16" s="1"/>
  <c r="P263" i="16"/>
  <c r="O263" i="16"/>
  <c r="G263" i="16"/>
  <c r="K263" i="16" s="1"/>
  <c r="P262" i="16"/>
  <c r="O262" i="16"/>
  <c r="G262" i="16"/>
  <c r="K262" i="16" s="1"/>
  <c r="P261" i="16"/>
  <c r="O261" i="16"/>
  <c r="G261" i="16"/>
  <c r="K261" i="16" s="1"/>
  <c r="P260" i="16"/>
  <c r="O260" i="16"/>
  <c r="G260" i="16"/>
  <c r="K260" i="16" s="1"/>
  <c r="P259" i="16"/>
  <c r="O259" i="16"/>
  <c r="G259" i="16"/>
  <c r="K259" i="16" s="1"/>
  <c r="P258" i="16"/>
  <c r="O258" i="16"/>
  <c r="G258" i="16"/>
  <c r="K258" i="16" s="1"/>
  <c r="P257" i="16"/>
  <c r="O257" i="16"/>
  <c r="G257" i="16"/>
  <c r="K257" i="16" s="1"/>
  <c r="P256" i="16"/>
  <c r="O256" i="16"/>
  <c r="G256" i="16"/>
  <c r="K256" i="16" s="1"/>
  <c r="P252" i="16"/>
  <c r="O252" i="16"/>
  <c r="G252" i="16"/>
  <c r="K252" i="16" s="1"/>
  <c r="P251" i="16"/>
  <c r="O251" i="16"/>
  <c r="G251" i="16"/>
  <c r="K251" i="16" s="1"/>
  <c r="P235" i="16"/>
  <c r="O235" i="16"/>
  <c r="G235" i="16"/>
  <c r="K235" i="16" s="1"/>
  <c r="P234" i="16"/>
  <c r="O234" i="16"/>
  <c r="G234" i="16"/>
  <c r="K234" i="16" s="1"/>
  <c r="P233" i="16"/>
  <c r="O233" i="16"/>
  <c r="G233" i="16"/>
  <c r="K233" i="16" s="1"/>
  <c r="P232" i="16"/>
  <c r="O232" i="16"/>
  <c r="G232" i="16"/>
  <c r="K232" i="16" s="1"/>
  <c r="P228" i="16"/>
  <c r="O228" i="16"/>
  <c r="G228" i="16"/>
  <c r="K228" i="16" s="1"/>
  <c r="P227" i="16"/>
  <c r="O227" i="16"/>
  <c r="G227" i="16"/>
  <c r="K227" i="16" s="1"/>
  <c r="P226" i="16"/>
  <c r="O226" i="16"/>
  <c r="G226" i="16"/>
  <c r="K226" i="16" s="1"/>
  <c r="P225" i="16"/>
  <c r="O225" i="16"/>
  <c r="G225" i="16"/>
  <c r="K225" i="16" s="1"/>
  <c r="P221" i="16"/>
  <c r="O221" i="16"/>
  <c r="G221" i="16"/>
  <c r="K221" i="16" s="1"/>
  <c r="P220" i="16"/>
  <c r="O220" i="16"/>
  <c r="G220" i="16"/>
  <c r="K220" i="16" s="1"/>
  <c r="P219" i="16"/>
  <c r="O219" i="16"/>
  <c r="G219" i="16"/>
  <c r="K219" i="16" s="1"/>
  <c r="P215" i="16"/>
  <c r="O215" i="16"/>
  <c r="G215" i="16"/>
  <c r="K215" i="16" s="1"/>
  <c r="P214" i="16"/>
  <c r="O214" i="16"/>
  <c r="G214" i="16"/>
  <c r="K214" i="16" s="1"/>
  <c r="P213" i="16"/>
  <c r="O213" i="16"/>
  <c r="G213" i="16"/>
  <c r="K213" i="16" s="1"/>
  <c r="P212" i="16"/>
  <c r="O212" i="16"/>
  <c r="G212" i="16"/>
  <c r="K212" i="16" s="1"/>
  <c r="P211" i="16"/>
  <c r="O211" i="16"/>
  <c r="G211" i="16"/>
  <c r="K211" i="16" s="1"/>
  <c r="P210" i="16"/>
  <c r="O210" i="16"/>
  <c r="G210" i="16"/>
  <c r="K210" i="16" s="1"/>
  <c r="P206" i="16"/>
  <c r="O206" i="16"/>
  <c r="G206" i="16"/>
  <c r="K206" i="16" s="1"/>
  <c r="P205" i="16"/>
  <c r="O205" i="16"/>
  <c r="G205" i="16"/>
  <c r="K205" i="16" s="1"/>
  <c r="P204" i="16"/>
  <c r="O204" i="16"/>
  <c r="G204" i="16"/>
  <c r="K204" i="16" s="1"/>
  <c r="P203" i="16"/>
  <c r="O203" i="16"/>
  <c r="G203" i="16"/>
  <c r="K203" i="16" s="1"/>
  <c r="P202" i="16"/>
  <c r="O202" i="16"/>
  <c r="G202" i="16"/>
  <c r="K202" i="16" s="1"/>
  <c r="P201" i="16"/>
  <c r="O201" i="16"/>
  <c r="G201" i="16"/>
  <c r="K201" i="16" s="1"/>
  <c r="P200" i="16"/>
  <c r="O200" i="16"/>
  <c r="G200" i="16"/>
  <c r="K200" i="16" s="1"/>
  <c r="P196" i="16"/>
  <c r="O196" i="16"/>
  <c r="G196" i="16"/>
  <c r="K196" i="16" s="1"/>
  <c r="P195" i="16"/>
  <c r="O195" i="16"/>
  <c r="G195" i="16"/>
  <c r="K195" i="16" s="1"/>
  <c r="P194" i="16"/>
  <c r="O194" i="16"/>
  <c r="G194" i="16"/>
  <c r="K194" i="16" s="1"/>
  <c r="P193" i="16"/>
  <c r="O193" i="16"/>
  <c r="G193" i="16"/>
  <c r="K193" i="16" s="1"/>
  <c r="P192" i="16"/>
  <c r="O192" i="16"/>
  <c r="G192" i="16"/>
  <c r="K192" i="16" s="1"/>
  <c r="P188" i="16"/>
  <c r="O188" i="16"/>
  <c r="G188" i="16"/>
  <c r="K188" i="16" s="1"/>
  <c r="P187" i="16"/>
  <c r="O187" i="16"/>
  <c r="G187" i="16"/>
  <c r="K187" i="16" s="1"/>
  <c r="P186" i="16"/>
  <c r="O186" i="16"/>
  <c r="G186" i="16"/>
  <c r="K186" i="16" s="1"/>
  <c r="P185" i="16"/>
  <c r="O185" i="16"/>
  <c r="G185" i="16"/>
  <c r="K185" i="16" s="1"/>
  <c r="G94" i="16"/>
  <c r="K94" i="16" s="1"/>
  <c r="G164" i="16"/>
  <c r="K164" i="16"/>
  <c r="G155" i="16"/>
  <c r="K155" i="16" s="1"/>
  <c r="G156" i="16"/>
  <c r="K156" i="16" s="1"/>
  <c r="G157" i="16"/>
  <c r="K157" i="16" s="1"/>
  <c r="G158" i="16"/>
  <c r="K158" i="16" s="1"/>
  <c r="G159" i="16"/>
  <c r="K159" i="16" s="1"/>
  <c r="G160" i="16"/>
  <c r="K160" i="16" s="1"/>
  <c r="O155" i="16"/>
  <c r="P155" i="16"/>
  <c r="O156" i="16"/>
  <c r="P156" i="16"/>
  <c r="O157" i="16"/>
  <c r="P157" i="16"/>
  <c r="O158" i="16"/>
  <c r="P158" i="16"/>
  <c r="O159" i="16"/>
  <c r="P159" i="16"/>
  <c r="O160" i="16"/>
  <c r="P160" i="16"/>
  <c r="O161" i="16"/>
  <c r="P161" i="16"/>
  <c r="O162" i="16"/>
  <c r="P162" i="16"/>
  <c r="O163" i="16"/>
  <c r="P163" i="16"/>
  <c r="O164" i="16"/>
  <c r="P164" i="16"/>
  <c r="P169" i="16"/>
  <c r="O169" i="16"/>
  <c r="G169" i="16"/>
  <c r="K169" i="16" s="1"/>
  <c r="P168" i="16"/>
  <c r="O168" i="16"/>
  <c r="G168" i="16"/>
  <c r="K168" i="16" s="1"/>
  <c r="G163" i="16"/>
  <c r="K163" i="16" s="1"/>
  <c r="G162" i="16"/>
  <c r="K162" i="16" s="1"/>
  <c r="G161" i="16"/>
  <c r="K161" i="16" s="1"/>
  <c r="P154" i="16"/>
  <c r="O154" i="16"/>
  <c r="G154" i="16"/>
  <c r="K154" i="16" s="1"/>
  <c r="P150" i="16"/>
  <c r="O150" i="16"/>
  <c r="G150" i="16"/>
  <c r="K150" i="16" s="1"/>
  <c r="P149" i="16"/>
  <c r="O149" i="16"/>
  <c r="G149" i="16"/>
  <c r="K149" i="16" s="1"/>
  <c r="P133" i="16"/>
  <c r="O133" i="16"/>
  <c r="G133" i="16"/>
  <c r="K133" i="16" s="1"/>
  <c r="P132" i="16"/>
  <c r="O132" i="16"/>
  <c r="G132" i="16"/>
  <c r="K132" i="16" s="1"/>
  <c r="P131" i="16"/>
  <c r="O131" i="16"/>
  <c r="G131" i="16"/>
  <c r="K131" i="16" s="1"/>
  <c r="P130" i="16"/>
  <c r="O130" i="16"/>
  <c r="G130" i="16"/>
  <c r="K130" i="16" s="1"/>
  <c r="G98" i="16"/>
  <c r="K98" i="16" s="1"/>
  <c r="G108" i="16"/>
  <c r="K108" i="16" s="1"/>
  <c r="P126" i="16"/>
  <c r="O126" i="16"/>
  <c r="G126" i="16"/>
  <c r="K126" i="16" s="1"/>
  <c r="P125" i="16"/>
  <c r="O125" i="16"/>
  <c r="G125" i="16"/>
  <c r="K125" i="16" s="1"/>
  <c r="P124" i="16"/>
  <c r="O124" i="16"/>
  <c r="G124" i="16"/>
  <c r="K124" i="16" s="1"/>
  <c r="P123" i="16"/>
  <c r="O123" i="16"/>
  <c r="G123" i="16"/>
  <c r="K123" i="16" s="1"/>
  <c r="O94" i="16"/>
  <c r="P94" i="16"/>
  <c r="P119" i="16"/>
  <c r="O119" i="16"/>
  <c r="G119" i="16"/>
  <c r="K119" i="16" s="1"/>
  <c r="P118" i="16"/>
  <c r="O118" i="16"/>
  <c r="G118" i="16"/>
  <c r="K118" i="16" s="1"/>
  <c r="P117" i="16"/>
  <c r="O117" i="16"/>
  <c r="G117" i="16"/>
  <c r="K117" i="16" s="1"/>
  <c r="P113" i="16"/>
  <c r="O113" i="16"/>
  <c r="G113" i="16"/>
  <c r="K113" i="16" s="1"/>
  <c r="P112" i="16"/>
  <c r="O112" i="16"/>
  <c r="G112" i="16"/>
  <c r="K112" i="16" s="1"/>
  <c r="P111" i="16"/>
  <c r="O111" i="16"/>
  <c r="G111" i="16"/>
  <c r="K111" i="16" s="1"/>
  <c r="P110" i="16"/>
  <c r="O110" i="16"/>
  <c r="G110" i="16"/>
  <c r="K110" i="16" s="1"/>
  <c r="P109" i="16"/>
  <c r="O109" i="16"/>
  <c r="G109" i="16"/>
  <c r="K109" i="16" s="1"/>
  <c r="P108" i="16"/>
  <c r="O108" i="16"/>
  <c r="P104" i="16"/>
  <c r="O104" i="16"/>
  <c r="G104" i="16"/>
  <c r="K104" i="16" s="1"/>
  <c r="P103" i="16"/>
  <c r="O103" i="16"/>
  <c r="G103" i="16"/>
  <c r="K103" i="16" s="1"/>
  <c r="P102" i="16"/>
  <c r="O102" i="16"/>
  <c r="G102" i="16"/>
  <c r="K102" i="16" s="1"/>
  <c r="P101" i="16"/>
  <c r="O101" i="16"/>
  <c r="G101" i="16"/>
  <c r="K101" i="16" s="1"/>
  <c r="P100" i="16"/>
  <c r="O100" i="16"/>
  <c r="G100" i="16"/>
  <c r="K100" i="16" s="1"/>
  <c r="P99" i="16"/>
  <c r="O99" i="16"/>
  <c r="G99" i="16"/>
  <c r="K99" i="16" s="1"/>
  <c r="P98" i="16"/>
  <c r="O98" i="16"/>
  <c r="P93" i="16"/>
  <c r="O93" i="16"/>
  <c r="G93" i="16"/>
  <c r="K93" i="16" s="1"/>
  <c r="P92" i="16"/>
  <c r="O92" i="16"/>
  <c r="G92" i="16"/>
  <c r="K92" i="16" s="1"/>
  <c r="P91" i="16"/>
  <c r="O91" i="16"/>
  <c r="G91" i="16"/>
  <c r="K91" i="16" s="1"/>
  <c r="P90" i="16"/>
  <c r="O90" i="16"/>
  <c r="G90" i="16"/>
  <c r="K90" i="16" s="1"/>
  <c r="P86" i="16"/>
  <c r="O86" i="16"/>
  <c r="G86" i="16"/>
  <c r="K86" i="16" s="1"/>
  <c r="P85" i="16"/>
  <c r="O85" i="16"/>
  <c r="G85" i="16"/>
  <c r="K85" i="16" s="1"/>
  <c r="P84" i="16"/>
  <c r="O84" i="16"/>
  <c r="G84" i="16"/>
  <c r="K84" i="16" s="1"/>
  <c r="P83" i="16"/>
  <c r="O83" i="16"/>
  <c r="G83" i="16"/>
  <c r="K83" i="16" s="1"/>
  <c r="C32" i="16"/>
  <c r="L3" i="10" l="1"/>
  <c r="B161" i="15"/>
  <c r="B77" i="15"/>
  <c r="P182" i="15" l="1"/>
  <c r="O182" i="15"/>
  <c r="G182" i="15"/>
  <c r="K182" i="15" s="1"/>
  <c r="P181" i="15"/>
  <c r="O181" i="15"/>
  <c r="G181" i="15"/>
  <c r="K181" i="15" s="1"/>
  <c r="P180" i="15"/>
  <c r="O180" i="15"/>
  <c r="G180" i="15"/>
  <c r="K180" i="15" s="1"/>
  <c r="P179" i="15"/>
  <c r="O179" i="15"/>
  <c r="G179" i="15"/>
  <c r="K179" i="15" s="1"/>
  <c r="P178" i="15"/>
  <c r="O178" i="15"/>
  <c r="G178" i="15"/>
  <c r="K178" i="15" s="1"/>
  <c r="P177" i="15"/>
  <c r="O177" i="15"/>
  <c r="G177" i="15"/>
  <c r="K177" i="15" s="1"/>
  <c r="P175" i="15"/>
  <c r="O175" i="15"/>
  <c r="G175" i="15"/>
  <c r="K175" i="15" s="1"/>
  <c r="P174" i="15"/>
  <c r="O174" i="15"/>
  <c r="G174" i="15"/>
  <c r="K174" i="15" s="1"/>
  <c r="P173" i="15"/>
  <c r="O173" i="15"/>
  <c r="G173" i="15"/>
  <c r="K173" i="15" s="1"/>
  <c r="P172" i="15"/>
  <c r="O172" i="15"/>
  <c r="G172" i="15"/>
  <c r="K172" i="15" s="1"/>
  <c r="P171" i="15"/>
  <c r="O171" i="15"/>
  <c r="G171" i="15"/>
  <c r="K171" i="15" s="1"/>
  <c r="P170" i="15"/>
  <c r="O170" i="15"/>
  <c r="G170" i="15"/>
  <c r="K170" i="15" s="1"/>
  <c r="P168" i="15"/>
  <c r="O168" i="15"/>
  <c r="G168" i="15"/>
  <c r="K168" i="15" s="1"/>
  <c r="P167" i="15"/>
  <c r="O167" i="15"/>
  <c r="G167" i="15"/>
  <c r="K167" i="15" s="1"/>
  <c r="P166" i="15"/>
  <c r="O166" i="15"/>
  <c r="G166" i="15"/>
  <c r="K166" i="15" s="1"/>
  <c r="P165" i="15"/>
  <c r="O165" i="15"/>
  <c r="G165" i="15"/>
  <c r="K165" i="15" s="1"/>
  <c r="P164" i="15"/>
  <c r="O164" i="15"/>
  <c r="G164" i="15"/>
  <c r="K164" i="15" s="1"/>
  <c r="P163" i="15"/>
  <c r="O163" i="15"/>
  <c r="G163" i="15"/>
  <c r="K163" i="15" s="1"/>
  <c r="P98" i="15"/>
  <c r="O98" i="15"/>
  <c r="G98" i="15"/>
  <c r="K98" i="15" s="1"/>
  <c r="P97" i="15"/>
  <c r="O97" i="15"/>
  <c r="G97" i="15"/>
  <c r="K97" i="15" s="1"/>
  <c r="P96" i="15"/>
  <c r="O96" i="15"/>
  <c r="G96" i="15"/>
  <c r="K96" i="15" s="1"/>
  <c r="P95" i="15"/>
  <c r="O95" i="15"/>
  <c r="G95" i="15"/>
  <c r="K95" i="15" s="1"/>
  <c r="P94" i="15"/>
  <c r="O94" i="15"/>
  <c r="G94" i="15"/>
  <c r="K94" i="15" s="1"/>
  <c r="P93" i="15"/>
  <c r="O93" i="15"/>
  <c r="G93" i="15"/>
  <c r="K93" i="15" s="1"/>
  <c r="P91" i="15"/>
  <c r="O91" i="15"/>
  <c r="G91" i="15"/>
  <c r="K91" i="15" s="1"/>
  <c r="P90" i="15"/>
  <c r="O90" i="15"/>
  <c r="G90" i="15"/>
  <c r="K90" i="15" s="1"/>
  <c r="P89" i="15"/>
  <c r="O89" i="15"/>
  <c r="G89" i="15"/>
  <c r="K89" i="15" s="1"/>
  <c r="P88" i="15"/>
  <c r="O88" i="15"/>
  <c r="G88" i="15"/>
  <c r="K88" i="15" s="1"/>
  <c r="P87" i="15"/>
  <c r="O87" i="15"/>
  <c r="G87" i="15"/>
  <c r="K87" i="15" s="1"/>
  <c r="P86" i="15"/>
  <c r="O86" i="15"/>
  <c r="G86" i="15"/>
  <c r="K86" i="15" s="1"/>
  <c r="P84" i="15"/>
  <c r="O84" i="15"/>
  <c r="G84" i="15"/>
  <c r="K84" i="15" s="1"/>
  <c r="P83" i="15"/>
  <c r="O83" i="15"/>
  <c r="G83" i="15"/>
  <c r="K83" i="15" s="1"/>
  <c r="P82" i="15"/>
  <c r="O82" i="15"/>
  <c r="G82" i="15"/>
  <c r="K82" i="15" s="1"/>
  <c r="P81" i="15"/>
  <c r="O81" i="15"/>
  <c r="G81" i="15"/>
  <c r="K81" i="15" s="1"/>
  <c r="P80" i="15"/>
  <c r="O80" i="15"/>
  <c r="G80" i="15"/>
  <c r="K80" i="15" s="1"/>
  <c r="P79" i="15"/>
  <c r="O79" i="15"/>
  <c r="G79" i="15"/>
  <c r="K79" i="15" s="1"/>
  <c r="P198" i="13" l="1"/>
  <c r="O198" i="13"/>
  <c r="G198" i="13"/>
  <c r="K198" i="13" s="1"/>
  <c r="P197" i="13"/>
  <c r="O197" i="13"/>
  <c r="G197" i="13"/>
  <c r="K197" i="13" s="1"/>
  <c r="P196" i="13"/>
  <c r="O196" i="13"/>
  <c r="K196" i="13"/>
  <c r="G196" i="13"/>
  <c r="P195" i="13"/>
  <c r="O195" i="13"/>
  <c r="G195" i="13"/>
  <c r="K195" i="13" s="1"/>
  <c r="P194" i="13"/>
  <c r="O194" i="13"/>
  <c r="G194" i="13"/>
  <c r="K194" i="13" s="1"/>
  <c r="P193" i="13"/>
  <c r="O193" i="13"/>
  <c r="G193" i="13"/>
  <c r="K193" i="13" s="1"/>
  <c r="P192" i="13"/>
  <c r="O192" i="13"/>
  <c r="G192" i="13"/>
  <c r="K192" i="13" s="1"/>
  <c r="P191" i="13"/>
  <c r="O191" i="13"/>
  <c r="G191" i="13"/>
  <c r="K191" i="13" s="1"/>
  <c r="P190" i="13"/>
  <c r="O190" i="13"/>
  <c r="G190" i="13"/>
  <c r="K190" i="13" s="1"/>
  <c r="P188" i="13"/>
  <c r="O188" i="13"/>
  <c r="G188" i="13"/>
  <c r="K188" i="13" s="1"/>
  <c r="P187" i="13"/>
  <c r="O187" i="13"/>
  <c r="G187" i="13"/>
  <c r="K187" i="13" s="1"/>
  <c r="P186" i="13"/>
  <c r="O186" i="13"/>
  <c r="G186" i="13"/>
  <c r="K186" i="13" s="1"/>
  <c r="P185" i="13"/>
  <c r="O185" i="13"/>
  <c r="G185" i="13"/>
  <c r="K185" i="13" s="1"/>
  <c r="P184" i="13"/>
  <c r="O184" i="13"/>
  <c r="G184" i="13"/>
  <c r="K184" i="13" s="1"/>
  <c r="P183" i="13"/>
  <c r="O183" i="13"/>
  <c r="G183" i="13"/>
  <c r="K183" i="13" s="1"/>
  <c r="P182" i="13"/>
  <c r="O182" i="13"/>
  <c r="G182" i="13"/>
  <c r="K182" i="13" s="1"/>
  <c r="P181" i="13"/>
  <c r="O181" i="13"/>
  <c r="G181" i="13"/>
  <c r="K181" i="13" s="1"/>
  <c r="P180" i="13"/>
  <c r="O180" i="13"/>
  <c r="G180" i="13"/>
  <c r="K180" i="13" s="1"/>
  <c r="P178" i="13"/>
  <c r="O178" i="13"/>
  <c r="K178" i="13"/>
  <c r="G178" i="13"/>
  <c r="P177" i="13"/>
  <c r="O177" i="13"/>
  <c r="G177" i="13"/>
  <c r="K177" i="13" s="1"/>
  <c r="P176" i="13"/>
  <c r="O176" i="13"/>
  <c r="G176" i="13"/>
  <c r="K176" i="13" s="1"/>
  <c r="P175" i="13"/>
  <c r="O175" i="13"/>
  <c r="G175" i="13"/>
  <c r="K175" i="13" s="1"/>
  <c r="P174" i="13"/>
  <c r="O174" i="13"/>
  <c r="K174" i="13"/>
  <c r="G174" i="13"/>
  <c r="P173" i="13"/>
  <c r="O173" i="13"/>
  <c r="G173" i="13"/>
  <c r="K173" i="13" s="1"/>
  <c r="P172" i="13"/>
  <c r="O172" i="13"/>
  <c r="G172" i="13"/>
  <c r="K172" i="13" s="1"/>
  <c r="P171" i="13"/>
  <c r="O171" i="13"/>
  <c r="G171" i="13"/>
  <c r="K171" i="13" s="1"/>
  <c r="P170" i="13"/>
  <c r="O170" i="13"/>
  <c r="G170" i="13"/>
  <c r="K170" i="13" s="1"/>
  <c r="P168" i="13"/>
  <c r="O168" i="13"/>
  <c r="G168" i="13"/>
  <c r="K168" i="13" s="1"/>
  <c r="P167" i="13"/>
  <c r="O167" i="13"/>
  <c r="G167" i="13"/>
  <c r="K167" i="13" s="1"/>
  <c r="P166" i="13"/>
  <c r="O166" i="13"/>
  <c r="G166" i="13"/>
  <c r="K166" i="13" s="1"/>
  <c r="P165" i="13"/>
  <c r="O165" i="13"/>
  <c r="G165" i="13"/>
  <c r="K165" i="13" s="1"/>
  <c r="P164" i="13"/>
  <c r="O164" i="13"/>
  <c r="G164" i="13"/>
  <c r="K164" i="13" s="1"/>
  <c r="P163" i="13"/>
  <c r="O163" i="13"/>
  <c r="G163" i="13"/>
  <c r="K163" i="13" s="1"/>
  <c r="P162" i="13"/>
  <c r="O162" i="13"/>
  <c r="G162" i="13"/>
  <c r="K162" i="13" s="1"/>
  <c r="P161" i="13"/>
  <c r="O161" i="13"/>
  <c r="G161" i="13"/>
  <c r="K161" i="13" s="1"/>
  <c r="P160" i="13"/>
  <c r="O160" i="13"/>
  <c r="G160" i="13"/>
  <c r="K160" i="13" s="1"/>
  <c r="P158" i="13"/>
  <c r="O158" i="13"/>
  <c r="G158" i="13"/>
  <c r="K158" i="13" s="1"/>
  <c r="P157" i="13"/>
  <c r="O157" i="13"/>
  <c r="G157" i="13"/>
  <c r="K157" i="13" s="1"/>
  <c r="P156" i="13"/>
  <c r="O156" i="13"/>
  <c r="G156" i="13"/>
  <c r="K156" i="13" s="1"/>
  <c r="P155" i="13"/>
  <c r="O155" i="13"/>
  <c r="G155" i="13"/>
  <c r="K155" i="13" s="1"/>
  <c r="P154" i="13"/>
  <c r="O154" i="13"/>
  <c r="G154" i="13"/>
  <c r="K154" i="13" s="1"/>
  <c r="P153" i="13"/>
  <c r="O153" i="13"/>
  <c r="G153" i="13"/>
  <c r="K153" i="13" s="1"/>
  <c r="P152" i="13"/>
  <c r="O152" i="13"/>
  <c r="G152" i="13"/>
  <c r="K152" i="13" s="1"/>
  <c r="P151" i="13"/>
  <c r="O151" i="13"/>
  <c r="G151" i="13"/>
  <c r="K151" i="13" s="1"/>
  <c r="P150" i="13"/>
  <c r="O150" i="13"/>
  <c r="G150" i="13"/>
  <c r="K150" i="13" s="1"/>
  <c r="P133" i="13"/>
  <c r="O133" i="13"/>
  <c r="K133" i="13"/>
  <c r="G133" i="13"/>
  <c r="P132" i="13"/>
  <c r="O132" i="13"/>
  <c r="G132" i="13"/>
  <c r="K132" i="13" s="1"/>
  <c r="P131" i="13"/>
  <c r="O131" i="13"/>
  <c r="G131" i="13"/>
  <c r="K131" i="13" s="1"/>
  <c r="P130" i="13"/>
  <c r="O130" i="13"/>
  <c r="G130" i="13"/>
  <c r="K130" i="13" s="1"/>
  <c r="P129" i="13"/>
  <c r="O129" i="13"/>
  <c r="G129" i="13"/>
  <c r="K129" i="13" s="1"/>
  <c r="P128" i="13"/>
  <c r="O128" i="13"/>
  <c r="G128" i="13"/>
  <c r="K128" i="13" s="1"/>
  <c r="P127" i="13"/>
  <c r="O127" i="13"/>
  <c r="G127" i="13"/>
  <c r="K127" i="13" s="1"/>
  <c r="P126" i="13"/>
  <c r="O126" i="13"/>
  <c r="G126" i="13"/>
  <c r="K126" i="13" s="1"/>
  <c r="P125" i="13"/>
  <c r="O125" i="13"/>
  <c r="G125" i="13"/>
  <c r="K125" i="13" s="1"/>
  <c r="P123" i="13"/>
  <c r="O123" i="13"/>
  <c r="G123" i="13"/>
  <c r="K123" i="13" s="1"/>
  <c r="P122" i="13"/>
  <c r="O122" i="13"/>
  <c r="G122" i="13"/>
  <c r="K122" i="13" s="1"/>
  <c r="P121" i="13"/>
  <c r="O121" i="13"/>
  <c r="G121" i="13"/>
  <c r="K121" i="13" s="1"/>
  <c r="P120" i="13"/>
  <c r="O120" i="13"/>
  <c r="G120" i="13"/>
  <c r="K120" i="13" s="1"/>
  <c r="P119" i="13"/>
  <c r="O119" i="13"/>
  <c r="K119" i="13"/>
  <c r="G119" i="13"/>
  <c r="P118" i="13"/>
  <c r="O118" i="13"/>
  <c r="G118" i="13"/>
  <c r="K118" i="13" s="1"/>
  <c r="P117" i="13"/>
  <c r="O117" i="13"/>
  <c r="G117" i="13"/>
  <c r="K117" i="13" s="1"/>
  <c r="P116" i="13"/>
  <c r="O116" i="13"/>
  <c r="G116" i="13"/>
  <c r="K116" i="13" s="1"/>
  <c r="P115" i="13"/>
  <c r="O115" i="13"/>
  <c r="G115" i="13"/>
  <c r="K115" i="13" s="1"/>
  <c r="P113" i="13"/>
  <c r="O113" i="13"/>
  <c r="G113" i="13"/>
  <c r="K113" i="13" s="1"/>
  <c r="P112" i="13"/>
  <c r="O112" i="13"/>
  <c r="G112" i="13"/>
  <c r="K112" i="13" s="1"/>
  <c r="P111" i="13"/>
  <c r="O111" i="13"/>
  <c r="G111" i="13"/>
  <c r="K111" i="13" s="1"/>
  <c r="P110" i="13"/>
  <c r="O110" i="13"/>
  <c r="G110" i="13"/>
  <c r="K110" i="13" s="1"/>
  <c r="P109" i="13"/>
  <c r="O109" i="13"/>
  <c r="G109" i="13"/>
  <c r="K109" i="13" s="1"/>
  <c r="P108" i="13"/>
  <c r="O108" i="13"/>
  <c r="G108" i="13"/>
  <c r="K108" i="13" s="1"/>
  <c r="P107" i="13"/>
  <c r="O107" i="13"/>
  <c r="G107" i="13"/>
  <c r="K107" i="13" s="1"/>
  <c r="P106" i="13"/>
  <c r="O106" i="13"/>
  <c r="G106" i="13"/>
  <c r="K106" i="13" s="1"/>
  <c r="P105" i="13"/>
  <c r="O105" i="13"/>
  <c r="G105" i="13"/>
  <c r="K105" i="13" s="1"/>
  <c r="C39" i="13"/>
  <c r="C42" i="13"/>
  <c r="C45" i="13"/>
  <c r="P103" i="13"/>
  <c r="O103" i="13"/>
  <c r="G103" i="13"/>
  <c r="K103" i="13" s="1"/>
  <c r="P102" i="13"/>
  <c r="O102" i="13"/>
  <c r="G102" i="13"/>
  <c r="K102" i="13" s="1"/>
  <c r="P101" i="13"/>
  <c r="O101" i="13"/>
  <c r="G101" i="13"/>
  <c r="K101" i="13" s="1"/>
  <c r="B148" i="13" s="1"/>
  <c r="P100" i="13"/>
  <c r="O100" i="13"/>
  <c r="G100" i="13"/>
  <c r="K100" i="13" s="1"/>
  <c r="P99" i="13"/>
  <c r="O99" i="13"/>
  <c r="G99" i="13"/>
  <c r="K99" i="13" s="1"/>
  <c r="P98" i="13"/>
  <c r="O98" i="13"/>
  <c r="G98" i="13"/>
  <c r="K98" i="13" s="1"/>
  <c r="P97" i="13"/>
  <c r="O97" i="13"/>
  <c r="G97" i="13"/>
  <c r="K97" i="13" s="1"/>
  <c r="P96" i="13"/>
  <c r="O96" i="13"/>
  <c r="G96" i="13"/>
  <c r="K96" i="13" s="1"/>
  <c r="P95" i="13"/>
  <c r="O95" i="13"/>
  <c r="G95" i="13"/>
  <c r="K95" i="13" s="1"/>
  <c r="P93" i="13"/>
  <c r="O93" i="13"/>
  <c r="G93" i="13"/>
  <c r="K93" i="13" s="1"/>
  <c r="P92" i="13"/>
  <c r="O92" i="13"/>
  <c r="G92" i="13"/>
  <c r="K92" i="13" s="1"/>
  <c r="P91" i="13"/>
  <c r="O91" i="13"/>
  <c r="G91" i="13"/>
  <c r="K91" i="13" s="1"/>
  <c r="P90" i="13"/>
  <c r="O90" i="13"/>
  <c r="G90" i="13"/>
  <c r="K90" i="13" s="1"/>
  <c r="P89" i="13"/>
  <c r="O89" i="13"/>
  <c r="G89" i="13"/>
  <c r="K89" i="13" s="1"/>
  <c r="P88" i="13"/>
  <c r="O88" i="13"/>
  <c r="G88" i="13"/>
  <c r="K88" i="13" s="1"/>
  <c r="P87" i="13"/>
  <c r="O87" i="13"/>
  <c r="G87" i="13"/>
  <c r="K87" i="13" s="1"/>
  <c r="P86" i="13"/>
  <c r="O86" i="13"/>
  <c r="G86" i="13"/>
  <c r="K86" i="13" s="1"/>
  <c r="P85" i="13"/>
  <c r="O85" i="13"/>
  <c r="G85" i="13"/>
  <c r="K85" i="13" s="1"/>
  <c r="B83" i="13"/>
  <c r="C48" i="13"/>
  <c r="C36" i="13"/>
  <c r="C32" i="13"/>
  <c r="G76" i="7" l="1"/>
  <c r="G77" i="7"/>
  <c r="G78" i="7"/>
  <c r="G79" i="7"/>
  <c r="G80" i="7"/>
  <c r="G81" i="7"/>
  <c r="P134" i="9" l="1"/>
  <c r="P135" i="9"/>
  <c r="P136" i="9"/>
  <c r="P137" i="9"/>
  <c r="P138" i="9"/>
  <c r="P139" i="9"/>
  <c r="P140" i="9"/>
  <c r="P141" i="9"/>
  <c r="P142" i="9"/>
  <c r="P143" i="9"/>
  <c r="P144" i="9"/>
  <c r="P145" i="9"/>
  <c r="P146" i="9"/>
  <c r="P147" i="9"/>
  <c r="P148" i="9"/>
  <c r="P149" i="9"/>
  <c r="P150" i="9"/>
  <c r="P151" i="9"/>
  <c r="P152" i="9"/>
  <c r="P153" i="9"/>
  <c r="P133" i="9"/>
  <c r="E168" i="11" l="1"/>
  <c r="E167" i="11"/>
  <c r="E166" i="11"/>
  <c r="E165" i="11"/>
  <c r="E164" i="11"/>
  <c r="E163" i="11"/>
  <c r="E162" i="11"/>
  <c r="E161" i="11"/>
  <c r="E160" i="11"/>
  <c r="E159" i="11"/>
  <c r="E158" i="11"/>
  <c r="E157" i="11"/>
  <c r="E156" i="11"/>
  <c r="E155" i="11"/>
  <c r="E154" i="11"/>
  <c r="E153" i="11"/>
  <c r="E152" i="11"/>
  <c r="E151" i="11"/>
  <c r="E150" i="11"/>
  <c r="E149" i="11"/>
  <c r="E148" i="11"/>
  <c r="E80" i="11" l="1"/>
  <c r="E81" i="11"/>
  <c r="E82" i="11"/>
  <c r="E83" i="11"/>
  <c r="E84" i="11"/>
  <c r="E85" i="11"/>
  <c r="E86" i="11"/>
  <c r="E87" i="11"/>
  <c r="E88" i="11"/>
  <c r="E89" i="11"/>
  <c r="E90" i="11"/>
  <c r="E91" i="11"/>
  <c r="E92" i="11"/>
  <c r="E93" i="11"/>
  <c r="E94" i="11"/>
  <c r="E95" i="11"/>
  <c r="E96" i="11"/>
  <c r="E97" i="11"/>
  <c r="E98" i="11"/>
  <c r="E99" i="11"/>
  <c r="E79" i="11"/>
  <c r="I59" i="11" l="1"/>
  <c r="C55" i="11"/>
  <c r="C32" i="9" l="1"/>
  <c r="P166" i="11" l="1"/>
  <c r="O166" i="11"/>
  <c r="H168" i="11"/>
  <c r="L168" i="11" s="1"/>
  <c r="F168" i="11"/>
  <c r="P165" i="11"/>
  <c r="O165" i="11"/>
  <c r="H167" i="11"/>
  <c r="L167" i="11" s="1"/>
  <c r="F167" i="11"/>
  <c r="P164" i="11"/>
  <c r="O164" i="11"/>
  <c r="H166" i="11"/>
  <c r="L166" i="11" s="1"/>
  <c r="F166" i="11"/>
  <c r="P163" i="11"/>
  <c r="O163" i="11"/>
  <c r="H165" i="11"/>
  <c r="L165" i="11" s="1"/>
  <c r="F165" i="11"/>
  <c r="P162" i="11"/>
  <c r="O162" i="11"/>
  <c r="H164" i="11"/>
  <c r="L164" i="11" s="1"/>
  <c r="F164" i="11"/>
  <c r="P161" i="11"/>
  <c r="O161" i="11"/>
  <c r="H163" i="11"/>
  <c r="L163" i="11" s="1"/>
  <c r="F163" i="11"/>
  <c r="P160" i="11"/>
  <c r="O160" i="11"/>
  <c r="H162" i="11"/>
  <c r="L162" i="11" s="1"/>
  <c r="F162" i="11"/>
  <c r="P159" i="11"/>
  <c r="O159" i="11"/>
  <c r="H161" i="11"/>
  <c r="L161" i="11" s="1"/>
  <c r="F161" i="11"/>
  <c r="P158" i="11"/>
  <c r="O158" i="11"/>
  <c r="H160" i="11"/>
  <c r="L160" i="11" s="1"/>
  <c r="F160" i="11"/>
  <c r="P157" i="11"/>
  <c r="O157" i="11"/>
  <c r="H159" i="11"/>
  <c r="L159" i="11" s="1"/>
  <c r="F159" i="11"/>
  <c r="P156" i="11"/>
  <c r="O156" i="11"/>
  <c r="H158" i="11"/>
  <c r="L158" i="11" s="1"/>
  <c r="F158" i="11"/>
  <c r="P155" i="11"/>
  <c r="O155" i="11"/>
  <c r="H157" i="11"/>
  <c r="L157" i="11" s="1"/>
  <c r="F157" i="11"/>
  <c r="P154" i="11"/>
  <c r="O154" i="11"/>
  <c r="H156" i="11"/>
  <c r="L156" i="11" s="1"/>
  <c r="F156" i="11"/>
  <c r="P153" i="11"/>
  <c r="O153" i="11"/>
  <c r="H155" i="11"/>
  <c r="L155" i="11" s="1"/>
  <c r="F155" i="11"/>
  <c r="P152" i="11"/>
  <c r="O152" i="11"/>
  <c r="H154" i="11"/>
  <c r="L154" i="11" s="1"/>
  <c r="F154" i="11"/>
  <c r="P151" i="11"/>
  <c r="O151" i="11"/>
  <c r="H153" i="11"/>
  <c r="L153" i="11" s="1"/>
  <c r="F153" i="11"/>
  <c r="P150" i="11"/>
  <c r="O150" i="11"/>
  <c r="H152" i="11"/>
  <c r="L152" i="11" s="1"/>
  <c r="F152" i="11"/>
  <c r="P149" i="11"/>
  <c r="O149" i="11"/>
  <c r="H151" i="11"/>
  <c r="L151" i="11" s="1"/>
  <c r="F151" i="11"/>
  <c r="P148" i="11"/>
  <c r="O148" i="11"/>
  <c r="H150" i="11"/>
  <c r="L150" i="11" s="1"/>
  <c r="F150" i="11"/>
  <c r="T147" i="11"/>
  <c r="P147" i="11"/>
  <c r="O147" i="11"/>
  <c r="H149" i="11"/>
  <c r="L149" i="11" s="1"/>
  <c r="F149" i="11"/>
  <c r="T146" i="11"/>
  <c r="P146" i="11"/>
  <c r="O146" i="11"/>
  <c r="U146" i="11" s="1"/>
  <c r="H148" i="11"/>
  <c r="L148" i="11" s="1"/>
  <c r="F148" i="11"/>
  <c r="F82" i="11"/>
  <c r="F83" i="11"/>
  <c r="F84" i="11"/>
  <c r="F85" i="11"/>
  <c r="F86" i="11"/>
  <c r="F87" i="11"/>
  <c r="F88" i="11"/>
  <c r="F89" i="11"/>
  <c r="F90" i="11"/>
  <c r="F91" i="11"/>
  <c r="F92" i="11"/>
  <c r="F93" i="11"/>
  <c r="F94" i="11"/>
  <c r="F95" i="11"/>
  <c r="F96" i="11"/>
  <c r="F97" i="11"/>
  <c r="F98" i="11"/>
  <c r="F99" i="11"/>
  <c r="P99" i="11" l="1"/>
  <c r="O99" i="11"/>
  <c r="H99" i="11"/>
  <c r="L99" i="11" s="1"/>
  <c r="P98" i="11"/>
  <c r="O98" i="11"/>
  <c r="H98" i="11"/>
  <c r="L98" i="11" s="1"/>
  <c r="P97" i="11"/>
  <c r="O97" i="11"/>
  <c r="H97" i="11"/>
  <c r="L97" i="11" s="1"/>
  <c r="P96" i="11"/>
  <c r="O96" i="11"/>
  <c r="H96" i="11"/>
  <c r="L96" i="11" s="1"/>
  <c r="P95" i="11"/>
  <c r="O95" i="11"/>
  <c r="H95" i="11"/>
  <c r="L95" i="11" s="1"/>
  <c r="P94" i="11"/>
  <c r="O94" i="11"/>
  <c r="H94" i="11"/>
  <c r="L94" i="11" s="1"/>
  <c r="P93" i="11"/>
  <c r="O93" i="11"/>
  <c r="H93" i="11"/>
  <c r="L93" i="11" s="1"/>
  <c r="P92" i="11"/>
  <c r="O92" i="11"/>
  <c r="H92" i="11"/>
  <c r="L92" i="11" s="1"/>
  <c r="P91" i="11"/>
  <c r="O91" i="11"/>
  <c r="H91" i="11"/>
  <c r="L91" i="11" s="1"/>
  <c r="P90" i="11"/>
  <c r="O90" i="11"/>
  <c r="H90" i="11"/>
  <c r="L90" i="11" s="1"/>
  <c r="P89" i="11"/>
  <c r="O89" i="11"/>
  <c r="H89" i="11"/>
  <c r="L89" i="11" s="1"/>
  <c r="P88" i="11"/>
  <c r="O88" i="11"/>
  <c r="H88" i="11"/>
  <c r="L88" i="11" s="1"/>
  <c r="P87" i="11"/>
  <c r="O87" i="11"/>
  <c r="H87" i="11"/>
  <c r="L87" i="11" s="1"/>
  <c r="P86" i="11"/>
  <c r="O86" i="11"/>
  <c r="H86" i="11"/>
  <c r="L86" i="11" s="1"/>
  <c r="P85" i="11"/>
  <c r="O85" i="11"/>
  <c r="H85" i="11"/>
  <c r="L85" i="11" s="1"/>
  <c r="P84" i="11"/>
  <c r="O84" i="11"/>
  <c r="H84" i="11"/>
  <c r="L84" i="11" s="1"/>
  <c r="P83" i="11"/>
  <c r="O83" i="11"/>
  <c r="H83" i="11"/>
  <c r="L83" i="11" s="1"/>
  <c r="P82" i="11"/>
  <c r="O82" i="11"/>
  <c r="H82" i="11"/>
  <c r="L82" i="11" s="1"/>
  <c r="P81" i="11"/>
  <c r="O81" i="11"/>
  <c r="H81" i="11"/>
  <c r="L81" i="11" s="1"/>
  <c r="T80" i="11"/>
  <c r="P80" i="11"/>
  <c r="O80" i="11"/>
  <c r="H80" i="11"/>
  <c r="L80" i="11" s="1"/>
  <c r="T79" i="11"/>
  <c r="P79" i="11"/>
  <c r="O79" i="11"/>
  <c r="U79" i="11" s="1"/>
  <c r="H79" i="11"/>
  <c r="L79" i="11" s="1"/>
  <c r="C38" i="11"/>
  <c r="C34" i="11"/>
  <c r="F81" i="11" l="1"/>
  <c r="F80" i="11"/>
  <c r="F79" i="11"/>
  <c r="H135" i="9"/>
  <c r="S135" i="9" s="1"/>
  <c r="H136" i="9"/>
  <c r="S136" i="9" s="1"/>
  <c r="H137" i="9"/>
  <c r="S137" i="9" s="1"/>
  <c r="H138" i="9"/>
  <c r="S138" i="9" s="1"/>
  <c r="H139" i="9"/>
  <c r="S139" i="9" s="1"/>
  <c r="H140" i="9"/>
  <c r="S140" i="9" s="1"/>
  <c r="H141" i="9"/>
  <c r="S141" i="9" s="1"/>
  <c r="H142" i="9"/>
  <c r="S142" i="9" s="1"/>
  <c r="H143" i="9"/>
  <c r="S143" i="9" s="1"/>
  <c r="H144" i="9"/>
  <c r="S144" i="9" s="1"/>
  <c r="H145" i="9"/>
  <c r="S145" i="9" s="1"/>
  <c r="H134" i="9"/>
  <c r="S134" i="9" s="1"/>
  <c r="R134" i="9"/>
  <c r="R135" i="9"/>
  <c r="R136" i="9"/>
  <c r="R137" i="9"/>
  <c r="R138" i="9"/>
  <c r="R139" i="9"/>
  <c r="R140" i="9"/>
  <c r="R141" i="9"/>
  <c r="R142" i="9"/>
  <c r="R143" i="9"/>
  <c r="R144" i="9"/>
  <c r="R145" i="9"/>
  <c r="R146" i="9"/>
  <c r="R147" i="9"/>
  <c r="R148" i="9"/>
  <c r="R149" i="9"/>
  <c r="R150" i="9"/>
  <c r="R151" i="9"/>
  <c r="R152" i="9"/>
  <c r="R153" i="9"/>
  <c r="Q134" i="9"/>
  <c r="Q135" i="9"/>
  <c r="Q136" i="9"/>
  <c r="Q137" i="9"/>
  <c r="Q138" i="9"/>
  <c r="Q139" i="9"/>
  <c r="Q140" i="9"/>
  <c r="Q141" i="9"/>
  <c r="Q142" i="9"/>
  <c r="Q143" i="9"/>
  <c r="Q144" i="9"/>
  <c r="Q145" i="9"/>
  <c r="Q146" i="9"/>
  <c r="Q147" i="9"/>
  <c r="Q148" i="9"/>
  <c r="Q149" i="9"/>
  <c r="Q150" i="9"/>
  <c r="Q151" i="9"/>
  <c r="Q152" i="9"/>
  <c r="Q153" i="9"/>
  <c r="R77" i="9"/>
  <c r="R78" i="9"/>
  <c r="R79" i="9"/>
  <c r="R80" i="9"/>
  <c r="R81" i="9"/>
  <c r="R82" i="9"/>
  <c r="R83" i="9"/>
  <c r="R84" i="9"/>
  <c r="R85" i="9"/>
  <c r="R86" i="9"/>
  <c r="R87" i="9"/>
  <c r="R88" i="9"/>
  <c r="R89" i="9"/>
  <c r="R90" i="9"/>
  <c r="R91" i="9"/>
  <c r="R92" i="9"/>
  <c r="R93" i="9"/>
  <c r="R94" i="9"/>
  <c r="R95" i="9"/>
  <c r="R96" i="9"/>
  <c r="Q77" i="9"/>
  <c r="Q78" i="9"/>
  <c r="Q79" i="9"/>
  <c r="Q80" i="9"/>
  <c r="Q81" i="9"/>
  <c r="Q82" i="9"/>
  <c r="Q83" i="9"/>
  <c r="Q84" i="9"/>
  <c r="Q85" i="9"/>
  <c r="Q86" i="9"/>
  <c r="Q87" i="9"/>
  <c r="Q88" i="9"/>
  <c r="Q89" i="9"/>
  <c r="Q90" i="9"/>
  <c r="Q91" i="9"/>
  <c r="Q92" i="9"/>
  <c r="Q93" i="9"/>
  <c r="Q94" i="9"/>
  <c r="Q95" i="9"/>
  <c r="Q96" i="9"/>
  <c r="P82" i="9"/>
  <c r="P83" i="9"/>
  <c r="P84" i="9"/>
  <c r="P85" i="9"/>
  <c r="P86" i="9"/>
  <c r="P87" i="9"/>
  <c r="P88" i="9"/>
  <c r="P89" i="9"/>
  <c r="P90" i="9"/>
  <c r="P91" i="9"/>
  <c r="P92" i="9"/>
  <c r="P93" i="9"/>
  <c r="P94" i="9"/>
  <c r="P95" i="9"/>
  <c r="P96" i="9"/>
  <c r="H82" i="9"/>
  <c r="L82" i="9" s="1"/>
  <c r="H83" i="9"/>
  <c r="L83" i="9" s="1"/>
  <c r="H84" i="9"/>
  <c r="L84" i="9" s="1"/>
  <c r="H85" i="9"/>
  <c r="L85" i="9" s="1"/>
  <c r="H86" i="9"/>
  <c r="S86" i="9" s="1"/>
  <c r="H87" i="9"/>
  <c r="S87" i="9" s="1"/>
  <c r="H88" i="9"/>
  <c r="L88" i="9" s="1"/>
  <c r="H89" i="9"/>
  <c r="L89" i="9" s="1"/>
  <c r="H90" i="9"/>
  <c r="S90" i="9" s="1"/>
  <c r="H91" i="9"/>
  <c r="L91" i="9" s="1"/>
  <c r="H92" i="9"/>
  <c r="L92" i="9" s="1"/>
  <c r="H93" i="9"/>
  <c r="L93" i="9" s="1"/>
  <c r="H94" i="9"/>
  <c r="S94" i="9" s="1"/>
  <c r="H95" i="9"/>
  <c r="S95" i="9" s="1"/>
  <c r="S88" i="9" l="1"/>
  <c r="L94" i="9"/>
  <c r="L86" i="9"/>
  <c r="L95" i="9"/>
  <c r="S93" i="9"/>
  <c r="S85" i="9"/>
  <c r="S92" i="9"/>
  <c r="S84" i="9"/>
  <c r="L90" i="9"/>
  <c r="S91" i="9"/>
  <c r="S83" i="9"/>
  <c r="S82" i="9"/>
  <c r="L87" i="9"/>
  <c r="S89" i="9"/>
  <c r="G137" i="7"/>
  <c r="K137" i="7" s="1"/>
  <c r="G138" i="7"/>
  <c r="K138" i="7" s="1"/>
  <c r="G139" i="7"/>
  <c r="K139" i="7" s="1"/>
  <c r="G140" i="7"/>
  <c r="K140" i="7" s="1"/>
  <c r="G141" i="7"/>
  <c r="K141" i="7" s="1"/>
  <c r="G142" i="7"/>
  <c r="K142" i="7" s="1"/>
  <c r="G143" i="7"/>
  <c r="K143" i="7" s="1"/>
  <c r="G144" i="7"/>
  <c r="K144" i="7" s="1"/>
  <c r="G145" i="7"/>
  <c r="K145" i="7" s="1"/>
  <c r="G146" i="7"/>
  <c r="K146" i="7" s="1"/>
  <c r="G147" i="7"/>
  <c r="K147" i="7" s="1"/>
  <c r="G148" i="7"/>
  <c r="K148" i="7" s="1"/>
  <c r="G149" i="7"/>
  <c r="K149" i="7" s="1"/>
  <c r="G150" i="7"/>
  <c r="K150" i="7" s="1"/>
  <c r="G151" i="7"/>
  <c r="K151" i="7" s="1"/>
  <c r="G152" i="7"/>
  <c r="K152" i="7" s="1"/>
  <c r="G153" i="7"/>
  <c r="K153" i="7" s="1"/>
  <c r="G154" i="7"/>
  <c r="K154" i="7" s="1"/>
  <c r="K79" i="7"/>
  <c r="K80" i="7"/>
  <c r="K81" i="7"/>
  <c r="G82" i="7"/>
  <c r="K82" i="7" s="1"/>
  <c r="G83" i="7"/>
  <c r="K83" i="7" s="1"/>
  <c r="G84" i="7"/>
  <c r="K84" i="7" s="1"/>
  <c r="G85" i="7"/>
  <c r="K85" i="7" s="1"/>
  <c r="G86" i="7"/>
  <c r="K86" i="7" s="1"/>
  <c r="G87" i="7"/>
  <c r="K87" i="7" s="1"/>
  <c r="G88" i="7"/>
  <c r="K88" i="7" s="1"/>
  <c r="G89" i="7"/>
  <c r="K89" i="7" s="1"/>
  <c r="G90" i="7"/>
  <c r="K90" i="7" s="1"/>
  <c r="G91" i="7"/>
  <c r="K91" i="7" s="1"/>
  <c r="G92" i="7"/>
  <c r="K92" i="7" s="1"/>
  <c r="G93" i="7"/>
  <c r="K93" i="7" s="1"/>
  <c r="G94" i="7"/>
  <c r="K94" i="7" s="1"/>
  <c r="G95" i="7"/>
  <c r="K95" i="7" s="1"/>
  <c r="P79" i="7"/>
  <c r="P80" i="7"/>
  <c r="P81" i="7"/>
  <c r="P82" i="7"/>
  <c r="P83" i="7"/>
  <c r="P84" i="7"/>
  <c r="P85" i="7"/>
  <c r="P86" i="7"/>
  <c r="P87" i="7"/>
  <c r="P88" i="7"/>
  <c r="P89" i="7"/>
  <c r="P90" i="7"/>
  <c r="O79" i="7"/>
  <c r="O80" i="7"/>
  <c r="O81" i="7"/>
  <c r="O82" i="7"/>
  <c r="O83" i="7"/>
  <c r="O84" i="7"/>
  <c r="O85" i="7"/>
  <c r="O86" i="7"/>
  <c r="O87" i="7"/>
  <c r="O88" i="7"/>
  <c r="O89" i="7"/>
  <c r="O90" i="7"/>
  <c r="P137" i="7"/>
  <c r="P138" i="7"/>
  <c r="P139" i="7"/>
  <c r="P140" i="7"/>
  <c r="P141" i="7"/>
  <c r="P142" i="7"/>
  <c r="P143" i="7"/>
  <c r="P144" i="7"/>
  <c r="P145" i="7"/>
  <c r="P146" i="7"/>
  <c r="P147" i="7"/>
  <c r="P148" i="7"/>
  <c r="P149" i="7"/>
  <c r="P150" i="7"/>
  <c r="P151" i="7"/>
  <c r="P152" i="7"/>
  <c r="P153" i="7"/>
  <c r="P154" i="7"/>
  <c r="P155" i="7"/>
  <c r="O137" i="7"/>
  <c r="O138" i="7"/>
  <c r="O139" i="7"/>
  <c r="O140" i="7"/>
  <c r="O141" i="7"/>
  <c r="O142" i="7"/>
  <c r="O143" i="7"/>
  <c r="O144" i="7"/>
  <c r="O145" i="7"/>
  <c r="O146" i="7"/>
  <c r="O147" i="7"/>
  <c r="O148" i="7"/>
  <c r="O149" i="7"/>
  <c r="O150" i="7"/>
  <c r="O151" i="7"/>
  <c r="O152" i="7"/>
  <c r="O153" i="7"/>
  <c r="O154" i="7"/>
  <c r="O155" i="7"/>
  <c r="T76" i="7" l="1"/>
  <c r="T77" i="7"/>
  <c r="T148" i="7" l="1"/>
  <c r="T136" i="7"/>
  <c r="K3" i="10" l="1"/>
  <c r="J6" i="10"/>
  <c r="J7" i="10" s="1"/>
  <c r="J3" i="10"/>
  <c r="J4" i="10" s="1"/>
  <c r="I3" i="10"/>
  <c r="I5" i="10" s="1"/>
  <c r="K4" i="10" l="1"/>
  <c r="L6" i="10"/>
  <c r="L5" i="10"/>
  <c r="L4" i="10"/>
  <c r="I4" i="10"/>
  <c r="C32" i="8"/>
  <c r="C32" i="7"/>
  <c r="C39" i="9" l="1"/>
  <c r="C36" i="9"/>
  <c r="C39" i="8"/>
  <c r="C36" i="7"/>
  <c r="C36" i="8" l="1"/>
  <c r="R133" i="9" l="1"/>
  <c r="Q133" i="9"/>
  <c r="O133" i="9"/>
  <c r="H133" i="9" l="1"/>
  <c r="S133" i="9" s="1"/>
  <c r="H96" i="9"/>
  <c r="S96" i="9" s="1"/>
  <c r="R76" i="9"/>
  <c r="Q76" i="9"/>
  <c r="O76" i="9"/>
  <c r="P81" i="9" s="1"/>
  <c r="H81" i="9" s="1"/>
  <c r="L81" i="9" l="1"/>
  <c r="S81" i="9"/>
  <c r="P79" i="9"/>
  <c r="H79" i="9" s="1"/>
  <c r="S79" i="9" s="1"/>
  <c r="P80" i="9"/>
  <c r="H80" i="9" s="1"/>
  <c r="P77" i="9"/>
  <c r="H77" i="9" s="1"/>
  <c r="L77" i="9" s="1"/>
  <c r="P78" i="9"/>
  <c r="H78" i="9" s="1"/>
  <c r="P76" i="9"/>
  <c r="H76" i="9" s="1"/>
  <c r="S76" i="9" s="1"/>
  <c r="A74" i="9"/>
  <c r="B74" i="8"/>
  <c r="A131" i="9"/>
  <c r="B143" i="8"/>
  <c r="H153" i="9"/>
  <c r="S153" i="9" s="1"/>
  <c r="H152" i="9"/>
  <c r="H151" i="9"/>
  <c r="H150" i="9"/>
  <c r="H149" i="9"/>
  <c r="H148" i="9"/>
  <c r="H147" i="9"/>
  <c r="H146" i="9"/>
  <c r="L133" i="9"/>
  <c r="L96" i="9"/>
  <c r="L79" i="9" l="1"/>
  <c r="S148" i="9"/>
  <c r="L148" i="9"/>
  <c r="L150" i="9"/>
  <c r="S150" i="9"/>
  <c r="L151" i="9"/>
  <c r="S151" i="9"/>
  <c r="L152" i="9"/>
  <c r="S152" i="9"/>
  <c r="S146" i="9"/>
  <c r="L146" i="9"/>
  <c r="S147" i="9"/>
  <c r="L147" i="9"/>
  <c r="S149" i="9"/>
  <c r="L149" i="9"/>
  <c r="L80" i="9"/>
  <c r="S80" i="9"/>
  <c r="S77" i="9"/>
  <c r="S78" i="9"/>
  <c r="L78" i="9"/>
  <c r="L153" i="9"/>
  <c r="L76" i="9"/>
  <c r="P156" i="8"/>
  <c r="P157" i="8"/>
  <c r="P158" i="8"/>
  <c r="P159" i="8"/>
  <c r="O156" i="8"/>
  <c r="O157" i="8"/>
  <c r="O158" i="8"/>
  <c r="O159" i="8"/>
  <c r="P146" i="8"/>
  <c r="P147" i="8"/>
  <c r="P148" i="8"/>
  <c r="P149" i="8"/>
  <c r="O146" i="8"/>
  <c r="O147" i="8"/>
  <c r="O148" i="8"/>
  <c r="O149" i="8"/>
  <c r="G149" i="8"/>
  <c r="K149" i="8"/>
  <c r="G156" i="8"/>
  <c r="K156" i="8" s="1"/>
  <c r="G157" i="8"/>
  <c r="K157" i="8" s="1"/>
  <c r="G158" i="8"/>
  <c r="K158" i="8" s="1"/>
  <c r="G159" i="8"/>
  <c r="K159" i="8" s="1"/>
  <c r="G146" i="8"/>
  <c r="K146" i="8" s="1"/>
  <c r="G147" i="8"/>
  <c r="K147" i="8" s="1"/>
  <c r="G148" i="8"/>
  <c r="K148" i="8" s="1"/>
  <c r="P92" i="8"/>
  <c r="O92" i="8"/>
  <c r="G92" i="8"/>
  <c r="K92" i="8" s="1"/>
  <c r="P87" i="8"/>
  <c r="P88" i="8"/>
  <c r="P89" i="8"/>
  <c r="O87" i="8"/>
  <c r="O88" i="8"/>
  <c r="O89" i="8"/>
  <c r="G87" i="8"/>
  <c r="K87" i="8" s="1"/>
  <c r="G88" i="8"/>
  <c r="K88" i="8" s="1"/>
  <c r="G89" i="8"/>
  <c r="K89" i="8" s="1"/>
  <c r="P82" i="8"/>
  <c r="O82" i="8"/>
  <c r="G82" i="8"/>
  <c r="K82" i="8" s="1"/>
  <c r="P77" i="8"/>
  <c r="P78" i="8"/>
  <c r="P79" i="8"/>
  <c r="O77" i="8"/>
  <c r="O78" i="8"/>
  <c r="O79" i="8"/>
  <c r="G79" i="8"/>
  <c r="K79" i="8" s="1"/>
  <c r="G78" i="8"/>
  <c r="K78" i="8" s="1"/>
  <c r="G77" i="8"/>
  <c r="K77" i="8" s="1"/>
  <c r="B134" i="7"/>
  <c r="P163" i="8"/>
  <c r="O163" i="8"/>
  <c r="G163" i="8"/>
  <c r="K163" i="8" s="1"/>
  <c r="P162" i="8"/>
  <c r="O162" i="8"/>
  <c r="G162" i="8"/>
  <c r="K162" i="8" s="1"/>
  <c r="P161" i="8"/>
  <c r="O161" i="8"/>
  <c r="G161" i="8"/>
  <c r="K161" i="8" s="1"/>
  <c r="P160" i="8"/>
  <c r="O160" i="8"/>
  <c r="G160" i="8"/>
  <c r="K160" i="8" s="1"/>
  <c r="P155" i="8"/>
  <c r="O155" i="8"/>
  <c r="G155" i="8"/>
  <c r="K155" i="8" s="1"/>
  <c r="P153" i="8"/>
  <c r="O153" i="8"/>
  <c r="G153" i="8"/>
  <c r="K153" i="8" s="1"/>
  <c r="P152" i="8"/>
  <c r="O152" i="8"/>
  <c r="G152" i="8"/>
  <c r="K152" i="8" s="1"/>
  <c r="P151" i="8"/>
  <c r="O151" i="8"/>
  <c r="G151" i="8"/>
  <c r="K151" i="8" s="1"/>
  <c r="P150" i="8"/>
  <c r="O150" i="8"/>
  <c r="G150" i="8"/>
  <c r="K150" i="8" s="1"/>
  <c r="P145" i="8"/>
  <c r="O145" i="8"/>
  <c r="G145" i="8"/>
  <c r="K145" i="8" s="1"/>
  <c r="P94" i="8"/>
  <c r="O94" i="8"/>
  <c r="G94" i="8"/>
  <c r="K94" i="8" s="1"/>
  <c r="P93" i="8"/>
  <c r="O93" i="8"/>
  <c r="G93" i="8"/>
  <c r="K93" i="8" s="1"/>
  <c r="P91" i="8"/>
  <c r="O91" i="8"/>
  <c r="G91" i="8"/>
  <c r="K91" i="8" s="1"/>
  <c r="P90" i="8"/>
  <c r="O90" i="8"/>
  <c r="G90" i="8"/>
  <c r="K90" i="8" s="1"/>
  <c r="P86" i="8"/>
  <c r="O86" i="8"/>
  <c r="G86" i="8"/>
  <c r="K86" i="8" s="1"/>
  <c r="P84" i="8"/>
  <c r="O84" i="8"/>
  <c r="G84" i="8"/>
  <c r="K84" i="8" s="1"/>
  <c r="P83" i="8"/>
  <c r="O83" i="8"/>
  <c r="G83" i="8"/>
  <c r="K83" i="8" s="1"/>
  <c r="P81" i="8"/>
  <c r="O81" i="8"/>
  <c r="G81" i="8"/>
  <c r="K81" i="8" s="1"/>
  <c r="P80" i="8"/>
  <c r="O80" i="8"/>
  <c r="G80" i="8"/>
  <c r="K80" i="8" s="1"/>
  <c r="P76" i="8"/>
  <c r="O76" i="8"/>
  <c r="G76" i="8"/>
  <c r="K76" i="8" s="1"/>
  <c r="B74" i="7" l="1"/>
  <c r="G155" i="7" l="1"/>
  <c r="K155" i="7" s="1"/>
  <c r="P136" i="7"/>
  <c r="U148" i="7" s="1"/>
  <c r="O136" i="7"/>
  <c r="U136" i="7" s="1"/>
  <c r="G136" i="7"/>
  <c r="K136" i="7" s="1"/>
  <c r="O77" i="7"/>
  <c r="O78" i="7"/>
  <c r="O91" i="7"/>
  <c r="O92" i="7"/>
  <c r="O93" i="7"/>
  <c r="O94" i="7"/>
  <c r="O95" i="7"/>
  <c r="O96" i="7"/>
  <c r="O76" i="7"/>
  <c r="U76" i="7" s="1"/>
  <c r="P77" i="7"/>
  <c r="P78" i="7"/>
  <c r="P91" i="7"/>
  <c r="P92" i="7"/>
  <c r="P93" i="7"/>
  <c r="P94" i="7"/>
  <c r="P95" i="7"/>
  <c r="P96" i="7"/>
  <c r="P76" i="7"/>
  <c r="K76" i="7" l="1"/>
  <c r="K77" i="7"/>
  <c r="K78" i="7"/>
  <c r="G96" i="7"/>
  <c r="K96" i="7" s="1"/>
  <c r="H50" i="6" l="1"/>
  <c r="L50" i="6" s="1"/>
  <c r="H49" i="6"/>
  <c r="L49" i="6" s="1"/>
  <c r="H48" i="6"/>
  <c r="L48" i="6" s="1"/>
  <c r="H47" i="6"/>
  <c r="L47" i="6" s="1"/>
  <c r="H46" i="6"/>
  <c r="L46" i="6" s="1"/>
  <c r="H45" i="6"/>
  <c r="L45" i="6" s="1"/>
  <c r="H44" i="6"/>
  <c r="L44" i="6" s="1"/>
  <c r="H43" i="6"/>
  <c r="L43" i="6" s="1"/>
  <c r="H42" i="6"/>
  <c r="L42" i="6" s="1"/>
  <c r="G47" i="5"/>
  <c r="K47" i="5" s="1"/>
  <c r="G46" i="5"/>
  <c r="K46" i="5" s="1"/>
  <c r="G45" i="5"/>
  <c r="K45" i="5" s="1"/>
  <c r="G44" i="5"/>
  <c r="K44" i="5" s="1"/>
  <c r="G43" i="5"/>
  <c r="K43" i="5" s="1"/>
  <c r="G42" i="5"/>
  <c r="K42" i="5" s="1"/>
  <c r="G41" i="5"/>
  <c r="K41" i="5" s="1"/>
  <c r="G40" i="5"/>
  <c r="K40" i="5" s="1"/>
  <c r="G39" i="5"/>
  <c r="K39" i="5" s="1"/>
  <c r="G60" i="4" l="1"/>
  <c r="K60" i="4" s="1"/>
  <c r="G59" i="4"/>
  <c r="K59" i="4" s="1"/>
  <c r="G58" i="4"/>
  <c r="K58" i="4" s="1"/>
  <c r="G57" i="4"/>
  <c r="K57" i="4" s="1"/>
  <c r="G56" i="4"/>
  <c r="K56" i="4" s="1"/>
  <c r="G55" i="4"/>
  <c r="K55" i="4" s="1"/>
  <c r="G54" i="4"/>
  <c r="K54" i="4" s="1"/>
  <c r="G53" i="4"/>
  <c r="K53" i="4" s="1"/>
  <c r="G52" i="4"/>
  <c r="K52" i="4" s="1"/>
  <c r="G50" i="4"/>
  <c r="K50" i="4" s="1"/>
  <c r="G49" i="4"/>
  <c r="K49" i="4" s="1"/>
  <c r="G48" i="4"/>
  <c r="K48" i="4" s="1"/>
  <c r="G47" i="4"/>
  <c r="K47" i="4" s="1"/>
  <c r="G46" i="4"/>
  <c r="K46" i="4" s="1"/>
  <c r="G45" i="4"/>
  <c r="K45" i="4" s="1"/>
  <c r="G44" i="4"/>
  <c r="K44" i="4" s="1"/>
  <c r="G43" i="4"/>
  <c r="K43" i="4" s="1"/>
  <c r="G42" i="4"/>
  <c r="K42" i="4" s="1"/>
  <c r="H36" i="3" l="1"/>
  <c r="L36" i="3" s="1"/>
  <c r="H37" i="3"/>
  <c r="L37" i="3" s="1"/>
  <c r="H38" i="3"/>
  <c r="L38" i="3" s="1"/>
  <c r="H39" i="3"/>
  <c r="L39" i="3" s="1"/>
  <c r="H40" i="3"/>
  <c r="L40" i="3" s="1"/>
  <c r="H41" i="3"/>
  <c r="L41" i="3" s="1"/>
  <c r="H42" i="3"/>
  <c r="L42" i="3" s="1"/>
  <c r="H43" i="3"/>
  <c r="L43" i="3" s="1"/>
  <c r="H35" i="3"/>
  <c r="L35" i="3" s="1"/>
  <c r="G33" i="1"/>
  <c r="K33" i="1" s="1"/>
  <c r="G34" i="1"/>
  <c r="K34" i="1" s="1"/>
  <c r="G35" i="1"/>
  <c r="K35" i="1" s="1"/>
  <c r="G36" i="1"/>
  <c r="K36" i="1" s="1"/>
  <c r="G37" i="1"/>
  <c r="K37" i="1" s="1"/>
  <c r="G38" i="1"/>
  <c r="K38" i="1" s="1"/>
  <c r="G39" i="1"/>
  <c r="K39" i="1" s="1"/>
  <c r="G40" i="1"/>
  <c r="K40" i="1" s="1"/>
  <c r="G32" i="1"/>
  <c r="K32" i="1" s="1"/>
  <c r="G46" i="2"/>
  <c r="K46" i="2" s="1"/>
  <c r="G47" i="2"/>
  <c r="K47" i="2" s="1"/>
  <c r="G48" i="2"/>
  <c r="K48" i="2" s="1"/>
  <c r="G49" i="2"/>
  <c r="K49" i="2" s="1"/>
  <c r="G50" i="2"/>
  <c r="K50" i="2" s="1"/>
  <c r="G51" i="2"/>
  <c r="K51" i="2" s="1"/>
  <c r="G52" i="2"/>
  <c r="K52" i="2" s="1"/>
  <c r="G53" i="2"/>
  <c r="K53" i="2" s="1"/>
  <c r="G45" i="2"/>
  <c r="K45" i="2" s="1"/>
  <c r="G36" i="2"/>
  <c r="K36" i="2" s="1"/>
  <c r="G37" i="2"/>
  <c r="K37" i="2" s="1"/>
  <c r="G38" i="2"/>
  <c r="K38" i="2" s="1"/>
  <c r="G39" i="2"/>
  <c r="K39" i="2" s="1"/>
  <c r="G40" i="2"/>
  <c r="K40" i="2" s="1"/>
  <c r="G41" i="2"/>
  <c r="K41" i="2" s="1"/>
  <c r="G42" i="2"/>
  <c r="K42" i="2" s="1"/>
  <c r="G43" i="2"/>
  <c r="K43" i="2" s="1"/>
  <c r="G35" i="2"/>
  <c r="K35" i="2" s="1"/>
</calcChain>
</file>

<file path=xl/sharedStrings.xml><?xml version="1.0" encoding="utf-8"?>
<sst xmlns="http://schemas.openxmlformats.org/spreadsheetml/2006/main" count="10958" uniqueCount="2635">
  <si>
    <t>Device Under Test (DUT) Reading</t>
  </si>
  <si>
    <t>Units</t>
  </si>
  <si>
    <t>Reference Reading</t>
  </si>
  <si>
    <t>Deviation in Measurement</t>
  </si>
  <si>
    <t>Result</t>
  </si>
  <si>
    <t>Allowable Deviation (±)</t>
  </si>
  <si>
    <t>Calibration Data: As Found/ As Left</t>
  </si>
  <si>
    <t>Laboratory Environmental Conditions</t>
  </si>
  <si>
    <t>Temperature (°F) :</t>
  </si>
  <si>
    <t>Humidity (%RH) :</t>
  </si>
  <si>
    <t>Pressure (inHg) :</t>
  </si>
  <si>
    <t xml:space="preserve">Dewpoint (°F) : </t>
  </si>
  <si>
    <t>Calibrated By:</t>
  </si>
  <si>
    <t>Instrument Information</t>
  </si>
  <si>
    <t>Model Number:</t>
  </si>
  <si>
    <t>Instrument I.D. # :</t>
  </si>
  <si>
    <t>Customer I.D. # :</t>
  </si>
  <si>
    <t xml:space="preserve">Minimum Value: </t>
  </si>
  <si>
    <t xml:space="preserve">Date Code: </t>
  </si>
  <si>
    <t>Unit Accuracy :</t>
  </si>
  <si>
    <t>Calibration Standard Information</t>
  </si>
  <si>
    <t>Asset Number</t>
  </si>
  <si>
    <t>Serial Number</t>
  </si>
  <si>
    <t>Equipment Description</t>
  </si>
  <si>
    <t>Notes</t>
  </si>
  <si>
    <t>Condition of Unit:</t>
  </si>
  <si>
    <t>Maximum Value:</t>
  </si>
  <si>
    <t>Resolution:</t>
  </si>
  <si>
    <t>Customer Information</t>
  </si>
  <si>
    <t>Certificate of Calibration Information</t>
  </si>
  <si>
    <t>Description:</t>
  </si>
  <si>
    <t>Customer Name:</t>
  </si>
  <si>
    <t>Customer Address:</t>
  </si>
  <si>
    <t>Customer P.O. #:</t>
  </si>
  <si>
    <t>Calibration Date:</t>
  </si>
  <si>
    <t>*Due Date:</t>
  </si>
  <si>
    <t>Certificate Number:</t>
  </si>
  <si>
    <t>Sales Order Number:</t>
  </si>
  <si>
    <t>RMA Number:</t>
  </si>
  <si>
    <t>Calibration Location:</t>
  </si>
  <si>
    <t>Signature:</t>
  </si>
  <si>
    <t>Procedure:</t>
  </si>
  <si>
    <t>Discipline:</t>
  </si>
  <si>
    <t>Unit of Measure:</t>
  </si>
  <si>
    <t>Calibration Data: As Found/As Left</t>
  </si>
  <si>
    <t>Device Under Test (DUT) Output</t>
  </si>
  <si>
    <r>
      <t xml:space="preserve">This document certifies that </t>
    </r>
    <r>
      <rPr>
        <b/>
        <i/>
        <u/>
        <sz val="14"/>
        <color theme="1"/>
        <rFont val="Arial"/>
        <family val="2"/>
      </rPr>
      <t xml:space="preserve">only </t>
    </r>
    <r>
      <rPr>
        <b/>
        <i/>
        <sz val="14"/>
        <color theme="1"/>
        <rFont val="Arial"/>
        <family val="2"/>
      </rPr>
      <t>the device under test (DUT) identified above has been calibrated against a reference standard  that is traceable to the National Institute of Standards and Technology (NIST).</t>
    </r>
  </si>
  <si>
    <r>
      <t xml:space="preserve">This document certifies that </t>
    </r>
    <r>
      <rPr>
        <b/>
        <i/>
        <u/>
        <sz val="12"/>
        <color theme="1"/>
        <rFont val="Arial"/>
        <family val="2"/>
      </rPr>
      <t xml:space="preserve">only </t>
    </r>
    <r>
      <rPr>
        <b/>
        <i/>
        <sz val="12"/>
        <color theme="1"/>
        <rFont val="Arial"/>
        <family val="2"/>
      </rPr>
      <t>the device under test (DUT) identified above has been calibrated against a reference standard  that is traceable to the National Institute of Standards and Technology (NIST).</t>
    </r>
  </si>
  <si>
    <t>CERTIFICATE OF CALIBRATION</t>
  </si>
  <si>
    <t>Job Title:</t>
  </si>
  <si>
    <t>Dwyer Instruments, Inc., Michigan City, IN 46360</t>
  </si>
  <si>
    <t>Dwyer Instruments, Inc., 102 Highway 212, Michigan City, Indiana 46360 USA
Telephone: +1 800.872.9141, +1 219.879.8000; Fax: +1 219.872.9057</t>
  </si>
  <si>
    <t>*The customer is responsible to determine the calibration interval of their equipment to meet their application(s). When not specified by the customer, a default date of one year from the calibration date will be shown.</t>
  </si>
  <si>
    <t>Last Calibration Date</t>
  </si>
  <si>
    <t>Calibration Due Date</t>
  </si>
  <si>
    <t>Output Type:</t>
  </si>
  <si>
    <t>Target Span</t>
  </si>
  <si>
    <t>Target Output</t>
  </si>
  <si>
    <t>-Tolerance</t>
  </si>
  <si>
    <t>+Tolerance</t>
  </si>
  <si>
    <t>%FSR Error</t>
  </si>
  <si>
    <t>Nominal Value</t>
  </si>
  <si>
    <t>Equipment to be Certified</t>
  </si>
  <si>
    <t>Model List</t>
  </si>
  <si>
    <t>Range List</t>
  </si>
  <si>
    <t>3100D-1-FM-1-1-LCD</t>
  </si>
  <si>
    <t>± 0.075% Full Scale (at 20°C)</t>
  </si>
  <si>
    <t>0-6 in H₂O</t>
  </si>
  <si>
    <t>3100D-2-FM-1-1-LCD</t>
  </si>
  <si>
    <t>0-30 in H₂O</t>
  </si>
  <si>
    <t>3100D-3-FM-1-1-LCD</t>
  </si>
  <si>
    <t>0-150 in H₂O</t>
  </si>
  <si>
    <t>3100D-4-FM-1-1-LCD</t>
  </si>
  <si>
    <t>0-750 in H₂O</t>
  </si>
  <si>
    <t>3100D-5-FM-1-1-LCD</t>
  </si>
  <si>
    <t>0-100 psi</t>
  </si>
  <si>
    <t>3100D-6-FM-1-1-LCD</t>
  </si>
  <si>
    <t>0-300 psi</t>
  </si>
  <si>
    <t>3100D-7-FM-1-1-LCD</t>
  </si>
  <si>
    <t>0-1000 psi</t>
  </si>
  <si>
    <t>3100MP-1-FM-1-1</t>
  </si>
  <si>
    <t>3200G-1-FM-1-LCD</t>
  </si>
  <si>
    <t>14.5 to 21 psi</t>
  </si>
  <si>
    <t>3200G-2-FM-1-LCD</t>
  </si>
  <si>
    <t>14.5 to 217 psi</t>
  </si>
  <si>
    <t>3200G-3-FM-1-LCD</t>
  </si>
  <si>
    <t>0 to 725 psi</t>
  </si>
  <si>
    <t>3200G-4-FM-1-LCD</t>
  </si>
  <si>
    <t>0 to 3600 psi</t>
  </si>
  <si>
    <t>3200G-5-FM-1-LCD</t>
  </si>
  <si>
    <t>0 to 8500 psi</t>
  </si>
  <si>
    <t>471-1</t>
  </si>
  <si>
    <t>Temperature: 0-200°F
Velocity: 0-15000 FPM</t>
  </si>
  <si>
    <t>471B-1</t>
  </si>
  <si>
    <t>-40 to 212°F (-40 to 100°C);
 6000 FPM (0 to 30 m/s)</t>
  </si>
  <si>
    <t>471B-1-TAB</t>
  </si>
  <si>
    <t>-40 to 212°F (-40 to 100°C); 
50 to 3900 FPM (0.25 to 20 m/s)</t>
  </si>
  <si>
    <t>473B</t>
  </si>
  <si>
    <r>
      <rPr>
        <b/>
        <sz val="10"/>
        <rFont val="Arial"/>
        <family val="2"/>
      </rPr>
      <t>Velocity:</t>
    </r>
    <r>
      <rPr>
        <sz val="10"/>
        <rFont val="Arial"/>
        <family val="2"/>
      </rPr>
      <t xml:space="preserve"> 40 to 5000 FPM
</t>
    </r>
    <r>
      <rPr>
        <b/>
        <sz val="10"/>
        <rFont val="Arial"/>
        <family val="2"/>
      </rPr>
      <t>Temperature:</t>
    </r>
    <r>
      <rPr>
        <sz val="10"/>
        <rFont val="Arial"/>
        <family val="2"/>
      </rPr>
      <t xml:space="preserve"> -20 to 212°F
</t>
    </r>
    <r>
      <rPr>
        <b/>
        <sz val="10"/>
        <rFont val="Arial"/>
        <family val="2"/>
      </rPr>
      <t xml:space="preserve"> Humidity:</t>
    </r>
    <r>
      <rPr>
        <sz val="10"/>
        <rFont val="Arial"/>
        <family val="2"/>
      </rPr>
      <t xml:space="preserve"> 0 to 100%RH</t>
    </r>
  </si>
  <si>
    <t>475-000-FM</t>
  </si>
  <si>
    <t>± 0.5% Full Scale, 60 to 78°F;
 ±1.5% Full Scale, 32 to 60°F and 78 to 104°F</t>
  </si>
  <si>
    <t>0-1.000 in H₂O</t>
  </si>
  <si>
    <t>475-00-FM</t>
  </si>
  <si>
    <t>0-4.000 in H₂O</t>
  </si>
  <si>
    <t>475-0-FM</t>
  </si>
  <si>
    <t>0-10.00 in H₂O</t>
  </si>
  <si>
    <t>475-1-FM</t>
  </si>
  <si>
    <t>0-20.00 in H₂O</t>
  </si>
  <si>
    <t>475-2-FM</t>
  </si>
  <si>
    <t>0-40.00 in H₂O</t>
  </si>
  <si>
    <t>475-3-FM</t>
  </si>
  <si>
    <t>0-200.0 in H₂O</t>
  </si>
  <si>
    <t>475-4-FM</t>
  </si>
  <si>
    <t>0-10.00 psi</t>
  </si>
  <si>
    <t>475-5-FM</t>
  </si>
  <si>
    <t>0-20.00 psi</t>
  </si>
  <si>
    <t>475-6-FM</t>
  </si>
  <si>
    <t>0-30.00 psi</t>
  </si>
  <si>
    <t>475-7-FM</t>
  </si>
  <si>
    <t>0-100.0 psi</t>
  </si>
  <si>
    <t>475-8-FM</t>
  </si>
  <si>
    <t>0-150.0 psi</t>
  </si>
  <si>
    <t>476A-0</t>
  </si>
  <si>
    <t>± 1.5% Full Scale at 72°F</t>
  </si>
  <si>
    <t>-20 to 20 in H₂O</t>
  </si>
  <si>
    <t>60 to 78°F; 32 to 60°F &amp; 78 to 104°F</t>
  </si>
  <si>
    <t>477A</t>
  </si>
  <si>
    <t>± 0.10% Full Scale, 60 to 78°F;
 ± 1% Full Scale, 32 to 60°F and 78 to 104°F</t>
  </si>
  <si>
    <t>-</t>
  </si>
  <si>
    <t>477AV-0</t>
  </si>
  <si>
    <t>477AV-00</t>
  </si>
  <si>
    <t>0-4.00 in H₂O</t>
  </si>
  <si>
    <t>477AV-000</t>
  </si>
  <si>
    <t>0-1.00 in H₂O</t>
  </si>
  <si>
    <t>477AV-1</t>
  </si>
  <si>
    <t>477AV-2</t>
  </si>
  <si>
    <t>477AV-3</t>
  </si>
  <si>
    <t>0-200.00 in H₂O</t>
  </si>
  <si>
    <t>477AV-4</t>
  </si>
  <si>
    <t>477AV-5</t>
  </si>
  <si>
    <t>477AV-6</t>
  </si>
  <si>
    <t>477AV-7</t>
  </si>
  <si>
    <t>0-100.00 psi</t>
  </si>
  <si>
    <t>477AV-8</t>
  </si>
  <si>
    <t>0-150.00 psi</t>
  </si>
  <si>
    <t>477B-1</t>
  </si>
  <si>
    <t>477B-2</t>
  </si>
  <si>
    <t>477B-3</t>
  </si>
  <si>
    <t>477B-4</t>
  </si>
  <si>
    <t>0-10 psi</t>
  </si>
  <si>
    <t>477B-5</t>
  </si>
  <si>
    <t>0-30 psi</t>
  </si>
  <si>
    <t>477B-6</t>
  </si>
  <si>
    <t>0-50 psi</t>
  </si>
  <si>
    <t>477B-7</t>
  </si>
  <si>
    <t>478A</t>
  </si>
  <si>
    <t>485B-1</t>
  </si>
  <si>
    <r>
      <rPr>
        <b/>
        <sz val="10"/>
        <rFont val="Arial"/>
        <family val="2"/>
      </rPr>
      <t>Humidity:</t>
    </r>
    <r>
      <rPr>
        <sz val="10"/>
        <rFont val="Arial"/>
        <family val="2"/>
      </rPr>
      <t xml:space="preserve"> 0 to 100 %RH
</t>
    </r>
    <r>
      <rPr>
        <b/>
        <sz val="10"/>
        <rFont val="Arial"/>
        <family val="2"/>
      </rPr>
      <t>Temperature:</t>
    </r>
    <r>
      <rPr>
        <sz val="10"/>
        <rFont val="Arial"/>
        <family val="2"/>
      </rPr>
      <t xml:space="preserve"> -20 to 140°F</t>
    </r>
  </si>
  <si>
    <t>490A-1</t>
  </si>
  <si>
    <t>0-15 psi</t>
  </si>
  <si>
    <t>490A-2</t>
  </si>
  <si>
    <t>490A-3</t>
  </si>
  <si>
    <t>490A-4</t>
  </si>
  <si>
    <t>490A-5</t>
  </si>
  <si>
    <t>0-500 psi</t>
  </si>
  <si>
    <t>490A-6</t>
  </si>
  <si>
    <t>0-200 psi</t>
  </si>
  <si>
    <t>607-1</t>
  </si>
  <si>
    <t>± 0.50% Full Scale</t>
  </si>
  <si>
    <t>0-0.25 in H₂O</t>
  </si>
  <si>
    <t>607-1B</t>
  </si>
  <si>
    <t>0.25-0-0.25 in H₂O</t>
  </si>
  <si>
    <t>607-2</t>
  </si>
  <si>
    <t>0-0.50 in H₂O</t>
  </si>
  <si>
    <t>607-21</t>
  </si>
  <si>
    <t>± 0.25% Full Scale</t>
  </si>
  <si>
    <t>607-2B</t>
  </si>
  <si>
    <t>0.50-0-0.50 in H₂O</t>
  </si>
  <si>
    <t>607-3</t>
  </si>
  <si>
    <t>0-1.0 in H₂O</t>
  </si>
  <si>
    <t>607-3B</t>
  </si>
  <si>
    <t>1.0-0-1.0 in H₂O</t>
  </si>
  <si>
    <t>607-4</t>
  </si>
  <si>
    <t>0-2.0 in H₂O</t>
  </si>
  <si>
    <t>607-4B</t>
  </si>
  <si>
    <t>2.0-0-2.0 in H₂O</t>
  </si>
  <si>
    <t>607-7</t>
  </si>
  <si>
    <t>0-5.0 in H₂O</t>
  </si>
  <si>
    <t>607-71</t>
  </si>
  <si>
    <t>607-7B</t>
  </si>
  <si>
    <t>5.0-0-5.0 in H₂O</t>
  </si>
  <si>
    <t>607-8</t>
  </si>
  <si>
    <t>0-10 in H₂O</t>
  </si>
  <si>
    <t>607-9</t>
  </si>
  <si>
    <t>0-25 in H₂O</t>
  </si>
  <si>
    <t>607D-01</t>
  </si>
  <si>
    <t>± 0.25% Full Scale at room temperature</t>
  </si>
  <si>
    <t>0-0.10 in H₂O</t>
  </si>
  <si>
    <t>607D-02</t>
  </si>
  <si>
    <t>607D-03</t>
  </si>
  <si>
    <t>607D-04</t>
  </si>
  <si>
    <t>607D-05</t>
  </si>
  <si>
    <t>0-2.5 in H₂O</t>
  </si>
  <si>
    <t>607D-06</t>
  </si>
  <si>
    <t>607D-07</t>
  </si>
  <si>
    <t>0-10.0 in H₂O</t>
  </si>
  <si>
    <t>607D-08</t>
  </si>
  <si>
    <t>0-25.0 in H₂O</t>
  </si>
  <si>
    <t>607D-11</t>
  </si>
  <si>
    <t>0.05-0-0.05 in H₂O</t>
  </si>
  <si>
    <t>607D-12</t>
  </si>
  <si>
    <t>0.10-0-0.10 in H₂O</t>
  </si>
  <si>
    <t>607D-13</t>
  </si>
  <si>
    <t>607D-14</t>
  </si>
  <si>
    <t>607D-15</t>
  </si>
  <si>
    <t>616KD-A-02</t>
  </si>
  <si>
    <t>0-3 in H₂O</t>
  </si>
  <si>
    <t>616KD-A-02-V</t>
  </si>
  <si>
    <t>616KD-A-03</t>
  </si>
  <si>
    <t>0-5 in H₂O</t>
  </si>
  <si>
    <t>616KD-A-03-V</t>
  </si>
  <si>
    <t>616KD-A-04</t>
  </si>
  <si>
    <t>616KD-A-04-V</t>
  </si>
  <si>
    <t>616KD-A-05</t>
  </si>
  <si>
    <t>0-15 in H₂O</t>
  </si>
  <si>
    <t>616KD-A-05-V</t>
  </si>
  <si>
    <t>616KD-A-06</t>
  </si>
  <si>
    <t>0-20 in H₂O</t>
  </si>
  <si>
    <t>616KD-A-06-V</t>
  </si>
  <si>
    <t>616KD-A-07</t>
  </si>
  <si>
    <t>616KD-A-07-V</t>
  </si>
  <si>
    <t>616KD-A-08</t>
  </si>
  <si>
    <t>0-40 in H₂O</t>
  </si>
  <si>
    <t>616KD-A-08-V</t>
  </si>
  <si>
    <t>616KD-A-12</t>
  </si>
  <si>
    <t>0-750 Pa</t>
  </si>
  <si>
    <t>616KD-A-12-V</t>
  </si>
  <si>
    <t>616KD-A-13</t>
  </si>
  <si>
    <t>0-1250 Pa</t>
  </si>
  <si>
    <t>616KD-A-13-V</t>
  </si>
  <si>
    <t>616KD-A-14</t>
  </si>
  <si>
    <t>0-2500 Pa</t>
  </si>
  <si>
    <t>616KD-A-14-V</t>
  </si>
  <si>
    <t>616KD-B-00</t>
  </si>
  <si>
    <t>± 1.0% Full Scale</t>
  </si>
  <si>
    <t>0-1 in H₂O</t>
  </si>
  <si>
    <t>616KD-B-00-V</t>
  </si>
  <si>
    <t>616KD-B-01</t>
  </si>
  <si>
    <t>0-2 in H₂O</t>
  </si>
  <si>
    <t>616KD-B-01-V</t>
  </si>
  <si>
    <t>616KD-B-02</t>
  </si>
  <si>
    <t>616KD-B-02-V</t>
  </si>
  <si>
    <t>616KD-B-03</t>
  </si>
  <si>
    <t>616KD-B-03-V</t>
  </si>
  <si>
    <t>616KD-B-04</t>
  </si>
  <si>
    <t>616KD-B-04-V</t>
  </si>
  <si>
    <t>616KD-B-05</t>
  </si>
  <si>
    <t>616KD-B-05-V</t>
  </si>
  <si>
    <t>616KD-B-06</t>
  </si>
  <si>
    <t>616KD-B-06-V</t>
  </si>
  <si>
    <t>616KD-B-07</t>
  </si>
  <si>
    <t>616KD-B-07-V</t>
  </si>
  <si>
    <t>616KD-B-08</t>
  </si>
  <si>
    <t>616KD-B-08-V</t>
  </si>
  <si>
    <t>616KD-B-10</t>
  </si>
  <si>
    <t>0-250 Pa</t>
  </si>
  <si>
    <t>616KD-B-10-V</t>
  </si>
  <si>
    <t>616KD-B-11</t>
  </si>
  <si>
    <t>0-500 Pa</t>
  </si>
  <si>
    <t>616KD-B-11-V</t>
  </si>
  <si>
    <t>616KD-B-12</t>
  </si>
  <si>
    <t>616KD-B-12-V</t>
  </si>
  <si>
    <t>616KD-B-13</t>
  </si>
  <si>
    <t>616KD-B-13-V</t>
  </si>
  <si>
    <t>616KD-B-14</t>
  </si>
  <si>
    <t>616KD-B-14-V</t>
  </si>
  <si>
    <t>616KD-00</t>
  </si>
  <si>
    <t>± 2.0% Full Scale</t>
  </si>
  <si>
    <t>616KD-00-V</t>
  </si>
  <si>
    <t>616KD-01</t>
  </si>
  <si>
    <t>616KD-01-V</t>
  </si>
  <si>
    <t>616KD-02</t>
  </si>
  <si>
    <t>616KD-02-V</t>
  </si>
  <si>
    <t>616KD-03</t>
  </si>
  <si>
    <t>616KD-03-V</t>
  </si>
  <si>
    <t>616KD-04</t>
  </si>
  <si>
    <t>616KD-04-V</t>
  </si>
  <si>
    <t>616KD-05</t>
  </si>
  <si>
    <t>616KD-05-V</t>
  </si>
  <si>
    <t>616KD-06</t>
  </si>
  <si>
    <t>616KD-06-V</t>
  </si>
  <si>
    <t>616KD-07</t>
  </si>
  <si>
    <t>616KD-07-V</t>
  </si>
  <si>
    <t>616KD-10</t>
  </si>
  <si>
    <t>616KD-10-V</t>
  </si>
  <si>
    <t>616KD-11</t>
  </si>
  <si>
    <t>616KD-11-V</t>
  </si>
  <si>
    <t>616KD-12</t>
  </si>
  <si>
    <t>616KD-12-V</t>
  </si>
  <si>
    <t>616KD-13</t>
  </si>
  <si>
    <t>616KD-13-V</t>
  </si>
  <si>
    <t>616KD-14</t>
  </si>
  <si>
    <t>616KD-14-V</t>
  </si>
  <si>
    <t>616KD-15</t>
  </si>
  <si>
    <t>0-5000 Pa</t>
  </si>
  <si>
    <t>616KD-15-V</t>
  </si>
  <si>
    <t>616W-10B-LCD</t>
  </si>
  <si>
    <t xml:space="preserve">± 0.25% Full Scale at 77°F (25°C),
Display accuracy ± 0.5 % </t>
  </si>
  <si>
    <t>± 5 in H₂O</t>
  </si>
  <si>
    <t>616W-20B-LCD</t>
  </si>
  <si>
    <t>± 10 in H₂O</t>
  </si>
  <si>
    <t>616W-2</t>
  </si>
  <si>
    <t>616W-2-LCD</t>
  </si>
  <si>
    <t>616W-2M-LCD</t>
  </si>
  <si>
    <t>0-1.5 kPa</t>
  </si>
  <si>
    <t>616W-3</t>
  </si>
  <si>
    <t>616W-3-LCD</t>
  </si>
  <si>
    <t>616W-3M-LCD</t>
  </si>
  <si>
    <t>0-2.5 kPa</t>
  </si>
  <si>
    <t>616W-4</t>
  </si>
  <si>
    <t>616W-4-LCD</t>
  </si>
  <si>
    <t>616W-4M-LCD</t>
  </si>
  <si>
    <t>0-5 kPa</t>
  </si>
  <si>
    <t>616W-5</t>
  </si>
  <si>
    <t>616W-5-LCD</t>
  </si>
  <si>
    <t>616W-5M-LCD</t>
  </si>
  <si>
    <t>0-10.0 kPa</t>
  </si>
  <si>
    <t>616W-6</t>
  </si>
  <si>
    <t>0-100 in H₂O</t>
  </si>
  <si>
    <t>616W-6-LCD</t>
  </si>
  <si>
    <t>616W-7-LCD</t>
  </si>
  <si>
    <t>0-200 in H₂O</t>
  </si>
  <si>
    <t>616WL-12</t>
  </si>
  <si>
    <t>± 0.50% Full Scale, Display Accuracy: ± 0.5% Reading</t>
  </si>
  <si>
    <t>± 0.25 in H₂O</t>
  </si>
  <si>
    <t>616WL-12-LCD</t>
  </si>
  <si>
    <t>616WL-14</t>
  </si>
  <si>
    <t>± 1 in H₂O</t>
  </si>
  <si>
    <t>616WL-14-LCD</t>
  </si>
  <si>
    <t>616WL-2</t>
  </si>
  <si>
    <t>616WL-2-LCD</t>
  </si>
  <si>
    <t>616WL-22</t>
  </si>
  <si>
    <t>0-60 Pa</t>
  </si>
  <si>
    <t>616WL-22-LCD</t>
  </si>
  <si>
    <t>616WL-25</t>
  </si>
  <si>
    <t>616WL-25-LCD</t>
  </si>
  <si>
    <t>616WL-32</t>
  </si>
  <si>
    <t>± 60 Pa</t>
  </si>
  <si>
    <t>616WL-32-LCD</t>
  </si>
  <si>
    <t>616WL-35</t>
  </si>
  <si>
    <t>± 250 Pa</t>
  </si>
  <si>
    <t>616WL-35-LCD</t>
  </si>
  <si>
    <t>616WL-4</t>
  </si>
  <si>
    <t>616WL-4-LCD</t>
  </si>
  <si>
    <t>626-07-CB-P1-E5-S1</t>
  </si>
  <si>
    <t>4-20 mA, 0-15 psig</t>
  </si>
  <si>
    <t>626-08-CB-P1-E5-S1</t>
  </si>
  <si>
    <t>4-20 mA, 0-30 psig</t>
  </si>
  <si>
    <t>626-08-GH-P1-E4-S7</t>
  </si>
  <si>
    <t>0.5-4.5 VDC, 30 psig</t>
  </si>
  <si>
    <t>626-09-CB-P1-E5-S1</t>
  </si>
  <si>
    <t>4-20 mA, 0-50 psig</t>
  </si>
  <si>
    <t>626-10-CB-P1-E1-S8</t>
  </si>
  <si>
    <t>0-10 V, 0-100 psig</t>
  </si>
  <si>
    <t>626-10-CB-P1-E5-S1</t>
  </si>
  <si>
    <t>4-20 mA, 0-100 psig</t>
  </si>
  <si>
    <t>626-10-GH-P1-E4-S7</t>
  </si>
  <si>
    <t>0.5-4.5 VDC, 100 psig</t>
  </si>
  <si>
    <t>626-11-CB-P1-E5-S1</t>
  </si>
  <si>
    <t>4-20 mA, 0-150 psig</t>
  </si>
  <si>
    <t>626-12-CB-P1-E5-S1</t>
  </si>
  <si>
    <t>4-20 mA, 0-200 psig</t>
  </si>
  <si>
    <t>626-12-GH-P1-E4-S7</t>
  </si>
  <si>
    <t>0.5-4.5 VDC, 200 psig</t>
  </si>
  <si>
    <t>626-13-CB-P1-E5-S1</t>
  </si>
  <si>
    <t>4-20 mA, 0-300 psig</t>
  </si>
  <si>
    <t>626-13-GH-P1-E4-S7</t>
  </si>
  <si>
    <t>0.5-4.5 VDC, 300 psig</t>
  </si>
  <si>
    <t>626-14-CB-P1-E5-S1</t>
  </si>
  <si>
    <t>4-20 mA, 0-500 psig</t>
  </si>
  <si>
    <t>626-14-GH-P1-E4-S7</t>
  </si>
  <si>
    <t>0.5-4.5 VDC, 500 psig</t>
  </si>
  <si>
    <t>626-15-GH-P1-E4-S7</t>
  </si>
  <si>
    <t>0.5-4.5 VDC, 1000 psig</t>
  </si>
  <si>
    <t>626-18-GH-P1-E4-S7</t>
  </si>
  <si>
    <t>0.5-4.5 VDC, 3000 psig</t>
  </si>
  <si>
    <t>626-19-GH-P1-E4-S7</t>
  </si>
  <si>
    <t>0.5-4.5 VDC, 5000 psig</t>
  </si>
  <si>
    <t>628-07-GH-P1-E1-S1</t>
  </si>
  <si>
    <t>± 1% Full Scale</t>
  </si>
  <si>
    <t>0-15 psig</t>
  </si>
  <si>
    <t>628-08-GH-P1-E4-S7</t>
  </si>
  <si>
    <t>628-08-GH-P1-E1-S1</t>
  </si>
  <si>
    <t>0-30 psig</t>
  </si>
  <si>
    <t>628-09-GH-P1-E1-S1</t>
  </si>
  <si>
    <t>0-50 psig</t>
  </si>
  <si>
    <t>628-10-CB-P1-E1-S1</t>
  </si>
  <si>
    <t>628-10-CB-P1-E1-S8</t>
  </si>
  <si>
    <t>628-10-GH-P1-E1-S1</t>
  </si>
  <si>
    <t>0-100 psig</t>
  </si>
  <si>
    <t>628-10-GH-P1-E4-S7</t>
  </si>
  <si>
    <t>628-11-CB-P1-E5-S1</t>
  </si>
  <si>
    <t>628-12-GH-P1-E1-S1</t>
  </si>
  <si>
    <t>0-200 psig</t>
  </si>
  <si>
    <t>628-12-GH-P1-E4-S7</t>
  </si>
  <si>
    <t>628-13-GH-P1-E1-S1</t>
  </si>
  <si>
    <t>0-300 psig</t>
  </si>
  <si>
    <t>628-13-GH-P1-E4-S7</t>
  </si>
  <si>
    <t>628-14-GH-P1-E1-S1</t>
  </si>
  <si>
    <t>0-500 psig</t>
  </si>
  <si>
    <t>628-14-GH-P1-E4-S7</t>
  </si>
  <si>
    <t>628-15-GH-P1-E4-S7</t>
  </si>
  <si>
    <t>628-18-GH-P1-E4-S7</t>
  </si>
  <si>
    <t>628-19-GH-P1-E4-S7</t>
  </si>
  <si>
    <t>628CR-10-GH-P1-E1-S1</t>
  </si>
  <si>
    <t>± 1.0% Full Scale (includes linearity, hysteresis &amp; repeatability)</t>
  </si>
  <si>
    <t>4-20 mA, 100 psi</t>
  </si>
  <si>
    <t>628CR-10-GH-P1-E4-S1</t>
  </si>
  <si>
    <t>628CR-12-GH-P1-E1-S1</t>
  </si>
  <si>
    <t>4-20 mA, 200 psi</t>
  </si>
  <si>
    <t>628CR-12-GH-P1-E4-S1</t>
  </si>
  <si>
    <t>628CR-13-GH-P1-E1-S1</t>
  </si>
  <si>
    <t>4-20 mA, 300 psi</t>
  </si>
  <si>
    <t>628CR-13-GH-P1-E4-S1</t>
  </si>
  <si>
    <t>628CR-14-GH-P1-E1-S1</t>
  </si>
  <si>
    <t>4-20 mA, 500 psi</t>
  </si>
  <si>
    <t>628CR-14-GH-P1-E4-S1</t>
  </si>
  <si>
    <t>636-0</t>
  </si>
  <si>
    <t>± 0.30% of Calibrated Span</t>
  </si>
  <si>
    <t>636-0-LP</t>
  </si>
  <si>
    <t>636-1</t>
  </si>
  <si>
    <t>636-1-LP</t>
  </si>
  <si>
    <t>636-2</t>
  </si>
  <si>
    <t>636-2-LP</t>
  </si>
  <si>
    <t>636-3</t>
  </si>
  <si>
    <t>636-3-LP</t>
  </si>
  <si>
    <t>636D-0</t>
  </si>
  <si>
    <t>Best Fit Straight Line: ± 0.5% Full Scale (includes linearity, hysteresis &amp; repeatability)</t>
  </si>
  <si>
    <t>0-6 psid</t>
  </si>
  <si>
    <t>636D-0-LP</t>
  </si>
  <si>
    <t>636D-1</t>
  </si>
  <si>
    <t>0-15 psid</t>
  </si>
  <si>
    <t>636D-1-LP</t>
  </si>
  <si>
    <t>636D-2</t>
  </si>
  <si>
    <t>0-30 psid</t>
  </si>
  <si>
    <t>636D-2-LP</t>
  </si>
  <si>
    <t>636D-3</t>
  </si>
  <si>
    <t>0-60 psid</t>
  </si>
  <si>
    <t>636D-3-LP</t>
  </si>
  <si>
    <t>636D-4</t>
  </si>
  <si>
    <t>0-100 psid</t>
  </si>
  <si>
    <t>636D-4-LP</t>
  </si>
  <si>
    <t>636D-5</t>
  </si>
  <si>
    <t>0-150 psid</t>
  </si>
  <si>
    <t>636D-5-LP</t>
  </si>
  <si>
    <t>636D-6</t>
  </si>
  <si>
    <t>0-200 psid</t>
  </si>
  <si>
    <t>636D-6-LP</t>
  </si>
  <si>
    <t>636D-7</t>
  </si>
  <si>
    <t>0-300 psid</t>
  </si>
  <si>
    <t>636D-7-LP</t>
  </si>
  <si>
    <t>636D-8</t>
  </si>
  <si>
    <t>0-500 psid</t>
  </si>
  <si>
    <t>636D-8-LP</t>
  </si>
  <si>
    <t>677B-01</t>
  </si>
  <si>
    <t>± 0.4% Full Scale at room temperature</t>
  </si>
  <si>
    <t>0-0.1 in H₂O</t>
  </si>
  <si>
    <t>677B-02</t>
  </si>
  <si>
    <t>677B-03</t>
  </si>
  <si>
    <t>0-0.5 in H₂O</t>
  </si>
  <si>
    <t>677B-04</t>
  </si>
  <si>
    <t>677B-05</t>
  </si>
  <si>
    <t>677B-06</t>
  </si>
  <si>
    <t>677B-07</t>
  </si>
  <si>
    <t>677B-08</t>
  </si>
  <si>
    <t>677B-12</t>
  </si>
  <si>
    <t>-0.1-0-0.1 in H₂O</t>
  </si>
  <si>
    <t>677B-13</t>
  </si>
  <si>
    <t>-0.25-0-0.25 in H₂O</t>
  </si>
  <si>
    <t>677B-14</t>
  </si>
  <si>
    <t>-0.5-0-0.5 in H₂O</t>
  </si>
  <si>
    <t>677B-15</t>
  </si>
  <si>
    <t>-1-0-1 in H₂O</t>
  </si>
  <si>
    <t>647-0</t>
  </si>
  <si>
    <t>647-1</t>
  </si>
  <si>
    <t>647-2</t>
  </si>
  <si>
    <t>647-3</t>
  </si>
  <si>
    <t>647-4</t>
  </si>
  <si>
    <t>647-5</t>
  </si>
  <si>
    <t>0-1 psid</t>
  </si>
  <si>
    <t>647-6</t>
  </si>
  <si>
    <t>0-5 psid</t>
  </si>
  <si>
    <t>647-7</t>
  </si>
  <si>
    <t>647-8</t>
  </si>
  <si>
    <t>650-1</t>
  </si>
  <si>
    <t>± 0.3% Full Scale at 20°C (68°F)</t>
  </si>
  <si>
    <t>Stocked Range: -23 to 10°C</t>
  </si>
  <si>
    <t>650-2</t>
  </si>
  <si>
    <t>Stocked Range: -7 to 49°C</t>
  </si>
  <si>
    <t>650-3</t>
  </si>
  <si>
    <t>Stocked Range: 0-100°C</t>
  </si>
  <si>
    <t>657-1</t>
  </si>
  <si>
    <r>
      <t xml:space="preserve">Humidity: </t>
    </r>
    <r>
      <rPr>
        <sz val="10"/>
        <rFont val="Arial"/>
        <family val="2"/>
      </rPr>
      <t xml:space="preserve">0-100%;
</t>
    </r>
    <r>
      <rPr>
        <b/>
        <sz val="10"/>
        <rFont val="Arial"/>
        <family val="2"/>
      </rPr>
      <t>Temperature</t>
    </r>
    <r>
      <rPr>
        <sz val="10"/>
        <rFont val="Arial"/>
        <family val="2"/>
      </rPr>
      <t>: 32-212°F (0-100°C)</t>
    </r>
  </si>
  <si>
    <t>657C-1</t>
  </si>
  <si>
    <t>668-1</t>
  </si>
  <si>
    <t>± 1% Full Scale (RSS), (includes non-linearity, hysteresis, and non-repeatability)</t>
  </si>
  <si>
    <t>668-2</t>
  </si>
  <si>
    <t>668-3</t>
  </si>
  <si>
    <t>668-4</t>
  </si>
  <si>
    <t>668-5</t>
  </si>
  <si>
    <t>668-6</t>
  </si>
  <si>
    <t>668-7</t>
  </si>
  <si>
    <t>668-8</t>
  </si>
  <si>
    <t>0-50 in H₂O</t>
  </si>
  <si>
    <t>668-9</t>
  </si>
  <si>
    <t>668-10</t>
  </si>
  <si>
    <t>± 0.1 in H₂O</t>
  </si>
  <si>
    <t>668-11</t>
  </si>
  <si>
    <t>668-12</t>
  </si>
  <si>
    <t>± 0.5 in H₂O</t>
  </si>
  <si>
    <t>668-13</t>
  </si>
  <si>
    <t>668-14</t>
  </si>
  <si>
    <t xml:space="preserve"> ± 2.5 in H₂O</t>
  </si>
  <si>
    <t>668-15</t>
  </si>
  <si>
    <t>668-16</t>
  </si>
  <si>
    <t>668-17</t>
  </si>
  <si>
    <t>± 25 in H₂O</t>
  </si>
  <si>
    <t>668-18</t>
  </si>
  <si>
    <t>± 50 in H₂O</t>
  </si>
  <si>
    <t>668C-1</t>
  </si>
  <si>
    <t>668C-2</t>
  </si>
  <si>
    <t>668C-3</t>
  </si>
  <si>
    <t>668C-4</t>
  </si>
  <si>
    <t>668C-5</t>
  </si>
  <si>
    <t>668C-6</t>
  </si>
  <si>
    <t>668C-7</t>
  </si>
  <si>
    <t>668C-8</t>
  </si>
  <si>
    <t>668C-9</t>
  </si>
  <si>
    <t>668C-10</t>
  </si>
  <si>
    <t>668C-11</t>
  </si>
  <si>
    <t>668C-12</t>
  </si>
  <si>
    <t>668C-13</t>
  </si>
  <si>
    <t>668C-14</t>
  </si>
  <si>
    <t>668C-15</t>
  </si>
  <si>
    <t>668C-16</t>
  </si>
  <si>
    <t>668C-17</t>
  </si>
  <si>
    <t>668C-18</t>
  </si>
  <si>
    <t>672-1-A</t>
  </si>
  <si>
    <t>± 0.25% Full Scale (RSS), (includes non-linearity, hysteresis, and non-repeatability)</t>
  </si>
  <si>
    <t>4-20 mA, 0-10 in H₂O</t>
  </si>
  <si>
    <t>672-1-V</t>
  </si>
  <si>
    <t>0-5 VDC, 0-10 in H₂O</t>
  </si>
  <si>
    <t>672-2-A</t>
  </si>
  <si>
    <t>4-20 mA, 0-15 in H₂O</t>
  </si>
  <si>
    <t>672-2-V</t>
  </si>
  <si>
    <t>0-5 VDC, 0-15 in H₂O</t>
  </si>
  <si>
    <t>672-3-A</t>
  </si>
  <si>
    <t>4-20 mA, 0-25 in H₂O</t>
  </si>
  <si>
    <t>672-3-V</t>
  </si>
  <si>
    <t>0-5 VDC, 0-25 in H₂O</t>
  </si>
  <si>
    <t>672-4-A</t>
  </si>
  <si>
    <t>4-20 mA, 0-50 in H₂O</t>
  </si>
  <si>
    <t>672-4-V</t>
  </si>
  <si>
    <t>0-5 VDC, 0-50 in H₂O</t>
  </si>
  <si>
    <t>672-5-A</t>
  </si>
  <si>
    <t>4-20 mA, 0-100 in H₂O</t>
  </si>
  <si>
    <t>672-5-V</t>
  </si>
  <si>
    <t>0-5 VDC, 0-100 in H₂O</t>
  </si>
  <si>
    <t>672-6-A</t>
  </si>
  <si>
    <t>4-20 mA, 0-150 in H₂O</t>
  </si>
  <si>
    <t>672-6-V</t>
  </si>
  <si>
    <t>0-5 VDC, 0-150 in H₂O</t>
  </si>
  <si>
    <t>672-7-A</t>
  </si>
  <si>
    <t>4-20 mA, 0-200 in H₂O</t>
  </si>
  <si>
    <t>672-7-V</t>
  </si>
  <si>
    <t>0-5 VDC, 0-200 in H₂O</t>
  </si>
  <si>
    <t>672-8-A</t>
  </si>
  <si>
    <t>4-20 mA, 0-300 in H₂O</t>
  </si>
  <si>
    <t>672-8-V</t>
  </si>
  <si>
    <t>0-5 VDC, 0-300 in H₂O</t>
  </si>
  <si>
    <t>672-9-A</t>
  </si>
  <si>
    <t>4-20 mA, 0-400 in H₂O</t>
  </si>
  <si>
    <t>672-9-V</t>
  </si>
  <si>
    <t>0-5 VDC, 0-400 in H₂O</t>
  </si>
  <si>
    <t>673-1</t>
  </si>
  <si>
    <t>0-1 psi</t>
  </si>
  <si>
    <t>673-2</t>
  </si>
  <si>
    <t>0-2 psi</t>
  </si>
  <si>
    <t>673-3</t>
  </si>
  <si>
    <t>0-5 psi</t>
  </si>
  <si>
    <t>673-4</t>
  </si>
  <si>
    <t>673-5</t>
  </si>
  <si>
    <t>0-25 psi</t>
  </si>
  <si>
    <t>673-6</t>
  </si>
  <si>
    <t>673-7</t>
  </si>
  <si>
    <t>673-8</t>
  </si>
  <si>
    <t>673-9</t>
  </si>
  <si>
    <t>673-10</t>
  </si>
  <si>
    <t>673-13</t>
  </si>
  <si>
    <t>-14.7 to 30 psig</t>
  </si>
  <si>
    <t>673-14</t>
  </si>
  <si>
    <t>-14.7 to 100 psig</t>
  </si>
  <si>
    <t>673-1C</t>
  </si>
  <si>
    <t>673-2C</t>
  </si>
  <si>
    <t>673-3C</t>
  </si>
  <si>
    <t>673-4C</t>
  </si>
  <si>
    <t>673-5C</t>
  </si>
  <si>
    <t>673-6C</t>
  </si>
  <si>
    <t>673-7C</t>
  </si>
  <si>
    <t>673-8C</t>
  </si>
  <si>
    <t>673-9C</t>
  </si>
  <si>
    <t>673-10C</t>
  </si>
  <si>
    <t>673-13C</t>
  </si>
  <si>
    <t>673-14C</t>
  </si>
  <si>
    <t>682-0</t>
  </si>
  <si>
    <t>± 0.013% Full Scale</t>
  </si>
  <si>
    <t>682-1</t>
  </si>
  <si>
    <t>682-2</t>
  </si>
  <si>
    <t>682-3</t>
  </si>
  <si>
    <t>0-250 psi</t>
  </si>
  <si>
    <t>682-4</t>
  </si>
  <si>
    <t>682-5</t>
  </si>
  <si>
    <t>682-6</t>
  </si>
  <si>
    <t>0-3000 psi</t>
  </si>
  <si>
    <t>682-7</t>
  </si>
  <si>
    <t>0-5000 psi</t>
  </si>
  <si>
    <t>682-8</t>
  </si>
  <si>
    <t>0-10000 psi</t>
  </si>
  <si>
    <t>AP1</t>
  </si>
  <si>
    <t>AP1-18</t>
  </si>
  <si>
    <t>AP1-24</t>
  </si>
  <si>
    <t>AP1-36</t>
  </si>
  <si>
    <t>AP2-18</t>
  </si>
  <si>
    <t>Temperature: -20 to 212°F;
Velocity: 0-6000 FPM,
TAB Option: 50-3900 FPM;
Volumetric Air: 999999 in selected flow units</t>
  </si>
  <si>
    <t>AP2-24</t>
  </si>
  <si>
    <t>AP2-36</t>
  </si>
  <si>
    <t>AT2DH3</t>
  </si>
  <si>
    <t>AVU-1-A</t>
  </si>
  <si>
    <t>± 5% Full Scale</t>
  </si>
  <si>
    <t>0-785 FPM, 4-20 mA Output</t>
  </si>
  <si>
    <t>AVU-1-V</t>
  </si>
  <si>
    <t>0-785 FPM, 0-10 VDC Output</t>
  </si>
  <si>
    <t>AVU-2-A</t>
  </si>
  <si>
    <t>0-1575 FPM, 4-20 mA Output</t>
  </si>
  <si>
    <t>AVU-2-V</t>
  </si>
  <si>
    <t>0-1575 FPM, 0-10 VDC Output</t>
  </si>
  <si>
    <t>AVU-3-A</t>
  </si>
  <si>
    <t>0-3150 FPM, 4-20 mA Output</t>
  </si>
  <si>
    <t>AVU-3-V</t>
  </si>
  <si>
    <t>0-3150 FPM, 0-10 VDC Output</t>
  </si>
  <si>
    <t>AVUB-1-V</t>
  </si>
  <si>
    <t>± 8% Full Scale</t>
  </si>
  <si>
    <t>AVUB-2-V</t>
  </si>
  <si>
    <t>AVUB-3-V</t>
  </si>
  <si>
    <t>AVUL-3DA1</t>
  </si>
  <si>
    <t>± 3% Reading ± 0.2 m/s at Standard Conditions</t>
  </si>
  <si>
    <t>1000, 2000, 3000, 4000 FPM; field selectable</t>
  </si>
  <si>
    <t>AVUL-3DA1-LCD</t>
  </si>
  <si>
    <t>AVUL-3DB1</t>
  </si>
  <si>
    <t>AVUL-3DB1-LCD</t>
  </si>
  <si>
    <t>AVUL-3DM1</t>
  </si>
  <si>
    <t>AVUL-3DM1-LCD</t>
  </si>
  <si>
    <t>AVUL-5DA1</t>
  </si>
  <si>
    <t>± 5% Reading ± 0.2 m/s at Standard Conditions</t>
  </si>
  <si>
    <t>AVUL-5DA1-LCD</t>
  </si>
  <si>
    <t>AVUL-5DB1</t>
  </si>
  <si>
    <t>AVUL-5DB1-LCD</t>
  </si>
  <si>
    <t>AVUL-5DM1</t>
  </si>
  <si>
    <t>AVUL-5DM1-LCD</t>
  </si>
  <si>
    <t>DCGII-100</t>
  </si>
  <si>
    <t>± 0.05% Full Scale; ± 1 least significant digit</t>
  </si>
  <si>
    <t>-14.7 to 0 psig</t>
  </si>
  <si>
    <t>DCGII-101</t>
  </si>
  <si>
    <t>DCGII-102</t>
  </si>
  <si>
    <t>DCGII-103</t>
  </si>
  <si>
    <t>0-60 psig</t>
  </si>
  <si>
    <t>DCGII-104</t>
  </si>
  <si>
    <t>DCGII-105</t>
  </si>
  <si>
    <t>DCGII-106</t>
  </si>
  <si>
    <t>DCGII-107</t>
  </si>
  <si>
    <t>DCGII-108</t>
  </si>
  <si>
    <t>0-1000 psig</t>
  </si>
  <si>
    <t>DCGII-109</t>
  </si>
  <si>
    <t>0-2000 psig</t>
  </si>
  <si>
    <t>DH-002</t>
  </si>
  <si>
    <t>± 0.5% at 77°F (25°C) including hysteresis and repeatability</t>
  </si>
  <si>
    <r>
      <t>0.2500 in H</t>
    </r>
    <r>
      <rPr>
        <sz val="10"/>
        <rFont val="Calibri"/>
        <family val="2"/>
      </rPr>
      <t>₂O</t>
    </r>
  </si>
  <si>
    <t>DH-004</t>
  </si>
  <si>
    <t>1.000 in H₂O</t>
  </si>
  <si>
    <t>DH-006</t>
  </si>
  <si>
    <t>5.000 in H₂O</t>
  </si>
  <si>
    <t>DH-007</t>
  </si>
  <si>
    <t>10.00 in H₂O</t>
  </si>
  <si>
    <t>DH-008</t>
  </si>
  <si>
    <t>25.00 in H₂O</t>
  </si>
  <si>
    <t>DH-009</t>
  </si>
  <si>
    <t>50.00 in H₂O</t>
  </si>
  <si>
    <t>DH-010</t>
  </si>
  <si>
    <t>100.0 in H₂O</t>
  </si>
  <si>
    <t>DH-012</t>
  </si>
  <si>
    <t>DH-014</t>
  </si>
  <si>
    <t>DH-015</t>
  </si>
  <si>
    <t>± 2.5 in H₂O</t>
  </si>
  <si>
    <t>DH-016</t>
  </si>
  <si>
    <t>DH-017</t>
  </si>
  <si>
    <t>DH3-002</t>
  </si>
  <si>
    <t>± 1.5% Reading</t>
  </si>
  <si>
    <t>DH3-003</t>
  </si>
  <si>
    <t>± 1% Reading</t>
  </si>
  <si>
    <t>DH3-004</t>
  </si>
  <si>
    <t>± 0.5% at 77°F (25°C) including hysteresis and repeatability (after 1 hour warm-up)</t>
  </si>
  <si>
    <t>DH3-005</t>
  </si>
  <si>
    <t>DH3-006</t>
  </si>
  <si>
    <t>DH3-007</t>
  </si>
  <si>
    <t>DH3-009</t>
  </si>
  <si>
    <t>DH3-010</t>
  </si>
  <si>
    <t>DH3-011</t>
  </si>
  <si>
    <t>DH3-013</t>
  </si>
  <si>
    <t>DH3-014</t>
  </si>
  <si>
    <t>DH3-015</t>
  </si>
  <si>
    <t>DH3-016</t>
  </si>
  <si>
    <t>DH3-017</t>
  </si>
  <si>
    <t>DH3-018</t>
  </si>
  <si>
    <t>DHII-002</t>
  </si>
  <si>
    <t>± 0.5% at 77°F (25°C) including hysteresis and repeatability (after 1 hour warmup).</t>
  </si>
  <si>
    <t>0.2500 in H₂O</t>
  </si>
  <si>
    <t>DHII-004</t>
  </si>
  <si>
    <t>DHII-006</t>
  </si>
  <si>
    <t>DHII-007</t>
  </si>
  <si>
    <t>DHII-008</t>
  </si>
  <si>
    <t>DHII-009</t>
  </si>
  <si>
    <t>DHII-010</t>
  </si>
  <si>
    <t>DHII-012</t>
  </si>
  <si>
    <t>DHII-014</t>
  </si>
  <si>
    <t>± 1.0 in H₂O</t>
  </si>
  <si>
    <t>DHII-015</t>
  </si>
  <si>
    <t>DHII-016</t>
  </si>
  <si>
    <t>DHII-017</t>
  </si>
  <si>
    <t>DM-1102</t>
  </si>
  <si>
    <t>± 2% Full Scale</t>
  </si>
  <si>
    <t>DM-1103</t>
  </si>
  <si>
    <t>DM-1104</t>
  </si>
  <si>
    <t>DM-1105</t>
  </si>
  <si>
    <t>± 1% Full Scale including linearity hysteresis and repeatability</t>
  </si>
  <si>
    <t>DM-1107</t>
  </si>
  <si>
    <t>DM-1108</t>
  </si>
  <si>
    <t>DM-1109</t>
  </si>
  <si>
    <t>DM-1110</t>
  </si>
  <si>
    <t>DM-1111</t>
  </si>
  <si>
    <t>DM-1112</t>
  </si>
  <si>
    <t>DM-1122</t>
  </si>
  <si>
    <t>DM-1123</t>
  </si>
  <si>
    <t>DM-1124</t>
  </si>
  <si>
    <t>DM-1125</t>
  </si>
  <si>
    <t>± 2 in H₂O</t>
  </si>
  <si>
    <t>DM-1127</t>
  </si>
  <si>
    <t>DM-1128</t>
  </si>
  <si>
    <t>DM-1202</t>
  </si>
  <si>
    <t>DM-1203</t>
  </si>
  <si>
    <t>DM-1204</t>
  </si>
  <si>
    <t>DM-1205</t>
  </si>
  <si>
    <t>DM-1207</t>
  </si>
  <si>
    <t>DM-1208</t>
  </si>
  <si>
    <t>DM-1209</t>
  </si>
  <si>
    <t>DM-1210</t>
  </si>
  <si>
    <t>DM-1211</t>
  </si>
  <si>
    <t>DM-2001</t>
  </si>
  <si>
    <t>± 1% Full Scale at 70°F</t>
  </si>
  <si>
    <t>0.100 in H₂O</t>
  </si>
  <si>
    <t>DM-2001-LCD</t>
  </si>
  <si>
    <t>DM-2002</t>
  </si>
  <si>
    <t>0.250 in H₂O</t>
  </si>
  <si>
    <t>DM-2002-LCD</t>
  </si>
  <si>
    <t>DM-2003</t>
  </si>
  <si>
    <t>0.500 in H₂O</t>
  </si>
  <si>
    <t>DM-2003-LCD</t>
  </si>
  <si>
    <t>DM-2004</t>
  </si>
  <si>
    <t>1.00 in H₂O</t>
  </si>
  <si>
    <t>DM-2004-LCD</t>
  </si>
  <si>
    <t>DM-2005</t>
  </si>
  <si>
    <t>2.00 in H₂O</t>
  </si>
  <si>
    <t>DM-2005-LCD</t>
  </si>
  <si>
    <t>DM-2006</t>
  </si>
  <si>
    <t>3.00 in H₂O</t>
  </si>
  <si>
    <t>DM-2006-LCD</t>
  </si>
  <si>
    <t>DM-2007</t>
  </si>
  <si>
    <t>5.00 in H₂O</t>
  </si>
  <si>
    <t>DM-2007-LCD</t>
  </si>
  <si>
    <t>DM-2012</t>
  </si>
  <si>
    <t>± 0.250 in H₂O</t>
  </si>
  <si>
    <t>DM-2012-LCD</t>
  </si>
  <si>
    <t>DM-2013</t>
  </si>
  <si>
    <t>± 0.500 in H₂O</t>
  </si>
  <si>
    <t>DM-2013-LCD</t>
  </si>
  <si>
    <t>DM-2019-LCD</t>
  </si>
  <si>
    <t>0.05 - 0.200 in H₂O</t>
  </si>
  <si>
    <t>DPG-000</t>
  </si>
  <si>
    <t>± 0.5%  Full Scale; ± 1 least significant digit @ 70°F (21°C) (includes linearity, hysteresis, repeatability)</t>
  </si>
  <si>
    <t>-14.70 - 0 psi</t>
  </si>
  <si>
    <t>DPG-002</t>
  </si>
  <si>
    <t>15.00 psi</t>
  </si>
  <si>
    <t>DPG-003</t>
  </si>
  <si>
    <t>30.00 psi</t>
  </si>
  <si>
    <t>DPG-004</t>
  </si>
  <si>
    <t>50.00 psi</t>
  </si>
  <si>
    <t>DPG-005</t>
  </si>
  <si>
    <t>100.0 psi</t>
  </si>
  <si>
    <t>DPG-006</t>
  </si>
  <si>
    <t>200.0 psi</t>
  </si>
  <si>
    <t>DPG-007</t>
  </si>
  <si>
    <t>300.0 psi</t>
  </si>
  <si>
    <t>DPG-008</t>
  </si>
  <si>
    <t>500.0 psi</t>
  </si>
  <si>
    <t>DPG-009</t>
  </si>
  <si>
    <t>1000 psi</t>
  </si>
  <si>
    <t>DPG-010</t>
  </si>
  <si>
    <t>3000 psi</t>
  </si>
  <si>
    <t>DPG-011</t>
  </si>
  <si>
    <t>5000 psi</t>
  </si>
  <si>
    <t>DPG-020</t>
  </si>
  <si>
    <t>30 inHg - 0 - 15 psi</t>
  </si>
  <si>
    <t>DPG-102</t>
  </si>
  <si>
    <t>± 0.25%  Full Scale; ± 1 least significant digit @ 70°F (21°C) (includes linearity, hysteresis, repeatability)</t>
  </si>
  <si>
    <t>DPG-103</t>
  </si>
  <si>
    <t>DPG-104</t>
  </si>
  <si>
    <t>DPG-105</t>
  </si>
  <si>
    <t>DPG-106</t>
  </si>
  <si>
    <t>DPG-107</t>
  </si>
  <si>
    <t>DPG-108</t>
  </si>
  <si>
    <t>DPG-109</t>
  </si>
  <si>
    <t>DPG-110</t>
  </si>
  <si>
    <t>DPG-111</t>
  </si>
  <si>
    <t>± 0.25% Full Scale ± 1 least significant digit (includes linearity, hysteresis, repeatability)</t>
  </si>
  <si>
    <t>-14.70 to 0 psig</t>
  </si>
  <si>
    <t>DPG-202</t>
  </si>
  <si>
    <t>15.00 psig</t>
  </si>
  <si>
    <t>DPG-203</t>
  </si>
  <si>
    <t>30.00 psig</t>
  </si>
  <si>
    <t>DPG-204</t>
  </si>
  <si>
    <t>50.00 psig</t>
  </si>
  <si>
    <t>DPG-205</t>
  </si>
  <si>
    <t>100.0 psig</t>
  </si>
  <si>
    <t>DPG-206</t>
  </si>
  <si>
    <t>200.0 psig</t>
  </si>
  <si>
    <t>DPG-207</t>
  </si>
  <si>
    <t>300.0 psig</t>
  </si>
  <si>
    <t>DPG-208</t>
  </si>
  <si>
    <t>500.0 psig</t>
  </si>
  <si>
    <t>DPG-209</t>
  </si>
  <si>
    <t>1000 psig</t>
  </si>
  <si>
    <t>DPG-210</t>
  </si>
  <si>
    <t>3000 psig</t>
  </si>
  <si>
    <t>DPG-211</t>
  </si>
  <si>
    <t>5000 psig</t>
  </si>
  <si>
    <t>DPG-220</t>
  </si>
  <si>
    <t>30 in Hg - 0 - 15 psi</t>
  </si>
  <si>
    <t>DPGA-00</t>
  </si>
  <si>
    <t>30 in Hg - 0 psi</t>
  </si>
  <si>
    <t>DPGA-04</t>
  </si>
  <si>
    <t>DPGA-05</t>
  </si>
  <si>
    <t>DPGA-06</t>
  </si>
  <si>
    <t>DPGA-07</t>
  </si>
  <si>
    <t>DPGA-08</t>
  </si>
  <si>
    <t>DPGA-09</t>
  </si>
  <si>
    <t>DPGA-10</t>
  </si>
  <si>
    <t>DPGA-11</t>
  </si>
  <si>
    <t>DPGA-12</t>
  </si>
  <si>
    <t>30 inHg - 0 - 100 psi</t>
  </si>
  <si>
    <t>DPGAB-00</t>
  </si>
  <si>
    <t>± 0.5% Full Scale (includes linearity, hysteresis, repeatability)</t>
  </si>
  <si>
    <t>-15 to 0 psi</t>
  </si>
  <si>
    <t>DPGAB-04</t>
  </si>
  <si>
    <t>DPGAB-05</t>
  </si>
  <si>
    <t>DPGAB-06</t>
  </si>
  <si>
    <t>DPGAB-07</t>
  </si>
  <si>
    <t>DPGAB-08</t>
  </si>
  <si>
    <t>DPGAB-09</t>
  </si>
  <si>
    <t>DPGAB-10</t>
  </si>
  <si>
    <t>DPGAB-11</t>
  </si>
  <si>
    <t>DPGW-00</t>
  </si>
  <si>
    <t>DPGW-04</t>
  </si>
  <si>
    <t>DPGW-05</t>
  </si>
  <si>
    <t>DPGW-06</t>
  </si>
  <si>
    <t>DPGW-07</t>
  </si>
  <si>
    <t>DPGW-08</t>
  </si>
  <si>
    <t>DPGW-09</t>
  </si>
  <si>
    <t>DPGW-10</t>
  </si>
  <si>
    <t>DPGW-11</t>
  </si>
  <si>
    <t>DPGW-12</t>
  </si>
  <si>
    <t>DPGWB-00</t>
  </si>
  <si>
    <t>DPGWB-04</t>
  </si>
  <si>
    <t>DPGWB-05</t>
  </si>
  <si>
    <t>DPGWB-06</t>
  </si>
  <si>
    <t>DPGWB-07</t>
  </si>
  <si>
    <t>DPGWB-08</t>
  </si>
  <si>
    <t>DPGWB-09</t>
  </si>
  <si>
    <t>DPGWB-10</t>
  </si>
  <si>
    <t>DPGWB-11</t>
  </si>
  <si>
    <t>EDAW-N1E1-02T0</t>
  </si>
  <si>
    <t>± 1% Full Scale including linearity hysteresis and repeatability (indicator and transmitter)</t>
  </si>
  <si>
    <t>0-20 psi</t>
  </si>
  <si>
    <t>EDAW-N1E1-02T1</t>
  </si>
  <si>
    <t>EDAW-N1E1-03T0</t>
  </si>
  <si>
    <t>0-60 psi</t>
  </si>
  <si>
    <t>EDAW-N1E1-03T1</t>
  </si>
  <si>
    <t>EDAW-N1E1-04T0</t>
  </si>
  <si>
    <t>EDAW-N1E1-04T1</t>
  </si>
  <si>
    <t>EDAW-N1E1-05T0</t>
  </si>
  <si>
    <t>0-150 psi</t>
  </si>
  <si>
    <t>EDAW-N1E1-05T1</t>
  </si>
  <si>
    <t>EDAW-N1E1-06T0</t>
  </si>
  <si>
    <t>EDAW-N1E1-06T1</t>
  </si>
  <si>
    <t>EDAW-N1E1-07T0</t>
  </si>
  <si>
    <t>0-600 psi</t>
  </si>
  <si>
    <t>EDAW-N1E1-07T1</t>
  </si>
  <si>
    <t>EDAW-N1E1-08T0</t>
  </si>
  <si>
    <t>EDAW-N1E1-08T1</t>
  </si>
  <si>
    <t>EDAW-N1E1-09T0</t>
  </si>
  <si>
    <t>0-1500 psi</t>
  </si>
  <si>
    <t>EDAW-N1E1-09T1</t>
  </si>
  <si>
    <t>EDAW-N1E1-10T0</t>
  </si>
  <si>
    <t>EDAW-N1E1-10T1</t>
  </si>
  <si>
    <t>FDT</t>
  </si>
  <si>
    <t>HFB-2-05</t>
  </si>
  <si>
    <t>± 4% Full Scale over entire range;
± 2.5% over center third of measuring range</t>
  </si>
  <si>
    <t>0.5-5 GPM water</t>
  </si>
  <si>
    <t>HFB-3-15</t>
  </si>
  <si>
    <t>2-15 GPM water</t>
  </si>
  <si>
    <t>HFB-3-20</t>
  </si>
  <si>
    <t>2-20 GPM water</t>
  </si>
  <si>
    <t>HFB-4-35</t>
  </si>
  <si>
    <t>5-35 GPM water</t>
  </si>
  <si>
    <t>HFB-5-100</t>
  </si>
  <si>
    <t>10-100 GPM water</t>
  </si>
  <si>
    <t>HFB-5-50</t>
  </si>
  <si>
    <t>5-50 GPM water</t>
  </si>
  <si>
    <t>HFB-6-150</t>
  </si>
  <si>
    <t>20-150 GPM water</t>
  </si>
  <si>
    <t>HFB-6-75</t>
  </si>
  <si>
    <t>8-75 GPM water</t>
  </si>
  <si>
    <t>HFH-2-05</t>
  </si>
  <si>
    <t>HFH-2-10</t>
  </si>
  <si>
    <t>1-10 GPM water</t>
  </si>
  <si>
    <t>HFH-4-35</t>
  </si>
  <si>
    <t>HFL-2-05</t>
  </si>
  <si>
    <t>0.5-5 GPM Oil</t>
  </si>
  <si>
    <t>HFL-4-25</t>
  </si>
  <si>
    <t>2-25 GPM Oil</t>
  </si>
  <si>
    <t>HFS-2-02</t>
  </si>
  <si>
    <t>0.2-2 GPM water</t>
  </si>
  <si>
    <t>HFS-2-10</t>
  </si>
  <si>
    <t>0.5-10 GPM water</t>
  </si>
  <si>
    <t>HFT-1112</t>
  </si>
  <si>
    <t>1.5 - 12 SCFM Air</t>
  </si>
  <si>
    <t>HFT-1123</t>
  </si>
  <si>
    <t>4-23 SCFM Air</t>
  </si>
  <si>
    <t>HFT-2205</t>
  </si>
  <si>
    <t>0.5-5.0 GPM water</t>
  </si>
  <si>
    <t>HFT-2315</t>
  </si>
  <si>
    <t>1-15 GPM water</t>
  </si>
  <si>
    <t>HFT-2320</t>
  </si>
  <si>
    <t>HFT-2440</t>
  </si>
  <si>
    <t>4-40 GPM water</t>
  </si>
  <si>
    <t>HFT-2550</t>
  </si>
  <si>
    <t>HFT-3202</t>
  </si>
  <si>
    <t>0.2-2.0 GPM water</t>
  </si>
  <si>
    <t>HFT-3210</t>
  </si>
  <si>
    <t>HHT-EU</t>
  </si>
  <si>
    <r>
      <rPr>
        <b/>
        <sz val="10"/>
        <rFont val="Arial"/>
        <family val="2"/>
      </rPr>
      <t>Humidity:</t>
    </r>
    <r>
      <rPr>
        <sz val="10"/>
        <rFont val="Arial"/>
        <family val="2"/>
      </rPr>
      <t xml:space="preserve"> 0 to 100 %RH;
</t>
    </r>
    <r>
      <rPr>
        <b/>
        <sz val="10"/>
        <rFont val="Arial"/>
        <family val="2"/>
      </rPr>
      <t>Temperature:</t>
    </r>
    <r>
      <rPr>
        <sz val="10"/>
        <rFont val="Arial"/>
        <family val="2"/>
      </rPr>
      <t xml:space="preserve"> -40 to 140°F (-40 to 60°C)</t>
    </r>
  </si>
  <si>
    <t>HHT-EU-LCD</t>
  </si>
  <si>
    <r>
      <rPr>
        <b/>
        <sz val="10"/>
        <rFont val="Arial"/>
        <family val="2"/>
      </rPr>
      <t xml:space="preserve">Humidity: </t>
    </r>
    <r>
      <rPr>
        <sz val="10"/>
        <rFont val="Arial"/>
        <family val="2"/>
      </rPr>
      <t xml:space="preserve">0 to 100 %RH;
</t>
    </r>
    <r>
      <rPr>
        <b/>
        <sz val="10"/>
        <rFont val="Arial"/>
        <family val="2"/>
      </rPr>
      <t xml:space="preserve">Temperature: </t>
    </r>
    <r>
      <rPr>
        <sz val="10"/>
        <rFont val="Arial"/>
        <family val="2"/>
      </rPr>
      <t>-40 to 140°F (-40 to 60°C)</t>
    </r>
  </si>
  <si>
    <t>HHT-IT</t>
  </si>
  <si>
    <r>
      <rPr>
        <b/>
        <sz val="10"/>
        <rFont val="Arial"/>
        <family val="2"/>
      </rPr>
      <t xml:space="preserve">Humidity: </t>
    </r>
    <r>
      <rPr>
        <sz val="10"/>
        <rFont val="Arial"/>
        <family val="2"/>
      </rPr>
      <t xml:space="preserve">0 to 100 %RH;
</t>
    </r>
    <r>
      <rPr>
        <b/>
        <sz val="10"/>
        <rFont val="Arial"/>
        <family val="2"/>
      </rPr>
      <t>Temperature:</t>
    </r>
    <r>
      <rPr>
        <sz val="10"/>
        <rFont val="Arial"/>
        <family val="2"/>
      </rPr>
      <t xml:space="preserve"> -40 to 140°F (-40 to 60°C)</t>
    </r>
  </si>
  <si>
    <t>HHT-IT-LCD</t>
  </si>
  <si>
    <t>HHT-IU</t>
  </si>
  <si>
    <t>HM28A3I10000</t>
  </si>
  <si>
    <t>± 0.20% Full Scale ± 1 Digit</t>
  </si>
  <si>
    <t>0-15.9 psia</t>
  </si>
  <si>
    <t>HM28D3B10000</t>
  </si>
  <si>
    <t>HM28D3C10000</t>
  </si>
  <si>
    <t>0-28 in H₂O</t>
  </si>
  <si>
    <t>HM28D3C30000</t>
  </si>
  <si>
    <t>± 0.05% Full Scale; ± 1 Digit</t>
  </si>
  <si>
    <t>HM28D3F10000</t>
  </si>
  <si>
    <t>0-120 in H₂O</t>
  </si>
  <si>
    <t>HM28D3F30000</t>
  </si>
  <si>
    <t>HM28D3H10000</t>
  </si>
  <si>
    <t>0-14.5 psi</t>
  </si>
  <si>
    <t>HM28D3H30000</t>
  </si>
  <si>
    <t>0-14.5psi</t>
  </si>
  <si>
    <t>HM28D3K30000</t>
  </si>
  <si>
    <t>HM28D3M31000</t>
  </si>
  <si>
    <t>0-245 psi</t>
  </si>
  <si>
    <t>IF2700</t>
  </si>
  <si>
    <t>± 3% Full Scale</t>
  </si>
  <si>
    <t>0.25 GPM Water, 1.2 SCFM Air</t>
  </si>
  <si>
    <t>IF2701</t>
  </si>
  <si>
    <t>0.36 GPM Water, 1.7 SCFM Air</t>
  </si>
  <si>
    <t>IF2702</t>
  </si>
  <si>
    <t>0.76 GPM Water, 3.3 SCFM Air</t>
  </si>
  <si>
    <t>IF2703</t>
  </si>
  <si>
    <t>1 GPM Water, 4.2 SCFM Air</t>
  </si>
  <si>
    <t>IF2704</t>
  </si>
  <si>
    <t>1.5 GPM Water, 6.5 SCFM Air</t>
  </si>
  <si>
    <t>IF2705</t>
  </si>
  <si>
    <t>2.2 GPM Water, 8.5 SCFM Air</t>
  </si>
  <si>
    <t>IF2706</t>
  </si>
  <si>
    <t>3.8 GPM Water, 16 SCFM Air</t>
  </si>
  <si>
    <t>IF2707</t>
  </si>
  <si>
    <t>5 GPM Water, 21.5 SCFM Air</t>
  </si>
  <si>
    <t>IF2708</t>
  </si>
  <si>
    <t>6 GPM Water, 25.5 SCFM Air</t>
  </si>
  <si>
    <t>IF2709</t>
  </si>
  <si>
    <t>7.4 GPM Water, 30 SCFM Air</t>
  </si>
  <si>
    <t>IF2710</t>
  </si>
  <si>
    <t>9.6 GPM Water, 40 SCFM Air</t>
  </si>
  <si>
    <t>IF2711</t>
  </si>
  <si>
    <t>11 GPM Water, 47.5 SCFM Air</t>
  </si>
  <si>
    <t>IF2712</t>
  </si>
  <si>
    <t>14 GPM Water, 62 SCFM Air</t>
  </si>
  <si>
    <t>IF2713</t>
  </si>
  <si>
    <t>20 GPM Water, 90 SCFM Air</t>
  </si>
  <si>
    <t>IF2715</t>
  </si>
  <si>
    <t>26 GPM Water</t>
  </si>
  <si>
    <t>IS626-00-GH-P1-E1-S1</t>
  </si>
  <si>
    <t>±0.5% Full Scale</t>
  </si>
  <si>
    <t>15 psia</t>
  </si>
  <si>
    <t>IS626-07-GH-P1-E1-S1</t>
  </si>
  <si>
    <t>IS626-08-GH-P1-E1-S1</t>
  </si>
  <si>
    <t>±0.25% Full Scale</t>
  </si>
  <si>
    <t>30 psi</t>
  </si>
  <si>
    <t>IS626-09-GH-P1-E1-S1</t>
  </si>
  <si>
    <t>50 psi</t>
  </si>
  <si>
    <t>IS626-10-GH-P1-E1-S1</t>
  </si>
  <si>
    <t>100 psi</t>
  </si>
  <si>
    <t>IS626-11-GH-P1-E1-S1</t>
  </si>
  <si>
    <t>150 psi</t>
  </si>
  <si>
    <t>IS626-12-GH-P1-E1-S1</t>
  </si>
  <si>
    <t>200 psi</t>
  </si>
  <si>
    <t>IS626-13-GH-P1-E1-S1</t>
  </si>
  <si>
    <t>300 psi</t>
  </si>
  <si>
    <t>IS626-14-GH-P1-E1-S1</t>
  </si>
  <si>
    <t>500 psi</t>
  </si>
  <si>
    <t>IS626-15-GH-P1-E1-S1</t>
  </si>
  <si>
    <t>IS626-16-GH-P1-E1-S1</t>
  </si>
  <si>
    <t>1500 psi</t>
  </si>
  <si>
    <t>ISDP-002</t>
  </si>
  <si>
    <t>± 0.5% at 77°F (after 1 hour warm-up)</t>
  </si>
  <si>
    <t>ISDP-004</t>
  </si>
  <si>
    <t>ISDP-006</t>
  </si>
  <si>
    <t>ISDP-007</t>
  </si>
  <si>
    <t>ISDP-008</t>
  </si>
  <si>
    <t>ISDP-009</t>
  </si>
  <si>
    <t>ISDP-010</t>
  </si>
  <si>
    <t>ISDP-012</t>
  </si>
  <si>
    <t>ISDP-014</t>
  </si>
  <si>
    <t>ISDP-015</t>
  </si>
  <si>
    <t>ISDP-016</t>
  </si>
  <si>
    <t>± 5.0 in H₂O</t>
  </si>
  <si>
    <t>ISDP-017</t>
  </si>
  <si>
    <t>IWP-00</t>
  </si>
  <si>
    <t>± 0.5% Full Scale</t>
  </si>
  <si>
    <t>30 psig</t>
  </si>
  <si>
    <t>IWP-01</t>
  </si>
  <si>
    <t>50 psig</t>
  </si>
  <si>
    <t>IWP-02</t>
  </si>
  <si>
    <t>100 psig</t>
  </si>
  <si>
    <t>IWP-03</t>
  </si>
  <si>
    <t>200 psig</t>
  </si>
  <si>
    <t>IWP-04</t>
  </si>
  <si>
    <t>300 psig</t>
  </si>
  <si>
    <t>IWP-05</t>
  </si>
  <si>
    <t>500 psig</t>
  </si>
  <si>
    <t>IWP-06</t>
  </si>
  <si>
    <t>IWP-10</t>
  </si>
  <si>
    <t>30 psia</t>
  </si>
  <si>
    <t>MMA-3</t>
  </si>
  <si>
    <t>± 4% Full Scale</t>
  </si>
  <si>
    <t>0.5-2.5 SCFH Air</t>
  </si>
  <si>
    <t>MMA-4</t>
  </si>
  <si>
    <t>0.5-5 SCFH Air</t>
  </si>
  <si>
    <t>MMA-5</t>
  </si>
  <si>
    <t>1-10 SCFH Air</t>
  </si>
  <si>
    <t>MMA-6</t>
  </si>
  <si>
    <t>2-20 SCFH Air</t>
  </si>
  <si>
    <t>MMA-7</t>
  </si>
  <si>
    <t>5-50 SCFH Air</t>
  </si>
  <si>
    <t>MMA-8</t>
  </si>
  <si>
    <t>10-100 SCFH Air</t>
  </si>
  <si>
    <t>MMA-9</t>
  </si>
  <si>
    <t>20-200 SCFH Air</t>
  </si>
  <si>
    <t>MMA-10</t>
  </si>
  <si>
    <t>30-300 SCFH Air</t>
  </si>
  <si>
    <t>MMA-20</t>
  </si>
  <si>
    <t>0.2-1.2 LPM Air</t>
  </si>
  <si>
    <t>MMA-21</t>
  </si>
  <si>
    <t>0.25-2.5 LPM Air</t>
  </si>
  <si>
    <t>MMA-22</t>
  </si>
  <si>
    <t>0.5-5 LPM Air</t>
  </si>
  <si>
    <t>MMA-23</t>
  </si>
  <si>
    <t>1-10 LPM Air</t>
  </si>
  <si>
    <t>MMA-24</t>
  </si>
  <si>
    <t>2.5-25 LPM Air</t>
  </si>
  <si>
    <t>MMA-25</t>
  </si>
  <si>
    <t>5-50 LPM Air</t>
  </si>
  <si>
    <t>MMA-26</t>
  </si>
  <si>
    <t>10-100 LPM Air</t>
  </si>
  <si>
    <t>MMA-27</t>
  </si>
  <si>
    <t>15-150 LPM Air</t>
  </si>
  <si>
    <t>MMA-30</t>
  </si>
  <si>
    <t>1-8 GPH Water</t>
  </si>
  <si>
    <t>MMA-31</t>
  </si>
  <si>
    <t>1-16 GPH Water</t>
  </si>
  <si>
    <t>MMA-32</t>
  </si>
  <si>
    <t>4-40 GPH Water</t>
  </si>
  <si>
    <t>MMA-33</t>
  </si>
  <si>
    <t>5-60 GPH Water</t>
  </si>
  <si>
    <t>MMA-35</t>
  </si>
  <si>
    <t>5-50 cc/min Water</t>
  </si>
  <si>
    <t>MMA-36</t>
  </si>
  <si>
    <t>10-150 cc/min Water</t>
  </si>
  <si>
    <t>MMA-37</t>
  </si>
  <si>
    <t>20-200 cc/min Water</t>
  </si>
  <si>
    <t>MMA-38</t>
  </si>
  <si>
    <t>50-500 cc/min Water</t>
  </si>
  <si>
    <t>MMA-40</t>
  </si>
  <si>
    <t>0.1-1.1 LPM Water</t>
  </si>
  <si>
    <t>MMA-41</t>
  </si>
  <si>
    <t>0.25-2.5 LPM Water</t>
  </si>
  <si>
    <t>MMA-42</t>
  </si>
  <si>
    <t>0.3-3.5 LPM Water</t>
  </si>
  <si>
    <t>MMF-1</t>
  </si>
  <si>
    <t>± 10% Full Scale</t>
  </si>
  <si>
    <t>0.1-1 SCFH Air</t>
  </si>
  <si>
    <t>MMF-1-PV</t>
  </si>
  <si>
    <t>MMF-1-TMV</t>
  </si>
  <si>
    <t>MMF-2</t>
  </si>
  <si>
    <t>0.2-2 SCFH Air</t>
  </si>
  <si>
    <t>MMF-2-PV</t>
  </si>
  <si>
    <t>MMF-2-TMV</t>
  </si>
  <si>
    <t>MMF-10</t>
  </si>
  <si>
    <t>MMF-10-PV</t>
  </si>
  <si>
    <t>MMF-10-TMV</t>
  </si>
  <si>
    <t>MMF-50</t>
  </si>
  <si>
    <t>MMF-50-PV</t>
  </si>
  <si>
    <t>MMF-50-TMV</t>
  </si>
  <si>
    <t>MMF-100</t>
  </si>
  <si>
    <t>MMF-100-PV</t>
  </si>
  <si>
    <t>MMF-100-TMV</t>
  </si>
  <si>
    <t>RHT-R008</t>
  </si>
  <si>
    <t>± 2% at 10 to 90%RH</t>
  </si>
  <si>
    <r>
      <t xml:space="preserve">Humidity: </t>
    </r>
    <r>
      <rPr>
        <sz val="10"/>
        <rFont val="Arial"/>
        <family val="2"/>
      </rPr>
      <t>0 to 100 %RH</t>
    </r>
  </si>
  <si>
    <t>RHT-R016</t>
  </si>
  <si>
    <r>
      <t>Humidity:</t>
    </r>
    <r>
      <rPr>
        <sz val="10"/>
        <rFont val="Arial"/>
        <family val="2"/>
      </rPr>
      <t xml:space="preserve"> 0 to 100 %RH</t>
    </r>
  </si>
  <si>
    <t>RHT-R108</t>
  </si>
  <si>
    <t>RHT-R116</t>
  </si>
  <si>
    <t>RHU-R008</t>
  </si>
  <si>
    <t>RHU-R016</t>
  </si>
  <si>
    <t>RMA</t>
  </si>
  <si>
    <t>RMB</t>
  </si>
  <si>
    <t>RMC-101</t>
  </si>
  <si>
    <t>RMC-102</t>
  </si>
  <si>
    <t>RMC-103</t>
  </si>
  <si>
    <t>RMC-104</t>
  </si>
  <si>
    <t>40-400 SCFH Air</t>
  </si>
  <si>
    <t>RMC-105</t>
  </si>
  <si>
    <t>60-600 SCFH Air</t>
  </si>
  <si>
    <t>RMC-106</t>
  </si>
  <si>
    <t>100-1000 SCFH Air</t>
  </si>
  <si>
    <t>RMC-107</t>
  </si>
  <si>
    <t>120-1200 SCFH Air</t>
  </si>
  <si>
    <t>RMC-108</t>
  </si>
  <si>
    <t>200-1800 SCFH Air</t>
  </si>
  <si>
    <t>RMC-121</t>
  </si>
  <si>
    <t>1-10 SCFM Air</t>
  </si>
  <si>
    <t>RMC-122</t>
  </si>
  <si>
    <t>2-20 SCFM Air</t>
  </si>
  <si>
    <t>RMC-123</t>
  </si>
  <si>
    <t>3-30 SCFM Air</t>
  </si>
  <si>
    <t>RMC-134</t>
  </si>
  <si>
    <t>2-20 GPH Water</t>
  </si>
  <si>
    <t>RMC-135</t>
  </si>
  <si>
    <t>8-90 GPH Water</t>
  </si>
  <si>
    <t>RMC-141</t>
  </si>
  <si>
    <t>0.1-1 GPM Water</t>
  </si>
  <si>
    <t>RMC-142</t>
  </si>
  <si>
    <t>0.2-2.2 GPM Water</t>
  </si>
  <si>
    <t>RMC-143</t>
  </si>
  <si>
    <t>0.4-4 GPM Water</t>
  </si>
  <si>
    <t>RMC-144</t>
  </si>
  <si>
    <t>0.8-7 GPM Water</t>
  </si>
  <si>
    <t>RMC-145</t>
  </si>
  <si>
    <t>1.2-10 GPM Water</t>
  </si>
  <si>
    <t>RMC-101-BV</t>
  </si>
  <si>
    <t>RMC-102-BV</t>
  </si>
  <si>
    <t>RMC-103-BV</t>
  </si>
  <si>
    <t>RMC-104-BV</t>
  </si>
  <si>
    <t>RMC-105-BV</t>
  </si>
  <si>
    <t>RMC-106-BV</t>
  </si>
  <si>
    <t>RMC-107-BV</t>
  </si>
  <si>
    <t>RMC-108-BV</t>
  </si>
  <si>
    <t>RMC-121-BV</t>
  </si>
  <si>
    <t>RMC-122-BV</t>
  </si>
  <si>
    <t>RMC-123-BV</t>
  </si>
  <si>
    <t>RMC-134-BV</t>
  </si>
  <si>
    <t>RMC-135-BV</t>
  </si>
  <si>
    <t>RMC-141-BV</t>
  </si>
  <si>
    <t>RMC-142-BV</t>
  </si>
  <si>
    <t>RMC-143-BV</t>
  </si>
  <si>
    <t>RMC-144-BV</t>
  </si>
  <si>
    <t>RMC-145-BV</t>
  </si>
  <si>
    <t>RMC-101-SSV</t>
  </si>
  <si>
    <t>RMC-102-SSV</t>
  </si>
  <si>
    <t>RMC-103-SSV</t>
  </si>
  <si>
    <t>RMC-104-SSV</t>
  </si>
  <si>
    <t>RMC-105-SSV</t>
  </si>
  <si>
    <t>RMC-106-SSV</t>
  </si>
  <si>
    <t>RMC-107-SSV</t>
  </si>
  <si>
    <t>RMC-108-SSV</t>
  </si>
  <si>
    <t>RMC-121-SSV</t>
  </si>
  <si>
    <t>RMC-122-SSV</t>
  </si>
  <si>
    <t>RMC-123-SSV</t>
  </si>
  <si>
    <t>RMC-134-SSV</t>
  </si>
  <si>
    <t>RMC-135-SSV</t>
  </si>
  <si>
    <t>RMC-141-SSV</t>
  </si>
  <si>
    <t>RMC-142-SSV</t>
  </si>
  <si>
    <t>RMC-143-SSV</t>
  </si>
  <si>
    <t>RMC-144-SSV</t>
  </si>
  <si>
    <t>RMC-145-SSV</t>
  </si>
  <si>
    <t>RMC-101-NIST-SSV</t>
  </si>
  <si>
    <t>RMC-102-NIST-SSV</t>
  </si>
  <si>
    <t>RMC-103-NIST-SSV</t>
  </si>
  <si>
    <t>RMC-104-NIST-SSV</t>
  </si>
  <si>
    <t>RMC-105-NIST-SSV</t>
  </si>
  <si>
    <t>RMC-106-NIST-SSV</t>
  </si>
  <si>
    <t>RMC-107-NIST-SSV</t>
  </si>
  <si>
    <t>RMC-108-NIST-SSV</t>
  </si>
  <si>
    <t>RMC-121-NIST-SSV</t>
  </si>
  <si>
    <t>RMC-122-NIST-SSV</t>
  </si>
  <si>
    <t>RMC-123-NIST-SSV</t>
  </si>
  <si>
    <t>RMC-134-NIST-SSV</t>
  </si>
  <si>
    <t>RMC-135-NIST-SSV</t>
  </si>
  <si>
    <t>RMC-141-NIST-SSV</t>
  </si>
  <si>
    <t>RMC-142-NIST-SSV</t>
  </si>
  <si>
    <t>RMC-143-NIST-SSV</t>
  </si>
  <si>
    <t>RMC-144-NIST-SSV</t>
  </si>
  <si>
    <t>RMC-145-NIST-SSV</t>
  </si>
  <si>
    <t>RMV-1-3</t>
  </si>
  <si>
    <t>0-5 GPM Water</t>
  </si>
  <si>
    <t>RMV-2-3</t>
  </si>
  <si>
    <t>0-10 GPM Water</t>
  </si>
  <si>
    <t>RMV-3-3</t>
  </si>
  <si>
    <t>0-20 GPM Water</t>
  </si>
  <si>
    <t>RMVII-1</t>
  </si>
  <si>
    <t>0-3 GPM Water</t>
  </si>
  <si>
    <t>RMVII-10</t>
  </si>
  <si>
    <t>0-10 SCFM Air</t>
  </si>
  <si>
    <t>RMVII-12</t>
  </si>
  <si>
    <t>0-30 SCFM Air</t>
  </si>
  <si>
    <t>RMVII-14</t>
  </si>
  <si>
    <t>0-50 SCFM Air</t>
  </si>
  <si>
    <t>RMVII-20</t>
  </si>
  <si>
    <t>0-2.2 GPM Oil</t>
  </si>
  <si>
    <t>RMVII-21</t>
  </si>
  <si>
    <t>0-4.0 GPM Oil</t>
  </si>
  <si>
    <t>RMVII-22</t>
  </si>
  <si>
    <t>0-8.5 GPM Oil</t>
  </si>
  <si>
    <t>RMVII-3</t>
  </si>
  <si>
    <t>RMVII-6</t>
  </si>
  <si>
    <t>RP2</t>
  </si>
  <si>
    <r>
      <t xml:space="preserve">Humidity: </t>
    </r>
    <r>
      <rPr>
        <sz val="10"/>
        <rFont val="Arial"/>
        <family val="2"/>
      </rPr>
      <t>0 to 100 %RH</t>
    </r>
    <r>
      <rPr>
        <b/>
        <sz val="10"/>
        <rFont val="Arial"/>
        <family val="2"/>
      </rPr>
      <t xml:space="preserve">
Temperature: </t>
    </r>
    <r>
      <rPr>
        <sz val="10"/>
        <rFont val="Arial"/>
        <family val="2"/>
      </rPr>
      <t>-20 to 140°F</t>
    </r>
  </si>
  <si>
    <t>RSF011</t>
  </si>
  <si>
    <t>± 7% Full Scale</t>
  </si>
  <si>
    <t>5 SCFM Air, 1.2 GPM Water</t>
  </si>
  <si>
    <t>RSF012</t>
  </si>
  <si>
    <t>10 SCFM Air, 2 GPM Water</t>
  </si>
  <si>
    <t>RSF013</t>
  </si>
  <si>
    <t>15 SCFM Air, 3 GPM Water</t>
  </si>
  <si>
    <t>RSF014</t>
  </si>
  <si>
    <t>20 SCFM Air, 4 GPM Water</t>
  </si>
  <si>
    <t>RSF015</t>
  </si>
  <si>
    <t>30 SCFM Air, 5 GPM Water</t>
  </si>
  <si>
    <t>SF10</t>
  </si>
  <si>
    <t>0.5 to 15 GPM</t>
  </si>
  <si>
    <t>SF11</t>
  </si>
  <si>
    <t>SG1-B10121N</t>
  </si>
  <si>
    <t>± 2.5% Full Scale</t>
  </si>
  <si>
    <t>0-30 inHg</t>
  </si>
  <si>
    <t>SG1-B10141N</t>
  </si>
  <si>
    <t>SG1-B10321N</t>
  </si>
  <si>
    <t>SG1-B10341N</t>
  </si>
  <si>
    <t>SG1-B10421N</t>
  </si>
  <si>
    <t>SG1-B10441N</t>
  </si>
  <si>
    <t>SG1-B10521N</t>
  </si>
  <si>
    <t>SG1-B10541N</t>
  </si>
  <si>
    <t>SG1-B10621N</t>
  </si>
  <si>
    <t>0-160 psi</t>
  </si>
  <si>
    <t>SG1-B10641N</t>
  </si>
  <si>
    <t>SG1-B10721N</t>
  </si>
  <si>
    <t>SG1-B10741N</t>
  </si>
  <si>
    <t>SG1-B11021N</t>
  </si>
  <si>
    <t>SG1-B11041N</t>
  </si>
  <si>
    <t>SG5-G0122N</t>
  </si>
  <si>
    <t>30-0 inHg</t>
  </si>
  <si>
    <t>SG5-G0322N</t>
  </si>
  <si>
    <t>SG5-G0422N</t>
  </si>
  <si>
    <t>SG5-G0522N</t>
  </si>
  <si>
    <t>SG5-G0622N</t>
  </si>
  <si>
    <t>SG5-G0722N</t>
  </si>
  <si>
    <t>SG5-G0822N</t>
  </si>
  <si>
    <t>SGF-D7122N</t>
  </si>
  <si>
    <t>-10 to 0 in H₂O</t>
  </si>
  <si>
    <t>SGF-D7322N</t>
  </si>
  <si>
    <t>-25 to 0 in H₂O</t>
  </si>
  <si>
    <t>SGF-D7522N</t>
  </si>
  <si>
    <t>-60 to 0 in H₂O</t>
  </si>
  <si>
    <t>SGF-D7722N</t>
  </si>
  <si>
    <t>-100 to 0 in H₂O</t>
  </si>
  <si>
    <t>SGF-D8122N</t>
  </si>
  <si>
    <t>± 1.6% Full Scale</t>
  </si>
  <si>
    <t>SGF-D8222N</t>
  </si>
  <si>
    <t>SGF-D8322N</t>
  </si>
  <si>
    <t>SGF-D8422N</t>
  </si>
  <si>
    <t>0-60 in H₂O</t>
  </si>
  <si>
    <t>SGF-D8622N</t>
  </si>
  <si>
    <t>SGF-D8722N</t>
  </si>
  <si>
    <t>0-160 in H₂O</t>
  </si>
  <si>
    <t>SGO-F0124N</t>
  </si>
  <si>
    <t>SGO-F0224N</t>
  </si>
  <si>
    <t>SGO-F0324N</t>
  </si>
  <si>
    <t>SGO-F0424N</t>
  </si>
  <si>
    <t>SGO-F0524N</t>
  </si>
  <si>
    <t>SGO-F0724N</t>
  </si>
  <si>
    <t>SGP-F7224N</t>
  </si>
  <si>
    <t>-15 to 0 in H₂O</t>
  </si>
  <si>
    <t>SGP-F7824N</t>
  </si>
  <si>
    <t>-160 to 0 in H₂O</t>
  </si>
  <si>
    <t>SGP-F8024N</t>
  </si>
  <si>
    <t>SGP-F8124N</t>
  </si>
  <si>
    <t>SGP-F8224N</t>
  </si>
  <si>
    <t>SGP-F8324N</t>
  </si>
  <si>
    <t>SGP-F8424N</t>
  </si>
  <si>
    <t>SGP-F8524N</t>
  </si>
  <si>
    <t>0-80 in H₂O</t>
  </si>
  <si>
    <t>SGP-F8624N</t>
  </si>
  <si>
    <t>SGP-F8724N</t>
  </si>
  <si>
    <t>SGX-D7122N</t>
  </si>
  <si>
    <t>SGX-D7222N</t>
  </si>
  <si>
    <t>SGX-D7322N</t>
  </si>
  <si>
    <t>SGX-D7522N</t>
  </si>
  <si>
    <t>SGX-D7622N</t>
  </si>
  <si>
    <t>-80 to 0 in H₂O</t>
  </si>
  <si>
    <t>SGX-D7722N</t>
  </si>
  <si>
    <t>SGX-D7822N</t>
  </si>
  <si>
    <t>SGX-D8022N</t>
  </si>
  <si>
    <t>SGX-D8122N</t>
  </si>
  <si>
    <t>SGX-D8222N</t>
  </si>
  <si>
    <t>SGX-D8322N</t>
  </si>
  <si>
    <t>SGX-D8422N</t>
  </si>
  <si>
    <t>SGX-D8622N</t>
  </si>
  <si>
    <t>SGX-D8722N</t>
  </si>
  <si>
    <t>SGX-D8822N</t>
  </si>
  <si>
    <t>0-235 in H₂O</t>
  </si>
  <si>
    <t>SGX-D8922N</t>
  </si>
  <si>
    <t>-4 to 6 in H₂O</t>
  </si>
  <si>
    <t>SGX-D9022N</t>
  </si>
  <si>
    <t>± 1.6% Full Scale on positive pressure range 15 inH₂O &amp; greater;
± 2.5% Full Scale on all other ranges</t>
  </si>
  <si>
    <t>-6 to 10 in H₂O</t>
  </si>
  <si>
    <t>SGX-D9122N</t>
  </si>
  <si>
    <t>-8 to 16 in H₂O</t>
  </si>
  <si>
    <t>SGX-D9522N</t>
  </si>
  <si>
    <t>-40 to 60 in H₂O</t>
  </si>
  <si>
    <t>SGX-D9622N</t>
  </si>
  <si>
    <t>-60 to 100 in H₂O</t>
  </si>
  <si>
    <t>SGX-D9722N</t>
  </si>
  <si>
    <t>-80 to 160 in H₂O</t>
  </si>
  <si>
    <t>SGZ-D10122N</t>
  </si>
  <si>
    <t>± 1.5% Full Scale</t>
  </si>
  <si>
    <t>SGZ-D10122N-GF</t>
  </si>
  <si>
    <t>SGZ-D10142N</t>
  </si>
  <si>
    <t>SGZ-D10142N-GF</t>
  </si>
  <si>
    <t>SGZ-D10322N</t>
  </si>
  <si>
    <t>SGZ-D10322N-GF</t>
  </si>
  <si>
    <t>SGZ-D10342N</t>
  </si>
  <si>
    <t>SGZ-D10342N-GF</t>
  </si>
  <si>
    <t>SGZ-D10422N</t>
  </si>
  <si>
    <t>SGZ-D10422N-GF</t>
  </si>
  <si>
    <t>SGZ-D10442N</t>
  </si>
  <si>
    <t>SGZ-D10442N-GF</t>
  </si>
  <si>
    <t>SGZ-D10522N</t>
  </si>
  <si>
    <t>SGZ-D10522N-GF</t>
  </si>
  <si>
    <t>SGZ-D10542N</t>
  </si>
  <si>
    <t>SGZ-D10542N-GF</t>
  </si>
  <si>
    <t>SGZ-D10622N</t>
  </si>
  <si>
    <t>SGZ-D10622N-GF</t>
  </si>
  <si>
    <t>SGZ-D10624N</t>
  </si>
  <si>
    <t>SGZ-D10642N-GF</t>
  </si>
  <si>
    <t>SGZ-D10722N</t>
  </si>
  <si>
    <t>SGZ-D10722N-GF</t>
  </si>
  <si>
    <t>SGZ-D10742N</t>
  </si>
  <si>
    <t>SGZ-D10742N-GF</t>
  </si>
  <si>
    <t>SGZ-D11022N</t>
  </si>
  <si>
    <t>SGZ-D11022N-GF</t>
  </si>
  <si>
    <t>SGZ-D11042N</t>
  </si>
  <si>
    <t>SGZ-D11042N-GF</t>
  </si>
  <si>
    <t>SGZ-D11122N</t>
  </si>
  <si>
    <t>SGZ-D11122N-GF</t>
  </si>
  <si>
    <t>SGZ-D11142N</t>
  </si>
  <si>
    <t>SGZ-D11142N-GF</t>
  </si>
  <si>
    <t>SGZ-D11222N</t>
  </si>
  <si>
    <t>SGZ-D11222N-GF</t>
  </si>
  <si>
    <t>SGZ-D11242N</t>
  </si>
  <si>
    <t>SGZ-D11242N-GF</t>
  </si>
  <si>
    <t>TPT-C01</t>
  </si>
  <si>
    <t>± 1% Full Scale (RMS)</t>
  </si>
  <si>
    <t>0-100 psi, 4-20 mA</t>
  </si>
  <si>
    <t>TPT-C02</t>
  </si>
  <si>
    <t>0-250 psi, 4-20 mA</t>
  </si>
  <si>
    <t>TPT-C03</t>
  </si>
  <si>
    <t>0-500 psi, 4-20 mA</t>
  </si>
  <si>
    <t>TPT-C04</t>
  </si>
  <si>
    <t>0-1000 psi, 4-20 mA</t>
  </si>
  <si>
    <t>TPT-C05</t>
  </si>
  <si>
    <t>0-2500 psi, 4-20 mA</t>
  </si>
  <si>
    <t>TPT-C06</t>
  </si>
  <si>
    <t>0-5000 psi, 4-20 mA</t>
  </si>
  <si>
    <t>TPT-R01</t>
  </si>
  <si>
    <t>0-100 psi, ratiometric</t>
  </si>
  <si>
    <t>TPT-R02</t>
  </si>
  <si>
    <t>0-250 psi, ratiometric</t>
  </si>
  <si>
    <t>TPT-R03</t>
  </si>
  <si>
    <t>0-500 psi, ratiometric</t>
  </si>
  <si>
    <t>TPT-R04</t>
  </si>
  <si>
    <t>0-1000 psi, ratiometric</t>
  </si>
  <si>
    <t>TPT-R05</t>
  </si>
  <si>
    <t>0-2500 psi, ratiometric</t>
  </si>
  <si>
    <t>TPT-R06</t>
  </si>
  <si>
    <t>0-5000 psi, ratiometric</t>
  </si>
  <si>
    <t>TVA1113</t>
  </si>
  <si>
    <t>± 5% Full Scale at 70°F and 14.7 psia</t>
  </si>
  <si>
    <t>6.34 GPH</t>
  </si>
  <si>
    <t>TVA1115</t>
  </si>
  <si>
    <t>15.9 GPH</t>
  </si>
  <si>
    <t>TVA1317</t>
  </si>
  <si>
    <t>39.6 GPH</t>
  </si>
  <si>
    <t>TVA1319</t>
  </si>
  <si>
    <t>79.2 GPH</t>
  </si>
  <si>
    <t>UV-0112</t>
  </si>
  <si>
    <t>± 2% Full Scale at 70°F</t>
  </si>
  <si>
    <t>0.25-2.5 GPM</t>
  </si>
  <si>
    <t>UV-1112</t>
  </si>
  <si>
    <t>0.5-5.0 GPM</t>
  </si>
  <si>
    <t>UV-2112</t>
  </si>
  <si>
    <t>1.0-10.0 GPM</t>
  </si>
  <si>
    <t>UV-3112</t>
  </si>
  <si>
    <t>2.0-20.0 GPM</t>
  </si>
  <si>
    <t>UV-4112</t>
  </si>
  <si>
    <t>3.0-30.0 GPM</t>
  </si>
  <si>
    <t>UV-5112</t>
  </si>
  <si>
    <t>4.0-40.0 GPM</t>
  </si>
  <si>
    <t>VA10411</t>
  </si>
  <si>
    <t>±2% Full Scale at 70°F and 14.7 psia</t>
  </si>
  <si>
    <t>2.65 SCFH</t>
  </si>
  <si>
    <t>VA10412</t>
  </si>
  <si>
    <t>5.34 SCFH</t>
  </si>
  <si>
    <t>VA10413</t>
  </si>
  <si>
    <t>4.32 SCFH</t>
  </si>
  <si>
    <t>VA10414</t>
  </si>
  <si>
    <t>8.45 SCFH</t>
  </si>
  <si>
    <t>VA10417</t>
  </si>
  <si>
    <t>13.4 SCFH</t>
  </si>
  <si>
    <t>VA10418</t>
  </si>
  <si>
    <t>25.5 SCFH</t>
  </si>
  <si>
    <t>VA10419</t>
  </si>
  <si>
    <t>27.9 SCFH</t>
  </si>
  <si>
    <t>VA10420</t>
  </si>
  <si>
    <t>52.3 SCFH</t>
  </si>
  <si>
    <t>VA10421</t>
  </si>
  <si>
    <t>49.1 SCFH</t>
  </si>
  <si>
    <t>VA10422</t>
  </si>
  <si>
    <t>89.2 SCFH</t>
  </si>
  <si>
    <t>VA10423</t>
  </si>
  <si>
    <t>2.29 SCFH</t>
  </si>
  <si>
    <t>VA10424</t>
  </si>
  <si>
    <t>4.51 SCFH</t>
  </si>
  <si>
    <t>VA1043</t>
  </si>
  <si>
    <t>0.104 SCFH</t>
  </si>
  <si>
    <t>VA1044</t>
  </si>
  <si>
    <t>0.307 SCFH</t>
  </si>
  <si>
    <t>VA1045</t>
  </si>
  <si>
    <t>0.220 SCFH</t>
  </si>
  <si>
    <t>VA1046</t>
  </si>
  <si>
    <t>0.633 SCFH</t>
  </si>
  <si>
    <t>VA1047</t>
  </si>
  <si>
    <t>0.43 SCFH</t>
  </si>
  <si>
    <t>VA1048</t>
  </si>
  <si>
    <t>1.1 SCFH</t>
  </si>
  <si>
    <t>VAT-311</t>
  </si>
  <si>
    <t>125 ml/min</t>
  </si>
  <si>
    <t>VAT-312</t>
  </si>
  <si>
    <t>250 ml/min</t>
  </si>
  <si>
    <t>VAT-313</t>
  </si>
  <si>
    <t>400 ml/min</t>
  </si>
  <si>
    <t>VAT-314</t>
  </si>
  <si>
    <t>500 ml/min</t>
  </si>
  <si>
    <t>VAT-315</t>
  </si>
  <si>
    <t>1000 ml/min</t>
  </si>
  <si>
    <t>VAT-316</t>
  </si>
  <si>
    <t>2000 ml/min</t>
  </si>
  <si>
    <t>VAT-317</t>
  </si>
  <si>
    <t>2500 ml/min</t>
  </si>
  <si>
    <t>VAT-318</t>
  </si>
  <si>
    <t>3000 ml/min</t>
  </si>
  <si>
    <t>VAT-319</t>
  </si>
  <si>
    <t>5000 ml/min</t>
  </si>
  <si>
    <t>VFA-1</t>
  </si>
  <si>
    <t>VFA-2</t>
  </si>
  <si>
    <t>VFA-21</t>
  </si>
  <si>
    <t>0.06-0.5 LPM Air</t>
  </si>
  <si>
    <t>VFA-22</t>
  </si>
  <si>
    <t>0.15-1 LPM Air</t>
  </si>
  <si>
    <t>VFA-23</t>
  </si>
  <si>
    <t>0.6-5 LPM Air</t>
  </si>
  <si>
    <t>VFA-24</t>
  </si>
  <si>
    <t>VFA-25</t>
  </si>
  <si>
    <t>3-25 LPM Air</t>
  </si>
  <si>
    <t>VFA-26</t>
  </si>
  <si>
    <t>6-50 LPM Air</t>
  </si>
  <si>
    <t>VFA-27</t>
  </si>
  <si>
    <t>VFA-3</t>
  </si>
  <si>
    <t>0.6-5 SCFH Air</t>
  </si>
  <si>
    <t>VFA-32</t>
  </si>
  <si>
    <t>6-50 cc/min Water</t>
  </si>
  <si>
    <t>VFA-33</t>
  </si>
  <si>
    <t>10-100 cc/min Water</t>
  </si>
  <si>
    <t>VFA-34</t>
  </si>
  <si>
    <t>VFA-4</t>
  </si>
  <si>
    <t>VFA-41</t>
  </si>
  <si>
    <t>0.6-5 GPH Water</t>
  </si>
  <si>
    <t>VFA-42</t>
  </si>
  <si>
    <t>2-10 GPH Water</t>
  </si>
  <si>
    <t>VFA-43</t>
  </si>
  <si>
    <t>3-20 GPH Water</t>
  </si>
  <si>
    <t>VFA-44</t>
  </si>
  <si>
    <t>8-40 GPH Water</t>
  </si>
  <si>
    <t>VFA-5</t>
  </si>
  <si>
    <t>VFA-6</t>
  </si>
  <si>
    <t>4-30 SCFH Air</t>
  </si>
  <si>
    <t>VFA-7</t>
  </si>
  <si>
    <t>VFA-8</t>
  </si>
  <si>
    <t>VFA-9</t>
  </si>
  <si>
    <t>VFB-1</t>
  </si>
  <si>
    <t>VFB-2</t>
  </si>
  <si>
    <t>VFB-21</t>
  </si>
  <si>
    <t>VFB-22</t>
  </si>
  <si>
    <t>VFB-23</t>
  </si>
  <si>
    <t>VFB-24</t>
  </si>
  <si>
    <t>VFB-25</t>
  </si>
  <si>
    <t>VFB-26</t>
  </si>
  <si>
    <t>VFB-27</t>
  </si>
  <si>
    <t>VFB-3</t>
  </si>
  <si>
    <t>VFB-32</t>
  </si>
  <si>
    <t>VFB-33</t>
  </si>
  <si>
    <t>VFB-34</t>
  </si>
  <si>
    <t>VFB-4</t>
  </si>
  <si>
    <t>VFB-41</t>
  </si>
  <si>
    <t>VFB-42</t>
  </si>
  <si>
    <t>VFB-43</t>
  </si>
  <si>
    <t>VFB-44</t>
  </si>
  <si>
    <t>VFB-5</t>
  </si>
  <si>
    <t>VFB-6</t>
  </si>
  <si>
    <t>VFB-7</t>
  </si>
  <si>
    <t>VFB-8</t>
  </si>
  <si>
    <t>VFB-9</t>
  </si>
  <si>
    <t>± 3 % Full Scale</t>
  </si>
  <si>
    <t>VFC-121</t>
  </si>
  <si>
    <t>4-25 SCFM Air</t>
  </si>
  <si>
    <t>VFC-122</t>
  </si>
  <si>
    <t>5-50 SCFM Air</t>
  </si>
  <si>
    <t>VFC-123</t>
  </si>
  <si>
    <t>10-100 SCFM Air</t>
  </si>
  <si>
    <t>VFC-131</t>
  </si>
  <si>
    <t>100-700 LPM Air</t>
  </si>
  <si>
    <t>VFC-132</t>
  </si>
  <si>
    <t>200-1400 LPM Air</t>
  </si>
  <si>
    <t>VFC-133</t>
  </si>
  <si>
    <t>300-2800 LPM Air</t>
  </si>
  <si>
    <t>VFC-141</t>
  </si>
  <si>
    <t>0.5-5 GPM Water</t>
  </si>
  <si>
    <t>VFC-142</t>
  </si>
  <si>
    <t>1-10 GPM Water</t>
  </si>
  <si>
    <t>VFC-143</t>
  </si>
  <si>
    <t>2-20 GPM Water</t>
  </si>
  <si>
    <t>VFC-151</t>
  </si>
  <si>
    <t>2-20 LPM Water</t>
  </si>
  <si>
    <t>VFC-152</t>
  </si>
  <si>
    <t>4-40 LPM Water</t>
  </si>
  <si>
    <t>VFC-153</t>
  </si>
  <si>
    <t>10-75 LPM Water</t>
  </si>
  <si>
    <t>VFC-121-EC-NIST</t>
  </si>
  <si>
    <t>VFC-122-EC-NIST</t>
  </si>
  <si>
    <t>VFC-131-EC-NIST</t>
  </si>
  <si>
    <t>VFC-132-EC-NIST</t>
  </si>
  <si>
    <t>VFC-133-EC-NIST</t>
  </si>
  <si>
    <t>VFC-141-EC-NIST</t>
  </si>
  <si>
    <t>VFC-142-EC-NIST</t>
  </si>
  <si>
    <t>VFC-143-EC-NIST</t>
  </si>
  <si>
    <t>VFC-151-EC-NIST</t>
  </si>
  <si>
    <t>VFC-152-EC-NIST</t>
  </si>
  <si>
    <t>VFC-153-EC-NIST</t>
  </si>
  <si>
    <t>VP2</t>
  </si>
  <si>
    <r>
      <rPr>
        <b/>
        <sz val="10"/>
        <rFont val="Arial"/>
        <family val="2"/>
      </rPr>
      <t>Velocity:</t>
    </r>
    <r>
      <rPr>
        <sz val="10"/>
        <rFont val="Arial"/>
        <family val="2"/>
      </rPr>
      <t xml:space="preserve"> 40 to 5000 FPM
</t>
    </r>
    <r>
      <rPr>
        <b/>
        <sz val="10"/>
        <rFont val="Arial"/>
        <family val="2"/>
      </rPr>
      <t>Temperature:</t>
    </r>
    <r>
      <rPr>
        <sz val="10"/>
        <rFont val="Arial"/>
        <family val="2"/>
      </rPr>
      <t xml:space="preserve"> -20 to 212°F
</t>
    </r>
    <r>
      <rPr>
        <b/>
        <sz val="10"/>
        <rFont val="Arial"/>
        <family val="2"/>
      </rPr>
      <t>Humidity:</t>
    </r>
    <r>
      <rPr>
        <sz val="10"/>
        <rFont val="Arial"/>
        <family val="2"/>
      </rPr>
      <t xml:space="preserve"> 0 to 100%RH</t>
    </r>
  </si>
  <si>
    <t>WDG-01</t>
  </si>
  <si>
    <t>WDG-02</t>
  </si>
  <si>
    <t>WDG-03</t>
  </si>
  <si>
    <t>WDG-06</t>
  </si>
  <si>
    <t>± 0.5% Full Scale up to 1000 psi;
± 1% Full Scale for 5000 psi range</t>
  </si>
  <si>
    <t>WDPM-002</t>
  </si>
  <si>
    <t>± 0.5% Full Scale span at 25°C</t>
  </si>
  <si>
    <t>WDPM-005</t>
  </si>
  <si>
    <t>WDPM-010</t>
  </si>
  <si>
    <t>WDPM-020</t>
  </si>
  <si>
    <t>± 20 in H₂O</t>
  </si>
  <si>
    <t>WDPM-030</t>
  </si>
  <si>
    <t>± 30 in H₂O</t>
  </si>
  <si>
    <t>WDPM-100</t>
  </si>
  <si>
    <t>± 100 in H₂O</t>
  </si>
  <si>
    <t>WDPM-200</t>
  </si>
  <si>
    <t>± 200 in H₂O</t>
  </si>
  <si>
    <t>WDPM-350</t>
  </si>
  <si>
    <t>± 350 in H₂O</t>
  </si>
  <si>
    <t>WWDP-1-LCD</t>
  </si>
  <si>
    <t>± 1 % Full Scale all ranges except lowest range (± 2 % Full Scale)</t>
  </si>
  <si>
    <t>5, 10, 25, 50 psid</t>
  </si>
  <si>
    <t>WWDP-2-LCD</t>
  </si>
  <si>
    <t>10, 20, 50, 100 psid</t>
  </si>
  <si>
    <t>WWDP-3-LCD</t>
  </si>
  <si>
    <t>± 1% Full Scale all ranges except lowest range (± 2% Full Scale)</t>
  </si>
  <si>
    <t>25, 50, 125, 250 psid</t>
  </si>
  <si>
    <t>Accuracy 1 List</t>
  </si>
  <si>
    <t>Accuracy 2 List</t>
  </si>
  <si>
    <t>Temperature: ± 2°F from 0 to 200°F;</t>
  </si>
  <si>
    <t xml:space="preserve"> Velocity: ± 3% Full Scale from 40°F to 90°F                </t>
  </si>
  <si>
    <t>Velocity: ±3% Full Scale from 0 to 500 FPM;
±3% Full Scale from 0 to 1500 FPM;
±4% Full Scale from 0 to 5000 FPM;
±5% Full Scale from 0 to 15000 FPM;</t>
  </si>
  <si>
    <t xml:space="preserve"> Velocity: ± 5% RDG not less than ±1.6 FPM </t>
  </si>
  <si>
    <t>Velocity: ± 1.5% of RDG (± 20 FPM (0.25 to 10 m/s), ± 40 FPM (10 to 20 m/s) and ± 60 FPM (20 to 25 m/s))</t>
  </si>
  <si>
    <t>Humidity: 2% Full Scale over 10 to 90%RH at 77°F</t>
  </si>
  <si>
    <t xml:space="preserve">Temperature: ± 0.54°F at 77°F </t>
  </si>
  <si>
    <t>Humidity: ± 2%RH from 10 to 90%RH;</t>
  </si>
  <si>
    <t>Humidity: ± 2% at 25°C (10 to 90%RH);
± 4% (0 to 10, 90 to 100%RH)</t>
  </si>
  <si>
    <t xml:space="preserve">Velocity: ± 3% Full Scale from 40°F to 90°F                </t>
  </si>
  <si>
    <t xml:space="preserve"> Temperature: ± 0.5°F from 32°F to 122°F;
 ±1.5°F from -40 to 32°F &amp; 122 to 212°F</t>
  </si>
  <si>
    <t xml:space="preserve"> Temperature: ± 0.5°F from 32°F to 122°F;
 ±1.5°F from -40 to 32°F &amp; 122 to 212°F      </t>
  </si>
  <si>
    <t xml:space="preserve"> Temperature: ± 0.5°F from 32°F to 122°F;
 ±1.5°F from -40 to 32°F &amp; 122 to 212°F       </t>
  </si>
  <si>
    <t>Temperature: ± 0.5°F (± 0.28°C);</t>
  </si>
  <si>
    <r>
      <t>Humidity: ± 2% (10 to 90%RH);
± 3% (0 to 10, 90 to 100%RH)</t>
    </r>
    <r>
      <rPr>
        <b/>
        <sz val="10"/>
        <rFont val="Arial"/>
        <family val="2"/>
      </rPr>
      <t/>
    </r>
  </si>
  <si>
    <t>Humidity: ± 2% (10 to 90%RH);
± 3% (0 to 10, 90 to 100%RH)</t>
  </si>
  <si>
    <t>Series 3100D Explosion-Proof Differential Pressure Transmitter</t>
  </si>
  <si>
    <t>Series 3100MP Explosion-Proof Multiplanar Differential Pressure Transmitter</t>
  </si>
  <si>
    <t>Series 3200G Explosion-Proof Pressure Transmitter</t>
  </si>
  <si>
    <t>Series 471 Digital Thermo-Anemometer</t>
  </si>
  <si>
    <t>Model 471B Thermo-Anemometer Test Instrument</t>
  </si>
  <si>
    <t>Model 473B 100 mm Vane Thermo-Anemometer Test Instrument</t>
  </si>
  <si>
    <t>Series 475 Intrinsically Safe Handheld Digital Manometer</t>
  </si>
  <si>
    <t>Series 478A Digital Manometer</t>
  </si>
  <si>
    <t>Series 476A Single Pressure Digital Manometer</t>
  </si>
  <si>
    <t>Series 477 Handheld Digital Manometer</t>
  </si>
  <si>
    <t>Series 477A Handheld Digital Manometer</t>
  </si>
  <si>
    <t>Series 477B Handheld Digital Manometer</t>
  </si>
  <si>
    <t>Series 477AV Handheld Digital Manometer</t>
  </si>
  <si>
    <t>Model 485B Thermo-Hygrometer</t>
  </si>
  <si>
    <t>Series 490 Wet/Wet Digital Manometer</t>
  </si>
  <si>
    <t>Series 490A Hydronic Differential Pressure Manometer</t>
  </si>
  <si>
    <t>Series 607 Differential Pressure Transmitter</t>
  </si>
  <si>
    <t>Series 607D DIN Rail Mount Differential Pressure Transmitter</t>
  </si>
  <si>
    <t>Series 616KD Differential Pressure Transmitter</t>
  </si>
  <si>
    <t>Series 616W Differential Pressure Transmitter</t>
  </si>
  <si>
    <t>Series 616WL Differential Pressure Transmitter</t>
  </si>
  <si>
    <t>Series 626 Industrial Pressure Transmitter</t>
  </si>
  <si>
    <t>Series 628 Industrial Pressure Transmitter</t>
  </si>
  <si>
    <t>Series 628CR Pressure Transmitter</t>
  </si>
  <si>
    <t>Series 636 Fixed Range Pressure Transmitter</t>
  </si>
  <si>
    <t>Series 636D Fixed Range Differential Pressure Transmitter</t>
  </si>
  <si>
    <t>Series 644 High Accuracy Pressure Transmitter</t>
  </si>
  <si>
    <t>Series 677B Differential Pressure Transmitter</t>
  </si>
  <si>
    <t>Series 647 Wet/Wet Differential Pressure Transmitter</t>
  </si>
  <si>
    <t>Series 650 Temperature Transmitter</t>
  </si>
  <si>
    <t>Model 657C-1 Relative Humidity/Temperature Transmitter</t>
  </si>
  <si>
    <t>Model 657-1 Relative Humidity/Temperature Transmitter</t>
  </si>
  <si>
    <t>Series 668 Differential Pressure Transmitter</t>
  </si>
  <si>
    <t>Series 668B/D Compact Differential Pressure Transmitter</t>
  </si>
  <si>
    <t>Series 672 Low Pressure Transducer</t>
  </si>
  <si>
    <t>Series 673 Pressure Transmitter</t>
  </si>
  <si>
    <t>Series 682 Industrial Pressure Transmitter</t>
  </si>
  <si>
    <t>Series 765 Process Gage with Dampened Movement</t>
  </si>
  <si>
    <t>Series AP1 Thermo-Anemometer Probe</t>
  </si>
  <si>
    <t>Series AP2 Thermo-Anemometer Probe</t>
  </si>
  <si>
    <t>Series AT2DH3 ATEX Approved DH3 Differential Pressure Controller</t>
  </si>
  <si>
    <t>Series AVU Air Velocity Transmitter</t>
  </si>
  <si>
    <t>Series AVUL Air Velocity Transmitter</t>
  </si>
  <si>
    <t>Series DCGII Digital Calibration Pressure Gage</t>
  </si>
  <si>
    <r>
      <t>Series DH Digihelic</t>
    </r>
    <r>
      <rPr>
        <sz val="11"/>
        <color theme="1"/>
        <rFont val="Calibri"/>
        <family val="2"/>
      </rPr>
      <t xml:space="preserve"> Differential Pressure Controller</t>
    </r>
  </si>
  <si>
    <r>
      <t>Series AT2MS ATEX Approved Magnesense</t>
    </r>
    <r>
      <rPr>
        <sz val="11"/>
        <color theme="1"/>
        <rFont val="Calibri"/>
        <family val="2"/>
        <scheme val="minor"/>
      </rPr>
      <t xml:space="preserve"> Differential Pressure Transmitter</t>
    </r>
  </si>
  <si>
    <t>Series DH3 Digihelic Differential Pressure Controller</t>
  </si>
  <si>
    <t>Series DHII Digihelic Differential Pressure Controller</t>
  </si>
  <si>
    <t>Series DM-1000 DigiMag Digital Differential Flow Gage</t>
  </si>
  <si>
    <t>Series DM-1000 DigiMag Digital Differential Pressure Gages</t>
  </si>
  <si>
    <t>Series DM-2000 Differential Pressure Transmitter</t>
  </si>
  <si>
    <t>Series DPG Digital Pressure Gage</t>
  </si>
  <si>
    <t>DPG-200</t>
  </si>
  <si>
    <t>Series DPG-200 Digital Pressure Gage</t>
  </si>
  <si>
    <t>Series DPGA Digital Pressure Gage with 1% Accuracy</t>
  </si>
  <si>
    <t>Series DPGW Digital Pressure Gage with 1% Accuracy</t>
  </si>
  <si>
    <t>Series DPGAB 0.5% Digital Pressure Gage</t>
  </si>
  <si>
    <t>Series DPGWB 0.5% Digital Pressure Gage</t>
  </si>
  <si>
    <t>Series DPT Digital Pressure Transmitter with Switches</t>
  </si>
  <si>
    <t>Series DR Direct Reading Glass Flowmeters</t>
  </si>
  <si>
    <t>Series DSGT Digital Indicating Transmitter</t>
  </si>
  <si>
    <t>Series EDA Electronic Pressure Controller</t>
  </si>
  <si>
    <t>Series FDT Flush Diaphragm Transmitter</t>
  </si>
  <si>
    <t>Series HF In-Line Flow Monitors</t>
  </si>
  <si>
    <t>Series HFT In-Line Flow Transmitters</t>
  </si>
  <si>
    <t>Series HHT Hazardous Area Humidity/Temperature Transmitter</t>
  </si>
  <si>
    <t>Series HM28 Handheld Digital Manometer</t>
  </si>
  <si>
    <t>Series HM35 Precision Digital Pressure Manometer</t>
  </si>
  <si>
    <t>Series IF Industrial Direct Reading Flowmeters</t>
  </si>
  <si>
    <t>Series IS626 Intrinsically Safe Pressure Transmitter</t>
  </si>
  <si>
    <t>Series ISDP Intrinsically Safe Differential Pressure Transmitter</t>
  </si>
  <si>
    <t>Series IWP Industrial Weatherproof Pressure Transmitter</t>
  </si>
  <si>
    <t>Series LFM Polycarbonate Flowmeters</t>
  </si>
  <si>
    <t>Series LPG4 2.5" Low Pressure Gage</t>
  </si>
  <si>
    <t>Series LPG5 2.5" Low Pressure Gage</t>
  </si>
  <si>
    <t>Series MM Mini-Master Flowmeter</t>
  </si>
  <si>
    <t>Series MS2 Magnesense II Differential Pressure Transmitter</t>
  </si>
  <si>
    <t>Series PTGD Differential Pressure Piston-Type Gage</t>
  </si>
  <si>
    <t>Series RHP Humidity/Temperature Transmitter</t>
  </si>
  <si>
    <t>Series RH-R Humidity/Temperature Transmitter</t>
  </si>
  <si>
    <t>Series RM Rate-Master Polycarbonate Flowmeter</t>
  </si>
  <si>
    <t>Series RMV Rate-Master Dial-Type Flowmeter</t>
  </si>
  <si>
    <t>Series RMVII Rate-Master Dial-Type Flowmeter</t>
  </si>
  <si>
    <t>Model RP2 Thermo-Hygrometer Probe</t>
  </si>
  <si>
    <t>Series RSF Rotatable Scale Flowmeters</t>
  </si>
  <si>
    <t>Series SF Sight Flow Transmitter</t>
  </si>
  <si>
    <t>Series SG1 1.5" Industrial Pressure Gage</t>
  </si>
  <si>
    <t>Series SG5 Contractor Gage</t>
  </si>
  <si>
    <t>Series SGF Stainless Steel Low Pressure Gage</t>
  </si>
  <si>
    <t>Series SGO Stainless Steel Schaeffer Gage</t>
  </si>
  <si>
    <t>Series SGP Stainless Steel Schaeffer Gage</t>
  </si>
  <si>
    <t>Series SGZ 2.5" Industrial Pressure Gage</t>
  </si>
  <si>
    <t>Series TPT Industrial Pressure Transmitter</t>
  </si>
  <si>
    <t>Series TVA All Fluoropolymer Flowmeter</t>
  </si>
  <si>
    <t>Series UV Ultra-View Polysulfone Flowmeter</t>
  </si>
  <si>
    <t>Series VA Variable Area Glass Flowmeter</t>
  </si>
  <si>
    <t>Series VAT Variable Area Fluoropolymer Flowmeter</t>
  </si>
  <si>
    <t>Series VF Visi-Float Acrylic Flowmeter</t>
  </si>
  <si>
    <t>VFC-123-EC-NIST</t>
  </si>
  <si>
    <t>Series VFC Visi-Float Acrylic Flowmeter</t>
  </si>
  <si>
    <t>Model VP2 100 mm Vane Thermo-Anemometer Probe</t>
  </si>
  <si>
    <t>Series WDG Weatherproof Digital Pressure Gage</t>
  </si>
  <si>
    <t>Series WDPM Differential Pressure Module</t>
  </si>
  <si>
    <t>Series WWDP Differential Pressure Transmitter</t>
  </si>
  <si>
    <t>Single Output Charts, X-Axis</t>
  </si>
  <si>
    <t>Dual Output Charts, X-Axis</t>
  </si>
  <si>
    <t>Second Output</t>
  </si>
  <si>
    <t>X-Axis Correction</t>
  </si>
  <si>
    <t>Y-Axis Correction</t>
  </si>
  <si>
    <t>Model 472A-1 Dual Input Thermocouple Thermometer</t>
  </si>
  <si>
    <t>472A-1</t>
  </si>
  <si>
    <t>± 0.13% Reading + 1.4°F + 0.006°F/°F below 1000°F</t>
  </si>
  <si>
    <t>Multiple</t>
  </si>
  <si>
    <t>*The customer is responsible to determine the calibration interval of their equipment to meet their application(s). When not specified by the customer, a default date of one year from the calibration date will be shown. The due date provided is only a recommendation and does not guarantee that the calibration will remain valid for the stated period.</t>
  </si>
  <si>
    <t>New</t>
  </si>
  <si>
    <t>This calibration document shall not be reproduced except in full, without written approval from Dwyer Instruments, Inc. located in Michigan City, IN</t>
  </si>
  <si>
    <t>*E.M.U</t>
  </si>
  <si>
    <t>**T.U.R.</t>
  </si>
  <si>
    <t>Approved By:</t>
  </si>
  <si>
    <t xml:space="preserve">*E.M.U (Estimated Measurement Uncertainty) is provided for the DUT (Device Under Test) as a means of providing a valid interval of values which the true measured value is believed to lie within a stated probability of 95% confidence (k=2). This probability is selected and then used to develop the uncertainty budget for the reference standards used to calibrate this DUT.  This E.M.U expression is therefore a quantitative indication of the reliability of the measurement performed. </t>
  </si>
  <si>
    <t>Calibration Data: As Found</t>
  </si>
  <si>
    <t>Calibration Data: As Left</t>
  </si>
  <si>
    <t>RHP-2D10</t>
  </si>
  <si>
    <t>Date of Approval:</t>
  </si>
  <si>
    <t>Calibration Technician</t>
  </si>
  <si>
    <t>Procedures Referenced</t>
  </si>
  <si>
    <t>Approval</t>
  </si>
  <si>
    <t>VFB-85</t>
  </si>
  <si>
    <t>0-2 GPM Water</t>
  </si>
  <si>
    <t>Temperature: ± 0.9°F at 77°F (± 0.5°C at 25°C)</t>
  </si>
  <si>
    <t xml:space="preserve"> </t>
  </si>
  <si>
    <t/>
  </si>
  <si>
    <t>Accuracy 3 List</t>
  </si>
  <si>
    <t xml:space="preserve"> Temperature: ± 0.54°F at 77°F</t>
  </si>
  <si>
    <t>Humidity: ± 2%RH at 77°F (10 to 90%RH);
 ± 4%RH (0 to 10%RH, 90 to 100%RH)</t>
  </si>
  <si>
    <t>Temperature: ± 0.9°F at 77°F</t>
  </si>
  <si>
    <t>Accuracy: ±0.05% Full Scale (RSS);
Total Error Band: ± 0.25% Full Scale over entire temperature compensated range</t>
  </si>
  <si>
    <t>644</t>
  </si>
  <si>
    <t>Temperature: ± 0.9°F (0.5°C)</t>
  </si>
  <si>
    <t>668B-01-1</t>
  </si>
  <si>
    <t>± 0.8% Full Scale</t>
  </si>
  <si>
    <t>4-20 mA, 0-0.1 in H₂O</t>
  </si>
  <si>
    <t>668B-02-1</t>
  </si>
  <si>
    <t>4-20 mA, 0-0.25 in H₂O</t>
  </si>
  <si>
    <t>668B-02-2</t>
  </si>
  <si>
    <t>0-10 VDC, 0-0.25 in H₂O</t>
  </si>
  <si>
    <t>668B-02-3</t>
  </si>
  <si>
    <t>0-5 VDC, 0-0.25 in H₂O</t>
  </si>
  <si>
    <t>668B-03-1</t>
  </si>
  <si>
    <t>4-20 mA, 0-0.5 in H₂O</t>
  </si>
  <si>
    <t>668B-03-2</t>
  </si>
  <si>
    <t>0-10 VDC, 0-0.5 in H₂O</t>
  </si>
  <si>
    <t>668B-03-3</t>
  </si>
  <si>
    <t>0-5 VDC, 0-0.5 in H₂O</t>
  </si>
  <si>
    <t>668B-04-1</t>
  </si>
  <si>
    <t>4-20 mA, 0-1.0 in H₂O</t>
  </si>
  <si>
    <t>668B-04-2</t>
  </si>
  <si>
    <t>0-10 VDC, 0-1.0 in H₂O</t>
  </si>
  <si>
    <t>668B-04-3</t>
  </si>
  <si>
    <t>0-5 VDC, 0-1.0 in H₂O</t>
  </si>
  <si>
    <t>668B-05-1</t>
  </si>
  <si>
    <t>4-20 mA, 0-2.5 in H₂O</t>
  </si>
  <si>
    <t>668B-05-2</t>
  </si>
  <si>
    <t>0-10 VDC, 0-2.5 in H₂O</t>
  </si>
  <si>
    <t>668B-05-3</t>
  </si>
  <si>
    <t>0-5 VDC, 0-2.5 in H₂O</t>
  </si>
  <si>
    <t>668B-06-1</t>
  </si>
  <si>
    <t>668B-06-2</t>
  </si>
  <si>
    <t>668B-06-3</t>
  </si>
  <si>
    <t>0-10 VDC, 0-5 in H₂O</t>
  </si>
  <si>
    <t>4-20 mA, 0-5 in H₂O</t>
  </si>
  <si>
    <t>0-5 VDC, 0-5 in H₂O</t>
  </si>
  <si>
    <t>668B-07-1</t>
  </si>
  <si>
    <t>668B-08-1</t>
  </si>
  <si>
    <t>668B-09-1</t>
  </si>
  <si>
    <t>668B-10-1</t>
  </si>
  <si>
    <t>668B-12-1</t>
  </si>
  <si>
    <t>4-20 mA, ± 0.1 in H₂O</t>
  </si>
  <si>
    <t>668B-12-2</t>
  </si>
  <si>
    <t>668B-12-3</t>
  </si>
  <si>
    <t>0-10 VDC, ± 0.1 in H₂O</t>
  </si>
  <si>
    <t>0-5 VDC, ± 0.1 in H₂O</t>
  </si>
  <si>
    <t>668B-13-1</t>
  </si>
  <si>
    <t>668B-13-2</t>
  </si>
  <si>
    <t>668B-13-3</t>
  </si>
  <si>
    <t>4-20 mA, ± 0.25 in H₂O</t>
  </si>
  <si>
    <t>0-10 VDC, ± 0.25 in H₂O</t>
  </si>
  <si>
    <t>0-5 VDC, ± 0.25 in H₂O</t>
  </si>
  <si>
    <t>668B-14-1</t>
  </si>
  <si>
    <t>4-20 mA, ± 0.5 in H₂O</t>
  </si>
  <si>
    <t>668B-15-1</t>
  </si>
  <si>
    <t>4-20 mA, ± 1 in H₂O</t>
  </si>
  <si>
    <t>668B-16-1</t>
  </si>
  <si>
    <t>668B-17-1</t>
  </si>
  <si>
    <t>668B-18-1</t>
  </si>
  <si>
    <t>668B-19-1</t>
  </si>
  <si>
    <t>668B-21-1</t>
  </si>
  <si>
    <t>4-20 mA, ± 2.5 in H₂O</t>
  </si>
  <si>
    <t>4-20 mA, ± 5.0 in H₂O</t>
  </si>
  <si>
    <t>4-20 mA, ± 10 in H₂O</t>
  </si>
  <si>
    <t>4-20 mA, ± 25 in H₂O</t>
  </si>
  <si>
    <t>4-20 mA, 0-0.2 in H₂O</t>
  </si>
  <si>
    <t>668B-21-2</t>
  </si>
  <si>
    <t>668B-21-3</t>
  </si>
  <si>
    <t>0-10 VDC, 0-0.2 in H₂O</t>
  </si>
  <si>
    <t>0-5 VDC, 0-0.2 in H₂O</t>
  </si>
  <si>
    <t>668B-22-1</t>
  </si>
  <si>
    <t>668B-22-2</t>
  </si>
  <si>
    <t>4-20 mA, 0-0.4 in H₂O</t>
  </si>
  <si>
    <t>0-10 VDC, 0-0.4 in H₂O</t>
  </si>
  <si>
    <t>0-5 VDC, 0-0.4 in H₂O</t>
  </si>
  <si>
    <t>668D-01-1</t>
  </si>
  <si>
    <t>668D-02-1</t>
  </si>
  <si>
    <t>668D-02-2</t>
  </si>
  <si>
    <t>668D-02-3</t>
  </si>
  <si>
    <t>668D-03-1</t>
  </si>
  <si>
    <t>668D-03-2</t>
  </si>
  <si>
    <t>668D-03-3</t>
  </si>
  <si>
    <t>668D-04-1</t>
  </si>
  <si>
    <t>668D-04-2</t>
  </si>
  <si>
    <t>668D-04-3</t>
  </si>
  <si>
    <t>4-20 mA, 0-1 in H₂O</t>
  </si>
  <si>
    <t>0-10 VDC, 0-1 in H₂O</t>
  </si>
  <si>
    <t>0-5 VDC, 0-1 in H₂O</t>
  </si>
  <si>
    <t>668D-05-1</t>
  </si>
  <si>
    <t>668D-05-2</t>
  </si>
  <si>
    <t>668D-05-3</t>
  </si>
  <si>
    <t>668D-06-1</t>
  </si>
  <si>
    <t>668D-06-2</t>
  </si>
  <si>
    <t>668D-06-3</t>
  </si>
  <si>
    <t>668D-07-1</t>
  </si>
  <si>
    <t>668D-08-1</t>
  </si>
  <si>
    <t>668D-09-1</t>
  </si>
  <si>
    <t>668D-10-1</t>
  </si>
  <si>
    <t>668D-12-1</t>
  </si>
  <si>
    <t>668D-12-2</t>
  </si>
  <si>
    <t>668D-12-3</t>
  </si>
  <si>
    <t>668D-13-1</t>
  </si>
  <si>
    <t>668D-13-2</t>
  </si>
  <si>
    <t>668D-13-3</t>
  </si>
  <si>
    <t>668D-14-1</t>
  </si>
  <si>
    <t>668D-15-1</t>
  </si>
  <si>
    <t>668D-16-1</t>
  </si>
  <si>
    <t>668D-17-1</t>
  </si>
  <si>
    <t>668D-18-1</t>
  </si>
  <si>
    <t>4-20 mA, ± 5 in H₂O</t>
  </si>
  <si>
    <t>668D-19-1</t>
  </si>
  <si>
    <t>668D-21-1</t>
  </si>
  <si>
    <t>668D-21-2</t>
  </si>
  <si>
    <t>668D-21-3</t>
  </si>
  <si>
    <t>668D-22-1</t>
  </si>
  <si>
    <t>668D-22-2</t>
  </si>
  <si>
    <t>668D-22-3</t>
  </si>
  <si>
    <t>668B-22-3</t>
  </si>
  <si>
    <t>± 0.5% Full Scale ANSI/ASME Grade 2A</t>
  </si>
  <si>
    <t>&lt; 5 in H₂O (except ± 2.5 in H₂O): ± 1% Full Scale;
All other ranges: ± 0.5% Full Scale at 77°F (25°C) including hysteresis and repeatability (after 1 hour warm-up)</t>
  </si>
  <si>
    <t>AT2MS-0-2</t>
  </si>
  <si>
    <t>AT2MS-1-1</t>
  </si>
  <si>
    <t>AT2MS-1-2</t>
  </si>
  <si>
    <t>AT2MS-2-2</t>
  </si>
  <si>
    <t>4-20 mA</t>
  </si>
  <si>
    <t>0-10 VDC</t>
  </si>
  <si>
    <t>AT2MS-3-1</t>
  </si>
  <si>
    <t>AT2MS-3-2</t>
  </si>
  <si>
    <t>AT2MS-6-2</t>
  </si>
  <si>
    <t>0-5 VDC</t>
  </si>
  <si>
    <t>AT2MS-7-1</t>
  </si>
  <si>
    <t>AT2MS-7-2</t>
  </si>
  <si>
    <t>AT2MS-8-2</t>
  </si>
  <si>
    <t>AT2MS-9-1</t>
  </si>
  <si>
    <t>AT2MS-9-2</t>
  </si>
  <si>
    <t xml:space="preserve">0.5 in H₂O &amp; 0.25 in H₂O: ± 1% Full Scale; 0.1 in H₂O: ± 2% Full Scale;
100 Pa &amp; 50 Pa: ± 1% Full Scale; 25 Pa: ± 2% Full Scale </t>
  </si>
  <si>
    <t>5 in H₂O &amp; 2 in H₂O: ± 1% Full Scale; 1 in H₂O: ± 2% Full Scale;
1250 Pa &amp; 500 Pa: ± 1% Full Scale; 250 Pa: ± 2% Full Scale (@ standard conditions)</t>
  </si>
  <si>
    <t>± 1.0% Full Scale (includes non-linearity, hysteresis, zero point)</t>
  </si>
  <si>
    <t>4-20 mA, -14.5-0 psig</t>
  </si>
  <si>
    <t>DPT-A00</t>
  </si>
  <si>
    <t>DPT-A01</t>
  </si>
  <si>
    <t>DPT-A02</t>
  </si>
  <si>
    <t>DPT-A03</t>
  </si>
  <si>
    <t>DPT-A04</t>
  </si>
  <si>
    <t>DPT-A05</t>
  </si>
  <si>
    <t>DPT-A06</t>
  </si>
  <si>
    <t>DPT-A07</t>
  </si>
  <si>
    <t>4-20 mA, 0-25 psig</t>
  </si>
  <si>
    <t>4-20 mA, 0-160 psig</t>
  </si>
  <si>
    <t>DPT-A08</t>
  </si>
  <si>
    <t>DPT-A09</t>
  </si>
  <si>
    <t>DPT-A10</t>
  </si>
  <si>
    <t>4-20 mA, 0-1000 psig</t>
  </si>
  <si>
    <t>DPT-V00</t>
  </si>
  <si>
    <t>DPT-V01</t>
  </si>
  <si>
    <t>DPT-V02</t>
  </si>
  <si>
    <t>DPT-V03</t>
  </si>
  <si>
    <t>DPT-V04</t>
  </si>
  <si>
    <t>DPT-V05</t>
  </si>
  <si>
    <t>0-10 VDC, -14.5-0 psig</t>
  </si>
  <si>
    <t>0-10 VDC, 0-15 psig</t>
  </si>
  <si>
    <t>0-10 VDC, 0-25 psig</t>
  </si>
  <si>
    <t>0-10 VDC, 0-30 psig</t>
  </si>
  <si>
    <t>0-10 VDC, 0-50 psig</t>
  </si>
  <si>
    <t>0-10 VDC, 0-100 psig</t>
  </si>
  <si>
    <t>DPT-V06</t>
  </si>
  <si>
    <t>DPT-V07</t>
  </si>
  <si>
    <t>DPT-V08</t>
  </si>
  <si>
    <t>DPT-V09</t>
  </si>
  <si>
    <t>DPT-V10</t>
  </si>
  <si>
    <t>0-10 VDC, 0-160 psig</t>
  </si>
  <si>
    <t>0-10 VDC, 0-200 psig</t>
  </si>
  <si>
    <t>0-10 VDC, 0-300 psig</t>
  </si>
  <si>
    <t>0-10 VDC, 0-500 psig</t>
  </si>
  <si>
    <t>0-10 VDC, 0-1000 psig</t>
  </si>
  <si>
    <t>± 5% Full Scale @ 70°F (21.1°C) and 14.7 psia (1 atm absolute)</t>
  </si>
  <si>
    <t>DR10010</t>
  </si>
  <si>
    <t>0.24 SCFH air</t>
  </si>
  <si>
    <t>DR100102</t>
  </si>
  <si>
    <t>100 SCFH air</t>
  </si>
  <si>
    <t>DR100120</t>
  </si>
  <si>
    <t>0.02 GPH water</t>
  </si>
  <si>
    <t>DR100132</t>
  </si>
  <si>
    <t>0.1 GPH water</t>
  </si>
  <si>
    <t>DR100140</t>
  </si>
  <si>
    <t>0.13 GPH water</t>
  </si>
  <si>
    <t>DR100152</t>
  </si>
  <si>
    <t>0.36 GPH water</t>
  </si>
  <si>
    <t>DR100172</t>
  </si>
  <si>
    <t>0.9 GPH water</t>
  </si>
  <si>
    <t>DR100180</t>
  </si>
  <si>
    <t>2.2 GPH water</t>
  </si>
  <si>
    <t>DR100192</t>
  </si>
  <si>
    <t>4.4 GPH water</t>
  </si>
  <si>
    <t>DR100200</t>
  </si>
  <si>
    <t>10 GPH water</t>
  </si>
  <si>
    <t>DR100212</t>
  </si>
  <si>
    <t>24 GPH water</t>
  </si>
  <si>
    <t>DR10022</t>
  </si>
  <si>
    <t>0.65 SCFH air</t>
  </si>
  <si>
    <t>DR10030</t>
  </si>
  <si>
    <t>1.1 SCFH air</t>
  </si>
  <si>
    <t>DR10042</t>
  </si>
  <si>
    <t>2.2 SCFH air</t>
  </si>
  <si>
    <t>DR10062</t>
  </si>
  <si>
    <t>5.6 SCFH air</t>
  </si>
  <si>
    <t>DR10070</t>
  </si>
  <si>
    <t>11 SCFH air</t>
  </si>
  <si>
    <t>DR10082</t>
  </si>
  <si>
    <t>20 SCFH air</t>
  </si>
  <si>
    <t>DR10090</t>
  </si>
  <si>
    <t>55 SCFH air</t>
  </si>
  <si>
    <t>DR10410</t>
  </si>
  <si>
    <t>DR104102</t>
  </si>
  <si>
    <t>DR104120</t>
  </si>
  <si>
    <t>DR104132</t>
  </si>
  <si>
    <t>DR104140</t>
  </si>
  <si>
    <t>DR104152</t>
  </si>
  <si>
    <t>DR104172</t>
  </si>
  <si>
    <t>DR104180</t>
  </si>
  <si>
    <t>DR104192</t>
  </si>
  <si>
    <t>DR104200</t>
  </si>
  <si>
    <t>DR104212</t>
  </si>
  <si>
    <t>DR10422</t>
  </si>
  <si>
    <t>DR10430</t>
  </si>
  <si>
    <t>DR10442</t>
  </si>
  <si>
    <t>DR10462</t>
  </si>
  <si>
    <t>DR10470</t>
  </si>
  <si>
    <t>DR10482</t>
  </si>
  <si>
    <t>DR10490</t>
  </si>
  <si>
    <t>DR12010</t>
  </si>
  <si>
    <t>DR120102</t>
  </si>
  <si>
    <t>DR120120</t>
  </si>
  <si>
    <t>DR120132</t>
  </si>
  <si>
    <t>DR120140</t>
  </si>
  <si>
    <t>DR120152</t>
  </si>
  <si>
    <t>DR120172</t>
  </si>
  <si>
    <t>DR120180</t>
  </si>
  <si>
    <t>DR120192</t>
  </si>
  <si>
    <t>DR120200</t>
  </si>
  <si>
    <t>DR120212</t>
  </si>
  <si>
    <t>DR12022</t>
  </si>
  <si>
    <t>DR12030</t>
  </si>
  <si>
    <t>DR12042</t>
  </si>
  <si>
    <t>DR12062</t>
  </si>
  <si>
    <t>DR12070</t>
  </si>
  <si>
    <t>DR12082</t>
  </si>
  <si>
    <t>DR12090</t>
  </si>
  <si>
    <t>DR12410</t>
  </si>
  <si>
    <t>DR124102</t>
  </si>
  <si>
    <t>DR124120</t>
  </si>
  <si>
    <t>DR124132</t>
  </si>
  <si>
    <t>DR124152</t>
  </si>
  <si>
    <t>DR124172</t>
  </si>
  <si>
    <t>DR124180</t>
  </si>
  <si>
    <t>DR124192</t>
  </si>
  <si>
    <t>DR124200</t>
  </si>
  <si>
    <t>DR124212</t>
  </si>
  <si>
    <t>DR12422</t>
  </si>
  <si>
    <t>DR12430</t>
  </si>
  <si>
    <t>DR12442</t>
  </si>
  <si>
    <t>DR12462</t>
  </si>
  <si>
    <t>DR12470</t>
  </si>
  <si>
    <t>DR12482</t>
  </si>
  <si>
    <t>DR12490</t>
  </si>
  <si>
    <t>DR200132</t>
  </si>
  <si>
    <t>2 SCFH air</t>
  </si>
  <si>
    <t>DR200182</t>
  </si>
  <si>
    <t>3.8 SCFH air</t>
  </si>
  <si>
    <t>DR200232</t>
  </si>
  <si>
    <t>10 SCFH air</t>
  </si>
  <si>
    <t>DR200282</t>
  </si>
  <si>
    <t>16 SCFH air</t>
  </si>
  <si>
    <t>DR20032</t>
  </si>
  <si>
    <t>0.33 SCFH air</t>
  </si>
  <si>
    <t>DR200382</t>
  </si>
  <si>
    <t>DR200332</t>
  </si>
  <si>
    <t>35 SCFH air</t>
  </si>
  <si>
    <t>90 SCFH air</t>
  </si>
  <si>
    <t>DR200432</t>
  </si>
  <si>
    <t>0.05 GPH water</t>
  </si>
  <si>
    <t>DR200482</t>
  </si>
  <si>
    <t>0.075 GPH water</t>
  </si>
  <si>
    <t>DR200532</t>
  </si>
  <si>
    <t>0.34 GPH water</t>
  </si>
  <si>
    <t>DR200582</t>
  </si>
  <si>
    <t>0.75 GPH water</t>
  </si>
  <si>
    <t>DR200632</t>
  </si>
  <si>
    <t>DR200682</t>
  </si>
  <si>
    <t>3.6 GPH water</t>
  </si>
  <si>
    <t>DR200732</t>
  </si>
  <si>
    <t>7.5 GPH water</t>
  </si>
  <si>
    <t>DR200782</t>
  </si>
  <si>
    <t>21 GPH water</t>
  </si>
  <si>
    <t>DR20082</t>
  </si>
  <si>
    <t>0.54 SCFH air</t>
  </si>
  <si>
    <t>DR204132</t>
  </si>
  <si>
    <t>DR204182</t>
  </si>
  <si>
    <t>DR204232</t>
  </si>
  <si>
    <t>DR204282</t>
  </si>
  <si>
    <t>DR20432</t>
  </si>
  <si>
    <t>DR204332</t>
  </si>
  <si>
    <t>DR204382</t>
  </si>
  <si>
    <t>DR204432</t>
  </si>
  <si>
    <t>DR204482</t>
  </si>
  <si>
    <t>DR204532</t>
  </si>
  <si>
    <t>DR204582</t>
  </si>
  <si>
    <t>DR204632</t>
  </si>
  <si>
    <t>DR204682</t>
  </si>
  <si>
    <t>DR204732</t>
  </si>
  <si>
    <t>DR204782</t>
  </si>
  <si>
    <t>DR20482</t>
  </si>
  <si>
    <t>DR220132</t>
  </si>
  <si>
    <t>DR220182</t>
  </si>
  <si>
    <t>DR220232</t>
  </si>
  <si>
    <t>DR22032</t>
  </si>
  <si>
    <t>DR220282</t>
  </si>
  <si>
    <t>DR220332</t>
  </si>
  <si>
    <t>DR220382</t>
  </si>
  <si>
    <t>DR220432</t>
  </si>
  <si>
    <t>DR220482</t>
  </si>
  <si>
    <t>DR220532</t>
  </si>
  <si>
    <t>DR220582</t>
  </si>
  <si>
    <t>DR220632</t>
  </si>
  <si>
    <t>DR220682</t>
  </si>
  <si>
    <t>DR220732</t>
  </si>
  <si>
    <t>DR220782</t>
  </si>
  <si>
    <t>DR22082</t>
  </si>
  <si>
    <t>DR224132</t>
  </si>
  <si>
    <t>DR224182</t>
  </si>
  <si>
    <t>DR224232</t>
  </si>
  <si>
    <t>DR224282</t>
  </si>
  <si>
    <t>DR22432</t>
  </si>
  <si>
    <t>DR224332</t>
  </si>
  <si>
    <t>DR224382</t>
  </si>
  <si>
    <t>DR224432</t>
  </si>
  <si>
    <t>DR224482</t>
  </si>
  <si>
    <t>DR224532</t>
  </si>
  <si>
    <t>DR224582</t>
  </si>
  <si>
    <t>DR224632</t>
  </si>
  <si>
    <t>DR224682</t>
  </si>
  <si>
    <t>DR224732</t>
  </si>
  <si>
    <t>DR224782</t>
  </si>
  <si>
    <t>DR22482</t>
  </si>
  <si>
    <t>± 0.25% Full Scale (includes linearity, hysteresis, repeatability)</t>
  </si>
  <si>
    <t>30 inHg - 0 - 15 psig</t>
  </si>
  <si>
    <t>DSGT-101-C0S</t>
  </si>
  <si>
    <t>DSGT-101-C1S</t>
  </si>
  <si>
    <t>DSGT-101-C2S</t>
  </si>
  <si>
    <t>DSGT-102-C0S</t>
  </si>
  <si>
    <t>DSGT-102-C1S</t>
  </si>
  <si>
    <t>DSGT-102-C2S</t>
  </si>
  <si>
    <t>30 inHg - 0 - 30 psig</t>
  </si>
  <si>
    <t>DSGT-103-C0S</t>
  </si>
  <si>
    <t>DSGT-103-C1S</t>
  </si>
  <si>
    <t>DSGT-103-C2S</t>
  </si>
  <si>
    <t>30 inHg - 0 - 60 psig</t>
  </si>
  <si>
    <t>DSGT-104-C0S</t>
  </si>
  <si>
    <t>DSGT-104-C1S</t>
  </si>
  <si>
    <t>DSGT-104-C2S</t>
  </si>
  <si>
    <t>DSGT-105-C0S</t>
  </si>
  <si>
    <t>DSGT-105-C1S</t>
  </si>
  <si>
    <t>DSGT-105-C2S</t>
  </si>
  <si>
    <t>DSGT-106-C0S</t>
  </si>
  <si>
    <t>DSGT-106-C1S</t>
  </si>
  <si>
    <t>DSGT-106-C2S</t>
  </si>
  <si>
    <t>DSGT-107-C0S</t>
  </si>
  <si>
    <t>DSGT-107-C1S</t>
  </si>
  <si>
    <t>DSGT-107-C2S</t>
  </si>
  <si>
    <t>0-160 psig</t>
  </si>
  <si>
    <t>DSGT-108-C0S</t>
  </si>
  <si>
    <t>DSGT-108-C1S</t>
  </si>
  <si>
    <t>DSGT-108-C2S</t>
  </si>
  <si>
    <t>DSGT-109-C0S</t>
  </si>
  <si>
    <t>DSGT-109-C1S</t>
  </si>
  <si>
    <t>DSGT-109-C2S</t>
  </si>
  <si>
    <t>DSGT-110-C0S</t>
  </si>
  <si>
    <t>DSGT-110-C1S</t>
  </si>
  <si>
    <t>DSGT-110-C2S</t>
  </si>
  <si>
    <t>0-600 psig</t>
  </si>
  <si>
    <t>DSGT-111-C0S</t>
  </si>
  <si>
    <t>DSGT-111-C1S</t>
  </si>
  <si>
    <t>DSGT-111-C2S</t>
  </si>
  <si>
    <t>0-800 psig</t>
  </si>
  <si>
    <t>DSGT-112-C0S</t>
  </si>
  <si>
    <t>DSGT-112-C1S</t>
  </si>
  <si>
    <t>DSGT-112-C2S</t>
  </si>
  <si>
    <t>DSGT-113-C0S</t>
  </si>
  <si>
    <t>DSGT-113-C1S</t>
  </si>
  <si>
    <t>DSGT-113-C2S</t>
  </si>
  <si>
    <t>0-1500 psig</t>
  </si>
  <si>
    <t>DSGT-114-C0S</t>
  </si>
  <si>
    <t>DSGT-114-C1S</t>
  </si>
  <si>
    <t>DSGT-114-C2S</t>
  </si>
  <si>
    <t>DSGT-115-C0S</t>
  </si>
  <si>
    <t>DSGT-115-C1S</t>
  </si>
  <si>
    <t>DSGT-115-C2S</t>
  </si>
  <si>
    <t>0-3000 psig</t>
  </si>
  <si>
    <t>DSGT-116-C0S</t>
  </si>
  <si>
    <t>DSGT-116-C1S</t>
  </si>
  <si>
    <t>DSGT-116-C2S</t>
  </si>
  <si>
    <t>0-5000 psig</t>
  </si>
  <si>
    <t>DSGT-117-C0S</t>
  </si>
  <si>
    <t>DSGT-117-C1S</t>
  </si>
  <si>
    <t>DSGT-117-C2S</t>
  </si>
  <si>
    <t>0-8000 psig</t>
  </si>
  <si>
    <t>DSGT-118-C0S</t>
  </si>
  <si>
    <t>DSGT-118-C1S</t>
  </si>
  <si>
    <t>DSGT-118-C2S</t>
  </si>
  <si>
    <t>0-10000 psig</t>
  </si>
  <si>
    <t>DSGT-119-C0S</t>
  </si>
  <si>
    <t>DSGT-119-C1S</t>
  </si>
  <si>
    <t>DSGT-119-C2S</t>
  </si>
  <si>
    <t>DSGT-120-C0S</t>
  </si>
  <si>
    <t>DSGT-120-C1S</t>
  </si>
  <si>
    <t>DSGT-120-C2S</t>
  </si>
  <si>
    <t>0-15000 psig</t>
  </si>
  <si>
    <t>0-20000 psig</t>
  </si>
  <si>
    <t>± 0.5% Full Scale (includes non-linearity, hysteresis, and repeatability)</t>
  </si>
  <si>
    <t>HM3531ALI200</t>
  </si>
  <si>
    <t>± 0.05% Full Scale</t>
  </si>
  <si>
    <t>HM3531DLC100</t>
  </si>
  <si>
    <t>HM3531DLF100</t>
  </si>
  <si>
    <t>HM3531DLH100</t>
  </si>
  <si>
    <t>HM3531DLJ100</t>
  </si>
  <si>
    <t>HM3531DLM110</t>
  </si>
  <si>
    <t>HM3531DLK100</t>
  </si>
  <si>
    <t>0-29 psi</t>
  </si>
  <si>
    <t>0-108 psi</t>
  </si>
  <si>
    <t>HM3531DLB300</t>
  </si>
  <si>
    <t>HM3531DLC300</t>
  </si>
  <si>
    <t>HM3531DLE300</t>
  </si>
  <si>
    <t>HM3531DLF300</t>
  </si>
  <si>
    <t>HM3531DLG300</t>
  </si>
  <si>
    <t>HM3531DLH300</t>
  </si>
  <si>
    <t>± 0.2% Full Scale</t>
  </si>
  <si>
    <t>HM3531DLJ300</t>
  </si>
  <si>
    <t>HM3531DLK300</t>
  </si>
  <si>
    <t>HM3531DLL310</t>
  </si>
  <si>
    <t>HM3531DLM310</t>
  </si>
  <si>
    <t>0-145 psi</t>
  </si>
  <si>
    <t>HM3531DLC600</t>
  </si>
  <si>
    <t>± 0.1% Reading</t>
  </si>
  <si>
    <t>HM3531DLF600</t>
  </si>
  <si>
    <t>HM3531DLH600</t>
  </si>
  <si>
    <t>HM3531DLJ600</t>
  </si>
  <si>
    <t>HM3531DLK600</t>
  </si>
  <si>
    <t>HM3531DLM610</t>
  </si>
  <si>
    <t>HM3531GMG310</t>
  </si>
  <si>
    <t>0.2% Full Scale</t>
  </si>
  <si>
    <t>0-7.25 psi</t>
  </si>
  <si>
    <t>HM3531GMH310</t>
  </si>
  <si>
    <t>HM3531GMJ310</t>
  </si>
  <si>
    <t>HM3531GMK310</t>
  </si>
  <si>
    <t>HM3531GML310</t>
  </si>
  <si>
    <t>HM3531GMM310</t>
  </si>
  <si>
    <t>HM3531GMN310</t>
  </si>
  <si>
    <t>0-14.5 psig</t>
  </si>
  <si>
    <t>0-507 psi</t>
  </si>
  <si>
    <t>HM3531GMR310</t>
  </si>
  <si>
    <t>HM3531GMZ310</t>
  </si>
  <si>
    <t>0-1305 psi</t>
  </si>
  <si>
    <t>HM3531GMN610</t>
  </si>
  <si>
    <t>HM3531GMR610</t>
  </si>
  <si>
    <t>HM3531GMZ610</t>
  </si>
  <si>
    <t>HM3531ALJ100</t>
  </si>
  <si>
    <t>0-29 psia</t>
  </si>
  <si>
    <t>HM3531ALJ200</t>
  </si>
  <si>
    <t>HM3531ALK200</t>
  </si>
  <si>
    <t>± 0.1% Full Scale</t>
  </si>
  <si>
    <t>0-108 psia</t>
  </si>
  <si>
    <t>HM3531ALI300</t>
  </si>
  <si>
    <t>HM3531ALJ300</t>
  </si>
  <si>
    <t>HM3531ALK300</t>
  </si>
  <si>
    <t>HM3531ALJ600</t>
  </si>
  <si>
    <t>HM3531ALK600</t>
  </si>
  <si>
    <t>LFMA-01-A2</t>
  </si>
  <si>
    <t>0.1-1 GPM water</t>
  </si>
  <si>
    <t>LFMA-02-A2</t>
  </si>
  <si>
    <t>LFMA-03-A2</t>
  </si>
  <si>
    <t>LFMB-04-A2</t>
  </si>
  <si>
    <t>LFMB-05-A2</t>
  </si>
  <si>
    <t>LFMB-06-A2</t>
  </si>
  <si>
    <t>0.25-2.5 GPM water</t>
  </si>
  <si>
    <t>0.8-8 GPM water</t>
  </si>
  <si>
    <t>LFMC-07-A2</t>
  </si>
  <si>
    <t>LFMC-08-A2</t>
  </si>
  <si>
    <t>LFMC-09-A2</t>
  </si>
  <si>
    <t>LFMD-10-C2</t>
  </si>
  <si>
    <t>LFMD-11-C2</t>
  </si>
  <si>
    <t>LFMD-12-F2</t>
  </si>
  <si>
    <t>LFMD-13-F2</t>
  </si>
  <si>
    <t>LFME-14-F2</t>
  </si>
  <si>
    <t>1.2-12 GPM water</t>
  </si>
  <si>
    <t>2.5-25 GPM water</t>
  </si>
  <si>
    <t>LFMF-15-I2</t>
  </si>
  <si>
    <t>LFMF-16-I2</t>
  </si>
  <si>
    <t>LFMF-17-I2</t>
  </si>
  <si>
    <t>5-45 GPM water</t>
  </si>
  <si>
    <t>7-70 GPM water</t>
  </si>
  <si>
    <t>LPG4-D7122N</t>
  </si>
  <si>
    <t>-10 - 0 in H₂O</t>
  </si>
  <si>
    <t>LPG4-D7222N</t>
  </si>
  <si>
    <t>-15 - 0 in H₂O</t>
  </si>
  <si>
    <t>LPG4-D7322N</t>
  </si>
  <si>
    <t>LPG4-D7422N</t>
  </si>
  <si>
    <t>LPG4-D7522N</t>
  </si>
  <si>
    <t>LPG4-D7622N</t>
  </si>
  <si>
    <t>LPG4-D7722N</t>
  </si>
  <si>
    <t>-25 - 0 in H₂O</t>
  </si>
  <si>
    <t>-40 - 0 in H₂O</t>
  </si>
  <si>
    <t>-60 - 0 in H₂O</t>
  </si>
  <si>
    <t>-80 - 0 in H₂O</t>
  </si>
  <si>
    <t>-100 - 0 in H₂O</t>
  </si>
  <si>
    <t>LPG4-D7822N</t>
  </si>
  <si>
    <t>LPG4-D7922N</t>
  </si>
  <si>
    <t>LPG4-D8022N</t>
  </si>
  <si>
    <t>LPG4-D8122N</t>
  </si>
  <si>
    <t>LPG4-D8222N</t>
  </si>
  <si>
    <t>LPG4-D8322N</t>
  </si>
  <si>
    <t>LPG4-D8422N</t>
  </si>
  <si>
    <t>LPG4-D8522N</t>
  </si>
  <si>
    <t>-160 - 0 in H₂O</t>
  </si>
  <si>
    <t>-235 - 0 in H₂O</t>
  </si>
  <si>
    <t>LPG4-D8622N</t>
  </si>
  <si>
    <t>LPG4-D8722N</t>
  </si>
  <si>
    <t>LPG4-D8922N</t>
  </si>
  <si>
    <t>LPG4-D9022N</t>
  </si>
  <si>
    <t>LPG4-D9122N</t>
  </si>
  <si>
    <t>LPG4-D9322N</t>
  </si>
  <si>
    <t>LPG4-D9422N</t>
  </si>
  <si>
    <t>-4-0-6 in H₂O</t>
  </si>
  <si>
    <t>-6-0-10 in H₂O</t>
  </si>
  <si>
    <t>-8-0-16 in H₂O</t>
  </si>
  <si>
    <t>-24-0-40 in H₂O</t>
  </si>
  <si>
    <t>-30-0-50 in H₂O</t>
  </si>
  <si>
    <t>± 3-2-3% Full Scale</t>
  </si>
  <si>
    <t>LPG5-D0022N</t>
  </si>
  <si>
    <t>LPG5-D0042N</t>
  </si>
  <si>
    <t>LPG5-D8022N</t>
  </si>
  <si>
    <t>LPG5-D8042N</t>
  </si>
  <si>
    <t>LPG5-D8122N</t>
  </si>
  <si>
    <t>LPG5-D8142N</t>
  </si>
  <si>
    <t>LPG5-D8222N</t>
  </si>
  <si>
    <t>LPG5-D8242N</t>
  </si>
  <si>
    <t>LPG5-D8422N</t>
  </si>
  <si>
    <t>LPG5-D8442N</t>
  </si>
  <si>
    <t>LPG5-D8622N</t>
  </si>
  <si>
    <t>LPG5-D8642N</t>
  </si>
  <si>
    <t>0-35 in H₂O</t>
  </si>
  <si>
    <t>LPG5-D8822N</t>
  </si>
  <si>
    <t>LPG5-D8842N</t>
  </si>
  <si>
    <t>LPG5-D9922N</t>
  </si>
  <si>
    <t>LPG5-D9942N</t>
  </si>
  <si>
    <t>MS2-D102</t>
  </si>
  <si>
    <t>MS2-D102-LCD</t>
  </si>
  <si>
    <t>MS2-D103</t>
  </si>
  <si>
    <t>MS2-W101</t>
  </si>
  <si>
    <t>MS2-W101-LCD</t>
  </si>
  <si>
    <t>MS2-W102</t>
  </si>
  <si>
    <t>1.0, 2.0, 3.0, 5.0 in H₂O</t>
  </si>
  <si>
    <t>0.10, 0.15, 0.25, 0.50 in H₂O</t>
  </si>
  <si>
    <t>10.0, 15.0, 25.0, 28.0 in H₂O</t>
  </si>
  <si>
    <t>MS2-W102-LCD</t>
  </si>
  <si>
    <t>MS2-W103</t>
  </si>
  <si>
    <t>MS2-W103-BC</t>
  </si>
  <si>
    <t>MS2-W103-LCD</t>
  </si>
  <si>
    <t>MS2-W103-LCD-MC</t>
  </si>
  <si>
    <t>MS2-W103-MC</t>
  </si>
  <si>
    <t>MS2-W111</t>
  </si>
  <si>
    <t>MS2-W111-LCD</t>
  </si>
  <si>
    <t>MS2-W112</t>
  </si>
  <si>
    <t>MS2-W112-LCD</t>
  </si>
  <si>
    <t>± 2% Full Scale for 1 in H₂O;
± 1% Full Scale for 2, 3 &amp; 5 in H₂O</t>
  </si>
  <si>
    <t>± 1% Full Scale for 10, 15, 25 &amp; 28 in H₂O</t>
  </si>
  <si>
    <t>± 2% Full Scale for 0.1 in H₂O;
± 1% Full Scale for 0.15, 0.25 &amp; 0.5 in H₂O</t>
  </si>
  <si>
    <t>±2% Full Scale</t>
  </si>
  <si>
    <t>PTGD-AA01A</t>
  </si>
  <si>
    <t>PTGD-AA02A</t>
  </si>
  <si>
    <t>0-10 psid</t>
  </si>
  <si>
    <t>PTGD-AA03A</t>
  </si>
  <si>
    <t>PTGD-AA04A</t>
  </si>
  <si>
    <t>0-20 psid</t>
  </si>
  <si>
    <t>PTGD-AA05A</t>
  </si>
  <si>
    <t>0-25 psid</t>
  </si>
  <si>
    <t>PTGD-AA06A</t>
  </si>
  <si>
    <t>PTGD-AA07A</t>
  </si>
  <si>
    <t>0-40 psid</t>
  </si>
  <si>
    <t>PTGD-AA08A</t>
  </si>
  <si>
    <t>0-50 psid</t>
  </si>
  <si>
    <t>PTGD-AA09A</t>
  </si>
  <si>
    <t>PTGD-AA10A</t>
  </si>
  <si>
    <t>0-80 psid</t>
  </si>
  <si>
    <t>PTGD-AA11A</t>
  </si>
  <si>
    <t>PTGD-AA12A</t>
  </si>
  <si>
    <t>PTGD-AC01A</t>
  </si>
  <si>
    <t>PTGD-AC02A</t>
  </si>
  <si>
    <t>PTGD-AC03A</t>
  </si>
  <si>
    <t>PTGD-AC04A</t>
  </si>
  <si>
    <t>PTGD-AC05A</t>
  </si>
  <si>
    <t>PTGD-AC06A</t>
  </si>
  <si>
    <t>PTGD-AC07A</t>
  </si>
  <si>
    <t>PTGD-AC08A</t>
  </si>
  <si>
    <t>PTGD-AC09A</t>
  </si>
  <si>
    <t>PTGD-AC10A</t>
  </si>
  <si>
    <t>PTGD-AC11A</t>
  </si>
  <si>
    <t>PTGD-AC12A</t>
  </si>
  <si>
    <t>PTGD-SA01A</t>
  </si>
  <si>
    <t>PTGD-SA02A</t>
  </si>
  <si>
    <t>PTGD-SA03A</t>
  </si>
  <si>
    <t>PTGD-SA04A</t>
  </si>
  <si>
    <t>PTGD-SA05A</t>
  </si>
  <si>
    <t>PTGD-SA06A</t>
  </si>
  <si>
    <t>PTGD-SA07A</t>
  </si>
  <si>
    <t>PTGD-SA08A</t>
  </si>
  <si>
    <t>PTGD-SA09A</t>
  </si>
  <si>
    <t>PTGD-SA10A</t>
  </si>
  <si>
    <t>PTGD-SA11A</t>
  </si>
  <si>
    <t>PTGD-SA12A</t>
  </si>
  <si>
    <t>PTGD-SC01A</t>
  </si>
  <si>
    <t>PTGD-SC02A</t>
  </si>
  <si>
    <t>PTGD-SC03A</t>
  </si>
  <si>
    <t>PTGD-SC04A</t>
  </si>
  <si>
    <t>PTGD-SC05A</t>
  </si>
  <si>
    <t>PTGD-SC06A</t>
  </si>
  <si>
    <t>PTGD-SC07A</t>
  </si>
  <si>
    <t>PTGD-SC08A</t>
  </si>
  <si>
    <t>PTGD-SC09A</t>
  </si>
  <si>
    <t>PTGD-SC10A</t>
  </si>
  <si>
    <t>PTGD-SC11A</t>
  </si>
  <si>
    <t>PTGD-SC12A</t>
  </si>
  <si>
    <t>± 2% RH from 10 to 90% RH @ 25°C</t>
  </si>
  <si>
    <t>RHP-2D11</t>
  </si>
  <si>
    <t>RHP-2D11-LCD</t>
  </si>
  <si>
    <t>RHP-2D1A</t>
  </si>
  <si>
    <t>Temperature: ± 0.54°F at 32°F (± 0.3°C at 0°C)</t>
  </si>
  <si>
    <t>RHP-2D1B</t>
  </si>
  <si>
    <t>Temperature: ± 0.36°F at 77°F (± 0.2°C at 25°C)</t>
  </si>
  <si>
    <t>RHP-2D1D</t>
  </si>
  <si>
    <t>RHP-2D1E</t>
  </si>
  <si>
    <t>RHP-2D1F</t>
  </si>
  <si>
    <t>RHP-2D20</t>
  </si>
  <si>
    <t>RHP-2D22</t>
  </si>
  <si>
    <t>RHP-2D22-LCD</t>
  </si>
  <si>
    <t>RHP-2D2A</t>
  </si>
  <si>
    <t>RHP-2D2B</t>
  </si>
  <si>
    <t>RHP-2D2D</t>
  </si>
  <si>
    <t>RHP-2D2E</t>
  </si>
  <si>
    <t>RHP-2D2F</t>
  </si>
  <si>
    <t>RHP-2M11</t>
  </si>
  <si>
    <t>RHP-2M22</t>
  </si>
  <si>
    <t>RHP-2O10</t>
  </si>
  <si>
    <t>RHP-2O11</t>
  </si>
  <si>
    <t>RHP-2O1A</t>
  </si>
  <si>
    <t>RHP-2O1B</t>
  </si>
  <si>
    <t>RHP-2O1D</t>
  </si>
  <si>
    <t>RHP-2O1E</t>
  </si>
  <si>
    <t>RHP-2O1F</t>
  </si>
  <si>
    <t>RHP-2O20</t>
  </si>
  <si>
    <t>RHP-2O22</t>
  </si>
  <si>
    <t>RHP-2O2A</t>
  </si>
  <si>
    <t>RHP-2O2B</t>
  </si>
  <si>
    <t>RHP-2O2D</t>
  </si>
  <si>
    <t>RHP-2O2E</t>
  </si>
  <si>
    <t>RHP-2O2F</t>
  </si>
  <si>
    <t>RHP-2R11</t>
  </si>
  <si>
    <t>RHP-2R1B</t>
  </si>
  <si>
    <t>RHP-2S11</t>
  </si>
  <si>
    <t>RHP-2S1B</t>
  </si>
  <si>
    <t>RHPS-D2E</t>
  </si>
  <si>
    <t>RHP-3D10</t>
  </si>
  <si>
    <t>± 3% RH from 20 to 80% RH @ 25°C</t>
  </si>
  <si>
    <t>RHP-3D11</t>
  </si>
  <si>
    <t>RHP-3D11-LCD</t>
  </si>
  <si>
    <t>RHP-3D1A</t>
  </si>
  <si>
    <t>RHP-3D1B</t>
  </si>
  <si>
    <t>RHP-3D1D</t>
  </si>
  <si>
    <t>RHP-3D1E</t>
  </si>
  <si>
    <t>RHP-3D1F</t>
  </si>
  <si>
    <t>RHP-3D20</t>
  </si>
  <si>
    <t>RHP-3D22</t>
  </si>
  <si>
    <t>RHP-3D22-LCD</t>
  </si>
  <si>
    <t>RHP-3D2A</t>
  </si>
  <si>
    <t>RHP-3D2B</t>
  </si>
  <si>
    <t>RHP-3D2D</t>
  </si>
  <si>
    <t>RHP-3D2E</t>
  </si>
  <si>
    <t>RHP-3D2F</t>
  </si>
  <si>
    <t>RHP-3D3E</t>
  </si>
  <si>
    <t>RHP-3M10</t>
  </si>
  <si>
    <t>RHP-3M11</t>
  </si>
  <si>
    <t>RHP-3M1A</t>
  </si>
  <si>
    <t>RHP-3M1B</t>
  </si>
  <si>
    <t>RHP-3M20</t>
  </si>
  <si>
    <t>RHP-3M22</t>
  </si>
  <si>
    <t>RHP-3O10</t>
  </si>
  <si>
    <t>RHP-3O11</t>
  </si>
  <si>
    <t>RHP-3O1A</t>
  </si>
  <si>
    <t>RHP-3O1B</t>
  </si>
  <si>
    <t>RHP-3O1D</t>
  </si>
  <si>
    <t>RHP-3O1E</t>
  </si>
  <si>
    <t>RHP-3O1F</t>
  </si>
  <si>
    <t>RHP-3O20</t>
  </si>
  <si>
    <t>RHP-3O22</t>
  </si>
  <si>
    <t>RHP-3O2A</t>
  </si>
  <si>
    <t>RHP-3O2B</t>
  </si>
  <si>
    <t>RHP-3O2E</t>
  </si>
  <si>
    <t>RHP-3O2F</t>
  </si>
  <si>
    <t>RHP-3R11</t>
  </si>
  <si>
    <t>RHP-3S11</t>
  </si>
  <si>
    <t>RHP-3S1A</t>
  </si>
  <si>
    <t>RHP-3S1B</t>
  </si>
  <si>
    <t>RHP-3S22</t>
  </si>
  <si>
    <t>RHP-3S2A</t>
  </si>
  <si>
    <t>RHP-3S2B</t>
  </si>
  <si>
    <t>490-4</t>
  </si>
  <si>
    <t>Model LDPM Digital Differential Pressure Manometer</t>
  </si>
  <si>
    <t>LDPM-01</t>
  </si>
  <si>
    <t>± 55.4 in H₂O</t>
  </si>
  <si>
    <t>607-0</t>
  </si>
  <si>
    <t>607-01</t>
  </si>
  <si>
    <t>607-0B</t>
  </si>
  <si>
    <t>607-11</t>
  </si>
  <si>
    <t xml:space="preserve">± 0.50% Full Scale </t>
  </si>
  <si>
    <t>Model BDG-01 Brass Digital Pressure Gage</t>
  </si>
  <si>
    <t>BDG-01</t>
  </si>
  <si>
    <t>0-150 psig</t>
  </si>
  <si>
    <t>Series 645 Wet/Wet Differential Pressure Transmitter</t>
  </si>
  <si>
    <t>645-0</t>
  </si>
  <si>
    <t>645-0-3V</t>
  </si>
  <si>
    <t>645-1</t>
  </si>
  <si>
    <t>645-10</t>
  </si>
  <si>
    <t>0-2 psid</t>
  </si>
  <si>
    <t>± 0.5 psid</t>
  </si>
  <si>
    <t>645-10-3V</t>
  </si>
  <si>
    <t>645-11</t>
  </si>
  <si>
    <t>645-11-3V</t>
  </si>
  <si>
    <t>± 1 psid</t>
  </si>
  <si>
    <t>645-12</t>
  </si>
  <si>
    <t>645-12-3V</t>
  </si>
  <si>
    <t>645-13</t>
  </si>
  <si>
    <t>645-13-3V</t>
  </si>
  <si>
    <t>645-1-3V</t>
  </si>
  <si>
    <t>645-14</t>
  </si>
  <si>
    <t>645-14-3V</t>
  </si>
  <si>
    <t>± 2.5 psid</t>
  </si>
  <si>
    <t>± 5 psid</t>
  </si>
  <si>
    <t>± 10 psid</t>
  </si>
  <si>
    <t>645-16</t>
  </si>
  <si>
    <t>645-16-3V</t>
  </si>
  <si>
    <t>± 25 psid</t>
  </si>
  <si>
    <t>645-15</t>
  </si>
  <si>
    <t>645-15-3V</t>
  </si>
  <si>
    <t>± 50 psid</t>
  </si>
  <si>
    <t>645-2</t>
  </si>
  <si>
    <t>645-2-3V</t>
  </si>
  <si>
    <t>645-3</t>
  </si>
  <si>
    <t>645-3-3V</t>
  </si>
  <si>
    <t>645-4</t>
  </si>
  <si>
    <t>645-4-3V</t>
  </si>
  <si>
    <t>645-5</t>
  </si>
  <si>
    <t>645-5-3V</t>
  </si>
  <si>
    <t>645-6</t>
  </si>
  <si>
    <t>645-6-3V</t>
  </si>
  <si>
    <t>AP2</t>
  </si>
  <si>
    <t>Series 648B Differential Pressure Transmitter</t>
  </si>
  <si>
    <t>648B-01</t>
  </si>
  <si>
    <t>0-0.1 H₂O</t>
  </si>
  <si>
    <t>648B-02</t>
  </si>
  <si>
    <t>648B-03</t>
  </si>
  <si>
    <t>648B-04</t>
  </si>
  <si>
    <t>648B-05</t>
  </si>
  <si>
    <t>648B-06</t>
  </si>
  <si>
    <t>648B-07</t>
  </si>
  <si>
    <t>648B-08</t>
  </si>
  <si>
    <t>648B-13</t>
  </si>
  <si>
    <t>648B-14</t>
  </si>
  <si>
    <t>648B-15</t>
  </si>
  <si>
    <t>648B-16</t>
  </si>
  <si>
    <t>648B-17</t>
  </si>
  <si>
    <t>0-0.25 H₂O</t>
  </si>
  <si>
    <t>0-0.5 H₂O</t>
  </si>
  <si>
    <t>0-1 H₂O</t>
  </si>
  <si>
    <t>0-2.5 H₂O</t>
  </si>
  <si>
    <t>0-5 H₂O</t>
  </si>
  <si>
    <t>0-10 H₂O</t>
  </si>
  <si>
    <t>0-25 H₂O</t>
  </si>
  <si>
    <t>± 0.25 H₂O</t>
  </si>
  <si>
    <t>± 0.5 H₂O</t>
  </si>
  <si>
    <t>± 1 H₂O</t>
  </si>
  <si>
    <t>± 2.5 H₂O</t>
  </si>
  <si>
    <t>± 5 H₂O</t>
  </si>
  <si>
    <t>± 0.4% Full Scale</t>
  </si>
  <si>
    <t>648C-01</t>
  </si>
  <si>
    <t>648C-02</t>
  </si>
  <si>
    <t>648C-03</t>
  </si>
  <si>
    <t>648C-04</t>
  </si>
  <si>
    <t>648C-05</t>
  </si>
  <si>
    <t>648C-06</t>
  </si>
  <si>
    <t>648C-07</t>
  </si>
  <si>
    <t>648C-08</t>
  </si>
  <si>
    <t>648C-13</t>
  </si>
  <si>
    <t>648C-14</t>
  </si>
  <si>
    <t>648C-15</t>
  </si>
  <si>
    <t>648C-16</t>
  </si>
  <si>
    <t>648C-17</t>
  </si>
  <si>
    <t>Series 648C Differential Pressure Transmitter</t>
  </si>
  <si>
    <t>Series SGX Stainless Steel Low Pressure Gage</t>
  </si>
  <si>
    <t>Contact Name:</t>
  </si>
  <si>
    <t>Date of Receipt:</t>
  </si>
  <si>
    <r>
      <t xml:space="preserve">This document certifies that </t>
    </r>
    <r>
      <rPr>
        <b/>
        <i/>
        <u/>
        <sz val="12"/>
        <color theme="1"/>
        <rFont val="Arial"/>
        <family val="2"/>
      </rPr>
      <t xml:space="preserve">only </t>
    </r>
    <r>
      <rPr>
        <b/>
        <i/>
        <sz val="12"/>
        <color theme="1"/>
        <rFont val="Arial"/>
        <family val="2"/>
      </rPr>
      <t>the device under test (DUT) identified above has been calibrated against reference standards that are traceable to the SI via National Institute of Standards and Technology (NIST), or to other recognized national or international standard bodies when appropriate.</t>
    </r>
  </si>
  <si>
    <t>**T.U.R (Test Uncertainty Ratio) is a calculated ratio using the DUT's specification limits as well as the expanded uncertainty of the measurement that is used to evaluate measurement risk and validate the suitability of the calibration methods used. In general, the laboratory strives to meet a T.U.R criteria of 4:1. Calibration at 4:1 TUR provides reasonable confidence that the instrument is within the manufacturer's published specifications. In such cases where this cannot be achieved, customers will be notified if they requested a 4:1 T.U.R.</t>
  </si>
  <si>
    <t>Limitations on the uses of this instrument are detailed in the manufacturer's operating instructions.</t>
  </si>
  <si>
    <t>Procedure 1 &amp; 2:</t>
  </si>
  <si>
    <t>Procedure 3 &amp; 4:</t>
  </si>
  <si>
    <t>Procedure 5 &amp; 6:</t>
  </si>
  <si>
    <t>Dwyer Instruments, Inc., 102 Indiana Highway 212, Michigan City, Indiana 46360 USA
Telephone: +1 800.872.9141, +1 219.879.8000; Fax: +1 219.872.9057</t>
  </si>
  <si>
    <t>***Result</t>
  </si>
  <si>
    <t>***Dwyer Instruments, Inc. - Engineering Laboratory applies decision rule(s) that are outlined in our Terms and Conditions for Calibration Services unless otherwise specified by the customer in their request of service.</t>
  </si>
  <si>
    <t>*During the request of calibration services, the customer is responsible to determine the calibration interval of their equipment to meet their application(s). Dwyer Instruments, Inc. - Engineering Laboratory maintains historical data, which may be made available to assist the customer in making their determinations, but the laboratory makes no recommendations regarding the accuracy of the intervals determined by the customer. The due date will be left blank if a calibration interval is not specified.</t>
  </si>
  <si>
    <t>Multi-Meter (3) Output
Charts, X-Axis</t>
  </si>
  <si>
    <t>Transmitter Output Charts, X-Axis</t>
  </si>
  <si>
    <t>See OEM manual and specification sheet for details accuracies.</t>
  </si>
  <si>
    <t>Calibration Data: Zero Offset, DC Current (Open Terminals) - As Found / As Left</t>
  </si>
  <si>
    <t>Calibration Data: Zero Offset, DC Voltage (Shorted Terminals) - As Found / As Left</t>
  </si>
  <si>
    <t>Calibration Data: Zero Offset, 4-Wire Resistance (Shorted Terminals) - As Found / As Left</t>
  </si>
  <si>
    <t>Calibration Data: DC Voltage - As Found / As Left</t>
  </si>
  <si>
    <t>Calibration Data: 4 Wire Resistance - As Found / As Left</t>
  </si>
  <si>
    <t>Calibration Data: 2 Wire Resistance - As Found / As Left</t>
  </si>
  <si>
    <t>Calibration Data: DC Current - As Found / As Left</t>
  </si>
  <si>
    <t>Calibration Data: AC Current (AC Filter Slow) - As Found / As Left</t>
  </si>
  <si>
    <t>Calibration Data: AC Voltage (AC Filter Slow) - As Found / As Left</t>
  </si>
  <si>
    <t>Calibration Data: Frequency - As Found / As Left</t>
  </si>
  <si>
    <t>Calibration Data: Zero Offset, DC Current (Open Terminals) - As Left</t>
  </si>
  <si>
    <t>Calibration Data: Zero Offset, DC Voltage (Shorted Terminals) - As Left</t>
  </si>
  <si>
    <t>Calibration Data: Zero Offset, 4-Wire Resistance (Shorted Terminals) - As Left</t>
  </si>
  <si>
    <t>Calibration Data: DC Voltage - As Left</t>
  </si>
  <si>
    <t>Calibration Data: 4 Wire Resistance - As Left</t>
  </si>
  <si>
    <t>Calibration Data: 2 Wire Resistance - As Left</t>
  </si>
  <si>
    <t>Calibration Data: DC Current - As Left</t>
  </si>
  <si>
    <t>Calibration Data: AC Current (AC Filter Slow) - As Left</t>
  </si>
  <si>
    <t>Calibration Data: AC Voltage (AC Filter Slow) - As Left</t>
  </si>
  <si>
    <t>Calibration Data: Frequency - As Left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</si>
</sst>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yy"/>
    <numFmt numFmtId="165" formatCode="0.000"/>
    <numFmt numFmtId="166" formatCode="0.0000"/>
    <numFmt numFmtId="167" formatCode="0.00000"/>
    <numFmt numFmtId="168" formatCode="0.000000"/>
  </numFmts>
  <fonts count="27" x14ac:knownFonts="1">
    <font>
      <sz val="11"/>
      <color theme="1"/>
      <name val="Calibri"/>
      <family val="2"/>
      <scheme val="minor"/>
    </font>
    <font>
      <b/>
      <sz val="14"/>
      <color theme="1"/>
      <name val="Arial"/>
      <family val="2"/>
    </font>
    <font>
      <sz val="14"/>
      <color theme="1"/>
      <name val="Calibri"/>
      <family val="2"/>
      <scheme val="minor"/>
    </font>
    <font>
      <sz val="14"/>
      <color theme="1"/>
      <name val="Arial"/>
      <family val="2"/>
    </font>
    <font>
      <b/>
      <i/>
      <sz val="14"/>
      <color theme="1"/>
      <name val="Arial"/>
      <family val="2"/>
    </font>
    <font>
      <b/>
      <i/>
      <u/>
      <sz val="14"/>
      <color theme="1"/>
      <name val="Arial"/>
      <family val="2"/>
    </font>
    <font>
      <b/>
      <sz val="12"/>
      <color theme="1"/>
      <name val="Arial"/>
      <family val="2"/>
    </font>
    <font>
      <sz val="12"/>
      <color theme="1"/>
      <name val="Arial"/>
      <family val="2"/>
    </font>
    <font>
      <b/>
      <i/>
      <sz val="12"/>
      <color theme="1"/>
      <name val="Arial"/>
      <family val="2"/>
    </font>
    <font>
      <b/>
      <i/>
      <u/>
      <sz val="12"/>
      <color theme="1"/>
      <name val="Arial"/>
      <family val="2"/>
    </font>
    <font>
      <b/>
      <sz val="36"/>
      <color theme="1"/>
      <name val="Calibri"/>
      <family val="2"/>
      <scheme val="minor"/>
    </font>
    <font>
      <b/>
      <sz val="44"/>
      <color theme="1"/>
      <name val="Calibri"/>
      <family val="2"/>
      <scheme val="minor"/>
    </font>
    <font>
      <sz val="18"/>
      <color theme="1"/>
      <name val="Calibri"/>
      <family val="2"/>
      <scheme val="minor"/>
    </font>
    <font>
      <sz val="13"/>
      <color theme="1"/>
      <name val="Arial"/>
      <family val="2"/>
    </font>
    <font>
      <sz val="15"/>
      <color theme="1"/>
      <name val="Calibri"/>
      <family val="2"/>
      <scheme val="minor"/>
    </font>
    <font>
      <b/>
      <sz val="16"/>
      <color theme="1"/>
      <name val="Arial"/>
      <family val="2"/>
    </font>
    <font>
      <sz val="16"/>
      <color theme="1"/>
      <name val="Calibri"/>
      <family val="2"/>
      <scheme val="minor"/>
    </font>
    <font>
      <sz val="10"/>
      <name val="Arial"/>
      <family val="2"/>
    </font>
    <font>
      <b/>
      <sz val="10"/>
      <name val="Arial"/>
      <family val="2"/>
    </font>
    <font>
      <sz val="10"/>
      <color theme="1"/>
      <name val="Arial"/>
      <family val="2"/>
    </font>
    <font>
      <sz val="10"/>
      <name val="Calibri"/>
      <family val="2"/>
    </font>
    <font>
      <b/>
      <sz val="11"/>
      <color theme="1"/>
      <name val="Calibri"/>
      <family val="2"/>
      <scheme val="minor"/>
    </font>
    <font>
      <sz val="11"/>
      <color theme="1"/>
      <name val="Calibri"/>
      <family val="2"/>
    </font>
    <font>
      <sz val="24"/>
      <color rgb="FF0070C0"/>
      <name val="Script MT Bold"/>
      <family val="4"/>
    </font>
    <font>
      <sz val="12"/>
      <name val="Arial"/>
      <family val="2"/>
    </font>
    <font>
      <sz val="11"/>
      <name val="Calibri"/>
      <family val="2"/>
      <scheme val="minor"/>
    </font>
    <font>
      <sz val="20"/>
      <color rgb="FF0070C0"/>
      <name val="Script MT Bold"/>
      <family val="4"/>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indexed="64"/>
      </patternFill>
    </fill>
  </fills>
  <borders count="7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thin">
        <color theme="0" tint="-0.499984740745262"/>
      </bottom>
      <diagonal/>
    </border>
    <border>
      <left style="medium">
        <color indexed="64"/>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indexed="64"/>
      </right>
      <top style="thin">
        <color theme="0" tint="-0.499984740745262"/>
      </top>
      <bottom style="thin">
        <color theme="0" tint="-0.499984740745262"/>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medium">
        <color indexed="64"/>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style="medium">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medium">
        <color indexed="64"/>
      </left>
      <right/>
      <top style="medium">
        <color indexed="64"/>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indexed="64"/>
      </right>
      <top style="thin">
        <color theme="0" tint="-0.499984740745262"/>
      </top>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medium">
        <color indexed="64"/>
      </left>
      <right style="thin">
        <color theme="0" tint="-0.499984740745262"/>
      </right>
      <top style="thin">
        <color theme="0" tint="-0.499984740745262"/>
      </top>
      <bottom/>
      <diagonal/>
    </border>
    <border>
      <left style="medium">
        <color indexed="64"/>
      </left>
      <right/>
      <top/>
      <bottom style="thin">
        <color theme="0" tint="-0.499984740745262"/>
      </bottom>
      <diagonal/>
    </border>
    <border>
      <left/>
      <right style="medium">
        <color indexed="64"/>
      </right>
      <top style="thin">
        <color theme="0" tint="-0.499984740745262"/>
      </top>
      <bottom style="thin">
        <color theme="0" tint="-0.499984740745262"/>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medium">
        <color theme="1"/>
      </left>
      <right/>
      <top style="medium">
        <color indexed="64"/>
      </top>
      <bottom style="medium">
        <color indexed="64"/>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theme="1"/>
      </right>
      <top style="medium">
        <color theme="1"/>
      </top>
      <bottom style="medium">
        <color indexed="64"/>
      </bottom>
      <diagonal/>
    </border>
    <border>
      <left/>
      <right style="medium">
        <color theme="1"/>
      </right>
      <top style="thin">
        <color theme="0" tint="-0.499984740745262"/>
      </top>
      <bottom style="thin">
        <color theme="0" tint="-0.499984740745262"/>
      </bottom>
      <diagonal/>
    </border>
    <border>
      <left style="medium">
        <color theme="1"/>
      </left>
      <right/>
      <top/>
      <bottom style="medium">
        <color indexed="64"/>
      </bottom>
      <diagonal/>
    </border>
    <border>
      <left/>
      <right style="medium">
        <color theme="1"/>
      </right>
      <top/>
      <bottom style="medium">
        <color indexed="64"/>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indexed="64"/>
      </right>
      <top style="medium">
        <color indexed="64"/>
      </top>
      <bottom style="thin">
        <color theme="0" tint="-0.499984740745262"/>
      </bottom>
      <diagonal/>
    </border>
    <border>
      <left style="medium">
        <color indexed="64"/>
      </left>
      <right/>
      <top style="thin">
        <color indexed="64"/>
      </top>
      <bottom style="thin">
        <color indexed="64"/>
      </bottom>
      <diagonal/>
    </border>
    <border>
      <left style="thin">
        <color theme="0" tint="-0.499984740745262"/>
      </left>
      <right/>
      <top style="thin">
        <color theme="0" tint="-0.499984740745262"/>
      </top>
      <bottom style="medium">
        <color indexed="64"/>
      </bottom>
      <diagonal/>
    </border>
    <border>
      <left/>
      <right/>
      <top style="thin">
        <color theme="0" tint="-0.499984740745262"/>
      </top>
      <bottom style="medium">
        <color indexed="64"/>
      </bottom>
      <diagonal/>
    </border>
    <border>
      <left/>
      <right style="medium">
        <color indexed="64"/>
      </right>
      <top style="thin">
        <color theme="0" tint="-0.499984740745262"/>
      </top>
      <bottom style="medium">
        <color indexed="64"/>
      </bottom>
      <diagonal/>
    </border>
    <border>
      <left style="medium">
        <color indexed="64"/>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style="thin">
        <color theme="0" tint="-0.499984740745262"/>
      </right>
      <top/>
      <bottom/>
      <diagonal/>
    </border>
    <border>
      <left style="thin">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indexed="64"/>
      </right>
      <top/>
      <bottom/>
      <diagonal/>
    </border>
    <border>
      <left/>
      <right style="thin">
        <color theme="0" tint="-0.499984740745262"/>
      </right>
      <top style="medium">
        <color indexed="64"/>
      </top>
      <bottom/>
      <diagonal/>
    </border>
    <border>
      <left style="thin">
        <color theme="0" tint="-0.499984740745262"/>
      </left>
      <right/>
      <top style="medium">
        <color indexed="64"/>
      </top>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s>
  <cellStyleXfs count="1">
    <xf numFmtId="0" fontId="0" fillId="0" borderId="0"/>
  </cellStyleXfs>
  <cellXfs count="481">
    <xf numFmtId="0" fontId="0" fillId="0" borderId="0" xfId="0"/>
    <xf numFmtId="0" fontId="2" fillId="0" borderId="0" xfId="0" applyFont="1"/>
    <xf numFmtId="0" fontId="3" fillId="2" borderId="0" xfId="0" applyFont="1" applyFill="1" applyAlignment="1">
      <alignment horizontal="center" vertical="center"/>
    </xf>
    <xf numFmtId="0" fontId="3" fillId="2" borderId="10" xfId="0" applyFont="1" applyFill="1" applyBorder="1" applyAlignment="1">
      <alignment horizontal="center" vertical="center"/>
    </xf>
    <xf numFmtId="0" fontId="2" fillId="2" borderId="0" xfId="0" applyFont="1" applyFill="1"/>
    <xf numFmtId="0" fontId="1" fillId="2" borderId="0" xfId="0" applyFont="1" applyFill="1" applyAlignment="1">
      <alignment horizontal="center" vertical="center" wrapText="1"/>
    </xf>
    <xf numFmtId="0" fontId="3" fillId="2" borderId="0" xfId="0" applyFont="1" applyFill="1" applyBorder="1" applyAlignment="1">
      <alignment vertical="center"/>
    </xf>
    <xf numFmtId="0" fontId="3" fillId="0" borderId="0" xfId="0" applyFont="1" applyAlignment="1">
      <alignment horizontal="center" vertical="center"/>
    </xf>
    <xf numFmtId="0" fontId="3" fillId="2" borderId="0" xfId="0" applyFont="1" applyFill="1" applyBorder="1" applyAlignment="1">
      <alignment horizontal="center" vertical="center"/>
    </xf>
    <xf numFmtId="0" fontId="7" fillId="2" borderId="0" xfId="0" applyFont="1" applyFill="1" applyAlignment="1">
      <alignment horizontal="center" vertical="center"/>
    </xf>
    <xf numFmtId="0" fontId="7" fillId="0" borderId="0" xfId="0" applyFont="1" applyAlignment="1">
      <alignment horizontal="center" vertical="center"/>
    </xf>
    <xf numFmtId="0" fontId="7" fillId="2" borderId="0" xfId="0" applyFont="1" applyFill="1" applyBorder="1" applyAlignment="1">
      <alignment horizontal="center" vertical="center"/>
    </xf>
    <xf numFmtId="0" fontId="7" fillId="2" borderId="10" xfId="0" applyFont="1" applyFill="1" applyBorder="1" applyAlignment="1">
      <alignment horizontal="center" vertical="center"/>
    </xf>
    <xf numFmtId="0" fontId="6" fillId="2" borderId="0" xfId="0" applyFont="1" applyFill="1" applyAlignment="1">
      <alignment horizontal="center" vertical="center" wrapText="1"/>
    </xf>
    <xf numFmtId="0" fontId="7" fillId="2" borderId="0" xfId="0" applyFont="1" applyFill="1" applyBorder="1" applyAlignment="1">
      <alignment vertical="center"/>
    </xf>
    <xf numFmtId="0" fontId="7" fillId="2" borderId="7" xfId="0" applyFont="1" applyFill="1" applyBorder="1" applyAlignment="1">
      <alignment horizontal="center" vertical="center"/>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9" xfId="0" applyFont="1" applyBorder="1" applyAlignment="1">
      <alignment horizontal="center" vertical="center"/>
    </xf>
    <xf numFmtId="0" fontId="3" fillId="0" borderId="20" xfId="0" applyFont="1" applyBorder="1" applyAlignment="1">
      <alignment horizontal="center"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3" fillId="0" borderId="0" xfId="0" applyFont="1" applyFill="1" applyAlignment="1">
      <alignment horizontal="center" vertical="center"/>
    </xf>
    <xf numFmtId="0" fontId="3" fillId="0" borderId="10" xfId="0" applyFont="1" applyFill="1" applyBorder="1" applyAlignment="1">
      <alignment horizontal="center" vertical="center"/>
    </xf>
    <xf numFmtId="0" fontId="0" fillId="0" borderId="0" xfId="0" applyFill="1"/>
    <xf numFmtId="0" fontId="2" fillId="0" borderId="0" xfId="0" applyFont="1" applyFill="1"/>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3" fillId="0" borderId="0" xfId="0" applyFont="1" applyFill="1" applyBorder="1" applyAlignment="1">
      <alignment vertical="center"/>
    </xf>
    <xf numFmtId="0" fontId="7" fillId="0" borderId="0" xfId="0" applyFont="1" applyFill="1" applyAlignment="1">
      <alignment horizontal="center" vertical="center"/>
    </xf>
    <xf numFmtId="0" fontId="7" fillId="0" borderId="10" xfId="0" applyFont="1" applyFill="1" applyBorder="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7" fillId="0" borderId="0" xfId="0" applyFont="1" applyFill="1" applyBorder="1" applyAlignment="1">
      <alignment vertical="center"/>
    </xf>
    <xf numFmtId="0" fontId="7" fillId="0" borderId="7" xfId="0" applyFont="1" applyFill="1" applyBorder="1" applyAlignment="1">
      <alignment horizontal="center" vertical="center"/>
    </xf>
    <xf numFmtId="0" fontId="12" fillId="0" borderId="7" xfId="0" applyFont="1" applyFill="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1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7" fillId="0" borderId="7" xfId="0"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0" xfId="0" applyFont="1" applyFill="1" applyAlignment="1">
      <alignment vertical="center"/>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49"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14" fillId="0" borderId="0" xfId="0" applyFont="1" applyFill="1" applyBorder="1" applyAlignment="1">
      <alignment horizontal="center" vertical="center" wrapText="1"/>
    </xf>
    <xf numFmtId="0" fontId="7" fillId="0" borderId="0" xfId="0" applyFont="1" applyBorder="1" applyAlignment="1">
      <alignment horizontal="center" vertical="center"/>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49" fontId="18" fillId="0" borderId="5" xfId="0" applyNumberFormat="1" applyFont="1" applyBorder="1" applyAlignment="1">
      <alignment horizontal="center" vertical="center" wrapText="1"/>
    </xf>
    <xf numFmtId="49" fontId="0" fillId="0" borderId="0" xfId="0" applyNumberFormat="1" applyBorder="1" applyAlignment="1">
      <alignment horizontal="center" vertical="center" wrapText="1"/>
    </xf>
    <xf numFmtId="49" fontId="0" fillId="0" borderId="5" xfId="0" applyNumberFormat="1" applyBorder="1" applyAlignment="1">
      <alignment horizontal="center" vertical="center" wrapText="1"/>
    </xf>
    <xf numFmtId="49" fontId="17" fillId="0" borderId="32" xfId="0" applyNumberFormat="1" applyFont="1" applyBorder="1" applyAlignment="1">
      <alignment horizontal="center" vertical="center" wrapText="1"/>
    </xf>
    <xf numFmtId="49" fontId="17" fillId="0" borderId="46" xfId="0" applyNumberFormat="1" applyFont="1" applyBorder="1" applyAlignment="1">
      <alignment horizontal="center" vertical="center" wrapText="1"/>
    </xf>
    <xf numFmtId="49" fontId="17" fillId="0" borderId="0" xfId="0" applyNumberFormat="1" applyFont="1" applyBorder="1" applyAlignment="1">
      <alignment horizontal="center" vertical="center" wrapText="1"/>
    </xf>
    <xf numFmtId="49" fontId="17" fillId="0" borderId="5" xfId="0" applyNumberFormat="1" applyFont="1" applyBorder="1" applyAlignment="1">
      <alignment horizontal="center" vertical="center" wrapText="1"/>
    </xf>
    <xf numFmtId="49" fontId="17" fillId="0" borderId="35" xfId="0" applyNumberFormat="1" applyFont="1" applyBorder="1" applyAlignment="1">
      <alignment horizontal="center" vertical="center" wrapText="1"/>
    </xf>
    <xf numFmtId="49" fontId="17" fillId="0" borderId="48" xfId="0" applyNumberFormat="1" applyFont="1" applyBorder="1" applyAlignment="1">
      <alignment horizontal="center" vertical="center" wrapText="1"/>
    </xf>
    <xf numFmtId="49" fontId="0" fillId="0" borderId="46" xfId="0" applyNumberFormat="1" applyBorder="1" applyAlignment="1">
      <alignment horizontal="center" vertical="center" wrapText="1"/>
    </xf>
    <xf numFmtId="49" fontId="17" fillId="0" borderId="49" xfId="0" applyNumberFormat="1" applyFont="1" applyBorder="1" applyAlignment="1">
      <alignment horizontal="center" vertical="center" wrapText="1"/>
    </xf>
    <xf numFmtId="49" fontId="17" fillId="0" borderId="50" xfId="0" applyNumberFormat="1" applyFont="1" applyBorder="1" applyAlignment="1">
      <alignment horizontal="center" vertical="center" wrapText="1"/>
    </xf>
    <xf numFmtId="49" fontId="0" fillId="0" borderId="35" xfId="0" applyNumberFormat="1" applyBorder="1" applyAlignment="1">
      <alignment horizontal="center" vertical="center" wrapText="1"/>
    </xf>
    <xf numFmtId="49" fontId="18" fillId="0" borderId="50" xfId="0" applyNumberFormat="1" applyFont="1" applyBorder="1" applyAlignment="1">
      <alignment horizontal="center" vertical="center" wrapText="1"/>
    </xf>
    <xf numFmtId="49" fontId="17" fillId="0" borderId="0" xfId="0" applyNumberFormat="1" applyFont="1" applyFill="1" applyBorder="1" applyAlignment="1">
      <alignment horizontal="center" vertical="center" wrapText="1"/>
    </xf>
    <xf numFmtId="49" fontId="17" fillId="0" borderId="5" xfId="0" applyNumberFormat="1" applyFont="1" applyFill="1" applyBorder="1" applyAlignment="1">
      <alignment horizontal="center" vertical="center" wrapText="1"/>
    </xf>
    <xf numFmtId="49" fontId="18" fillId="0" borderId="48" xfId="0" applyNumberFormat="1" applyFont="1" applyBorder="1" applyAlignment="1">
      <alignment horizontal="center" vertical="center" wrapText="1"/>
    </xf>
    <xf numFmtId="49" fontId="0" fillId="5" borderId="0"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49" fontId="0" fillId="0" borderId="32" xfId="0" applyNumberFormat="1" applyBorder="1" applyAlignment="1">
      <alignment horizontal="center" vertical="center" wrapText="1"/>
    </xf>
    <xf numFmtId="49" fontId="18" fillId="0" borderId="46" xfId="0" applyNumberFormat="1" applyFont="1" applyBorder="1" applyAlignment="1">
      <alignment horizontal="center" vertical="center" wrapText="1"/>
    </xf>
    <xf numFmtId="49" fontId="0" fillId="0" borderId="48" xfId="0" applyNumberFormat="1" applyBorder="1" applyAlignment="1">
      <alignment horizontal="center" vertical="center" wrapText="1"/>
    </xf>
    <xf numFmtId="49" fontId="17" fillId="0" borderId="7" xfId="0" applyNumberFormat="1" applyFont="1" applyBorder="1" applyAlignment="1">
      <alignment horizontal="center" vertical="center" wrapText="1"/>
    </xf>
    <xf numFmtId="49" fontId="17" fillId="0" borderId="8" xfId="0" applyNumberFormat="1" applyFon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7" fillId="0" borderId="0" xfId="0" applyFont="1" applyBorder="1" applyAlignment="1">
      <alignment vertical="center"/>
    </xf>
    <xf numFmtId="0" fontId="0" fillId="0" borderId="0" xfId="0" applyAlignment="1">
      <alignment horizontal="center" vertical="center"/>
    </xf>
    <xf numFmtId="49" fontId="19" fillId="0" borderId="0" xfId="0" applyNumberFormat="1" applyFont="1" applyBorder="1" applyAlignment="1">
      <alignment horizontal="center" vertical="center" wrapText="1"/>
    </xf>
    <xf numFmtId="49" fontId="19" fillId="0" borderId="32" xfId="0" applyNumberFormat="1" applyFont="1" applyBorder="1" applyAlignment="1">
      <alignment horizontal="center" vertical="center" wrapText="1"/>
    </xf>
    <xf numFmtId="49" fontId="19" fillId="0" borderId="35" xfId="0" applyNumberFormat="1" applyFont="1" applyBorder="1" applyAlignment="1">
      <alignment horizontal="center" vertical="center" wrapText="1"/>
    </xf>
    <xf numFmtId="49" fontId="19" fillId="0" borderId="49" xfId="0" applyNumberFormat="1" applyFont="1" applyBorder="1" applyAlignment="1">
      <alignment horizontal="center" vertical="center" wrapText="1"/>
    </xf>
    <xf numFmtId="49" fontId="19" fillId="0" borderId="0" xfId="0" applyNumberFormat="1" applyFont="1" applyFill="1" applyBorder="1" applyAlignment="1">
      <alignment horizontal="center" vertical="center" wrapText="1"/>
    </xf>
    <xf numFmtId="49" fontId="19" fillId="5" borderId="0" xfId="0" applyNumberFormat="1" applyFont="1" applyFill="1" applyBorder="1" applyAlignment="1">
      <alignment horizontal="center" vertical="center" wrapText="1"/>
    </xf>
    <xf numFmtId="49" fontId="19" fillId="0" borderId="7" xfId="0" applyNumberFormat="1" applyFont="1" applyBorder="1" applyAlignment="1">
      <alignment horizontal="center" vertical="center" wrapText="1"/>
    </xf>
    <xf numFmtId="0" fontId="21" fillId="0" borderId="1" xfId="0" applyFont="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0" borderId="47" xfId="0" applyBorder="1" applyAlignment="1">
      <alignment horizontal="center" vertical="center"/>
    </xf>
    <xf numFmtId="0" fontId="0" fillId="0" borderId="51" xfId="0" applyBorder="1" applyAlignment="1">
      <alignment horizontal="center" vertical="center"/>
    </xf>
    <xf numFmtId="0" fontId="21" fillId="0" borderId="0" xfId="0" applyFont="1" applyAlignment="1">
      <alignment horizontal="center" vertical="center"/>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xf>
    <xf numFmtId="0" fontId="8" fillId="0" borderId="0" xfId="0" applyFont="1" applyFill="1" applyAlignment="1">
      <alignment horizontal="center" vertical="center" wrapText="1"/>
    </xf>
    <xf numFmtId="49" fontId="7" fillId="0" borderId="0" xfId="0" applyNumberFormat="1"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Border="1" applyAlignment="1">
      <alignment horizontal="center" vertical="center"/>
    </xf>
    <xf numFmtId="0" fontId="3" fillId="0" borderId="17" xfId="0" applyFont="1" applyBorder="1" applyAlignment="1">
      <alignment horizontal="center" vertical="center"/>
    </xf>
    <xf numFmtId="0" fontId="25" fillId="0" borderId="0" xfId="0" applyFont="1" applyFill="1"/>
    <xf numFmtId="0" fontId="7" fillId="0" borderId="0" xfId="0" applyFont="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23" fillId="0" borderId="0" xfId="0" applyFont="1" applyFill="1" applyBorder="1" applyAlignment="1">
      <alignment horizontal="center" vertical="center"/>
    </xf>
    <xf numFmtId="0" fontId="7" fillId="0" borderId="0" xfId="0" applyFont="1" applyFill="1" applyBorder="1" applyAlignment="1">
      <alignment horizontal="center" vertical="center"/>
    </xf>
    <xf numFmtId="49" fontId="19" fillId="0" borderId="32" xfId="0" applyNumberFormat="1" applyFont="1" applyFill="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49" fontId="0" fillId="0" borderId="0" xfId="0" applyNumberFormat="1" applyFill="1" applyBorder="1" applyAlignment="1">
      <alignment horizontal="center" vertical="center" wrapText="1"/>
    </xf>
    <xf numFmtId="49" fontId="0" fillId="0" borderId="5" xfId="0" applyNumberFormat="1" applyFill="1" applyBorder="1" applyAlignment="1">
      <alignment horizontal="center" vertical="center" wrapText="1"/>
    </xf>
    <xf numFmtId="49" fontId="19" fillId="0" borderId="35" xfId="0" applyNumberFormat="1" applyFont="1" applyFill="1" applyBorder="1" applyAlignment="1">
      <alignment horizontal="center" vertical="center" wrapText="1"/>
    </xf>
    <xf numFmtId="49" fontId="0" fillId="0" borderId="35" xfId="0" applyNumberFormat="1" applyFill="1" applyBorder="1" applyAlignment="1">
      <alignment horizontal="center" vertical="center" wrapText="1"/>
    </xf>
    <xf numFmtId="49" fontId="0" fillId="0" borderId="48" xfId="0" applyNumberFormat="1" applyFill="1" applyBorder="1" applyAlignment="1">
      <alignment horizontal="center" vertical="center" wrapText="1"/>
    </xf>
    <xf numFmtId="49" fontId="19" fillId="0" borderId="49" xfId="0" applyNumberFormat="1" applyFont="1" applyFill="1" applyBorder="1" applyAlignment="1">
      <alignment horizontal="center" vertical="center" wrapText="1"/>
    </xf>
    <xf numFmtId="49" fontId="0" fillId="0" borderId="49" xfId="0" applyNumberFormat="1" applyFill="1" applyBorder="1" applyAlignment="1">
      <alignment horizontal="center" vertical="center" wrapText="1"/>
    </xf>
    <xf numFmtId="49" fontId="0" fillId="0" borderId="50"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63" xfId="0" applyBorder="1" applyAlignment="1">
      <alignment horizontal="center" vertical="center"/>
    </xf>
    <xf numFmtId="49" fontId="17" fillId="0" borderId="32" xfId="0" applyNumberFormat="1" applyFont="1" applyFill="1" applyBorder="1" applyAlignment="1">
      <alignment horizontal="center" vertical="center" wrapText="1"/>
    </xf>
    <xf numFmtId="49" fontId="17" fillId="0" borderId="46" xfId="0" applyNumberFormat="1" applyFont="1" applyFill="1" applyBorder="1" applyAlignment="1">
      <alignment horizontal="center" vertical="center" wrapText="1"/>
    </xf>
    <xf numFmtId="0" fontId="8" fillId="0" borderId="0" xfId="0" applyFont="1" applyFill="1" applyAlignment="1">
      <alignment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8" fillId="0" borderId="0" xfId="0" applyFont="1" applyFill="1" applyAlignment="1">
      <alignment horizontal="center" vertical="center" wrapText="1"/>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13" xfId="0" applyFont="1" applyBorder="1" applyAlignment="1">
      <alignment horizontal="center" vertical="center" wrapText="1"/>
    </xf>
    <xf numFmtId="0" fontId="7" fillId="0" borderId="16" xfId="0" applyFont="1" applyBorder="1" applyAlignment="1">
      <alignment horizontal="center" vertic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8" fillId="0" borderId="0" xfId="0" applyFont="1" applyFill="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17" xfId="0" applyFont="1" applyBorder="1" applyAlignment="1">
      <alignment horizontal="center" vertical="center"/>
    </xf>
    <xf numFmtId="0" fontId="3" fillId="0" borderId="20" xfId="0" applyFont="1" applyBorder="1" applyAlignment="1">
      <alignment horizontal="center" vertical="center"/>
    </xf>
    <xf numFmtId="0" fontId="7" fillId="0" borderId="16" xfId="0" applyFont="1" applyBorder="1" applyAlignment="1">
      <alignment horizontal="center" vertical="center"/>
    </xf>
    <xf numFmtId="0" fontId="7" fillId="0" borderId="0" xfId="0" applyFont="1" applyFill="1" applyAlignment="1">
      <alignment horizontal="center" vertical="center"/>
    </xf>
    <xf numFmtId="0" fontId="7" fillId="0" borderId="0" xfId="0" applyFont="1" applyFill="1" applyBorder="1" applyAlignment="1">
      <alignment vertic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0" xfId="0" applyFont="1" applyFill="1" applyAlignment="1">
      <alignment horizontal="left" vertical="center"/>
    </xf>
    <xf numFmtId="0" fontId="7" fillId="0" borderId="0" xfId="0" applyFont="1" applyAlignment="1">
      <alignment horizontal="left" vertical="center"/>
    </xf>
    <xf numFmtId="0" fontId="7" fillId="0" borderId="16" xfId="0" applyFont="1" applyBorder="1" applyAlignment="1">
      <alignment horizontal="center" vertical="center"/>
    </xf>
    <xf numFmtId="0" fontId="7" fillId="0" borderId="0" xfId="0" applyFont="1" applyBorder="1" applyAlignment="1">
      <alignment horizontal="center" vertical="center"/>
    </xf>
    <xf numFmtId="0" fontId="3" fillId="0" borderId="0" xfId="0" applyFont="1" applyBorder="1" applyAlignment="1">
      <alignment horizontal="center" vertical="center"/>
    </xf>
    <xf numFmtId="166" fontId="7" fillId="0" borderId="0" xfId="0" applyNumberFormat="1" applyFont="1" applyFill="1" applyBorder="1" applyAlignment="1">
      <alignment horizontal="center" vertical="center"/>
    </xf>
    <xf numFmtId="0" fontId="7" fillId="0" borderId="16" xfId="0" applyFont="1" applyBorder="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7" fillId="0" borderId="19" xfId="0" applyFont="1" applyBorder="1" applyAlignment="1">
      <alignment horizontal="center" vertical="center"/>
    </xf>
    <xf numFmtId="0" fontId="6" fillId="0" borderId="13" xfId="0" applyFont="1" applyBorder="1" applyAlignment="1">
      <alignment horizontal="center" vertical="center" wrapText="1"/>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8" fillId="0" borderId="0" xfId="0" applyFont="1" applyFill="1" applyAlignment="1">
      <alignment horizontal="center" vertical="center" wrapText="1"/>
    </xf>
    <xf numFmtId="0" fontId="6" fillId="0" borderId="0" xfId="0" applyFont="1" applyFill="1" applyAlignment="1">
      <alignment horizontal="center" vertical="center" wrapText="1"/>
    </xf>
    <xf numFmtId="0" fontId="16" fillId="0"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17" xfId="0" applyFont="1" applyBorder="1" applyAlignment="1">
      <alignment horizontal="center" vertical="center"/>
    </xf>
    <xf numFmtId="0" fontId="6" fillId="0" borderId="13" xfId="0" applyFont="1" applyBorder="1" applyAlignment="1">
      <alignment horizontal="center" vertical="center" wrapText="1"/>
    </xf>
    <xf numFmtId="0" fontId="7" fillId="0" borderId="13" xfId="0" applyFont="1" applyBorder="1" applyAlignment="1">
      <alignment horizontal="center" vertical="center"/>
    </xf>
    <xf numFmtId="0" fontId="7" fillId="0" borderId="16" xfId="0" applyFont="1" applyBorder="1" applyAlignment="1">
      <alignment horizontal="center" vertical="center"/>
    </xf>
    <xf numFmtId="0" fontId="6" fillId="0" borderId="16"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6" fillId="0" borderId="15" xfId="0" applyFont="1" applyBorder="1" applyAlignment="1">
      <alignment horizontal="center" vertical="center"/>
    </xf>
    <xf numFmtId="0" fontId="7" fillId="0" borderId="15" xfId="0" applyFont="1" applyBorder="1" applyAlignment="1">
      <alignment horizontal="center" vertical="center"/>
    </xf>
    <xf numFmtId="0" fontId="8" fillId="2" borderId="0" xfId="0" applyFont="1" applyFill="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164" fontId="7" fillId="0" borderId="16" xfId="0" applyNumberFormat="1" applyFont="1" applyBorder="1" applyAlignment="1">
      <alignment horizontal="center" vertical="center"/>
    </xf>
    <xf numFmtId="164" fontId="7" fillId="0" borderId="17" xfId="0" applyNumberFormat="1" applyFont="1" applyBorder="1" applyAlignment="1">
      <alignment horizontal="center" vertical="center"/>
    </xf>
    <xf numFmtId="164" fontId="7" fillId="0" borderId="19" xfId="0" applyNumberFormat="1" applyFont="1" applyBorder="1" applyAlignment="1">
      <alignment horizontal="center" vertical="center"/>
    </xf>
    <xf numFmtId="164" fontId="7" fillId="0" borderId="20" xfId="0" applyNumberFormat="1" applyFont="1" applyBorder="1" applyAlignment="1">
      <alignment horizontal="center" vertical="center"/>
    </xf>
    <xf numFmtId="0" fontId="7" fillId="0" borderId="18" xfId="0" applyFont="1" applyBorder="1" applyAlignment="1">
      <alignment horizontal="center" vertical="center"/>
    </xf>
    <xf numFmtId="0" fontId="6" fillId="0" borderId="12" xfId="0" applyFont="1" applyBorder="1" applyAlignment="1">
      <alignment horizontal="center" vertical="center" wrapText="1"/>
    </xf>
    <xf numFmtId="0" fontId="6" fillId="0" borderId="14" xfId="0" applyFont="1" applyBorder="1" applyAlignment="1">
      <alignment horizontal="center" vertical="center"/>
    </xf>
    <xf numFmtId="0" fontId="7" fillId="0" borderId="0" xfId="0" applyFont="1" applyBorder="1" applyAlignment="1">
      <alignment horizontal="center" vertical="center"/>
    </xf>
    <xf numFmtId="0" fontId="6" fillId="2" borderId="0" xfId="0" applyFont="1" applyFill="1" applyAlignment="1">
      <alignment horizontal="center" vertical="center"/>
    </xf>
    <xf numFmtId="0" fontId="7" fillId="2" borderId="7" xfId="0" applyFont="1" applyFill="1" applyBorder="1" applyAlignment="1">
      <alignment horizontal="center" vertical="center"/>
    </xf>
    <xf numFmtId="0" fontId="8" fillId="0" borderId="0" xfId="0" applyFont="1" applyAlignment="1">
      <alignment horizontal="center"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22" xfId="0" applyFont="1" applyBorder="1" applyAlignment="1">
      <alignment horizontal="center" vertical="center" wrapText="1"/>
    </xf>
    <xf numFmtId="0" fontId="8" fillId="0" borderId="0" xfId="0" applyFont="1" applyFill="1" applyAlignment="1">
      <alignment horizontal="center" vertical="center" wrapText="1"/>
    </xf>
    <xf numFmtId="0" fontId="7" fillId="0" borderId="7" xfId="0" applyFont="1" applyFill="1" applyBorder="1" applyAlignment="1">
      <alignment horizontal="center" vertical="center"/>
    </xf>
    <xf numFmtId="0" fontId="6" fillId="0" borderId="0" xfId="0" applyFont="1" applyFill="1" applyAlignment="1">
      <alignment horizontal="center" vertical="center"/>
    </xf>
    <xf numFmtId="0" fontId="7" fillId="0" borderId="0" xfId="0" applyFont="1" applyFill="1" applyBorder="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4" fillId="0" borderId="0" xfId="0" applyFont="1" applyFill="1" applyBorder="1" applyAlignment="1">
      <alignment horizontal="center" vertical="center" wrapText="1"/>
    </xf>
    <xf numFmtId="0" fontId="6" fillId="0" borderId="0" xfId="0" applyFont="1" applyFill="1" applyAlignment="1">
      <alignment horizontal="center" vertical="center" wrapText="1"/>
    </xf>
    <xf numFmtId="0" fontId="7" fillId="0" borderId="27" xfId="0" applyFont="1" applyBorder="1" applyAlignment="1">
      <alignment horizontal="center" vertical="center"/>
    </xf>
    <xf numFmtId="0" fontId="7" fillId="0" borderId="26" xfId="0" applyFont="1" applyBorder="1" applyAlignment="1">
      <alignment horizontal="center" vertical="center"/>
    </xf>
    <xf numFmtId="0" fontId="7" fillId="0" borderId="24" xfId="0" applyFont="1" applyBorder="1" applyAlignment="1">
      <alignment horizontal="center" vertical="center"/>
    </xf>
    <xf numFmtId="0" fontId="6" fillId="0" borderId="30"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16" fillId="0" borderId="0" xfId="0" applyFont="1" applyFill="1" applyBorder="1" applyAlignment="1">
      <alignment horizontal="center" vertical="center" wrapText="1"/>
    </xf>
    <xf numFmtId="0" fontId="24" fillId="0" borderId="13" xfId="0" applyFont="1" applyBorder="1" applyAlignment="1">
      <alignment horizontal="center" vertical="center"/>
    </xf>
    <xf numFmtId="0" fontId="24" fillId="0" borderId="14" xfId="0" applyFont="1" applyBorder="1" applyAlignment="1">
      <alignment horizontal="center" vertical="center"/>
    </xf>
    <xf numFmtId="49" fontId="7" fillId="0" borderId="19" xfId="0" applyNumberFormat="1" applyFont="1" applyBorder="1" applyAlignment="1">
      <alignment horizontal="center" vertical="center"/>
    </xf>
    <xf numFmtId="49" fontId="7" fillId="0" borderId="20" xfId="0" applyNumberFormat="1" applyFont="1" applyBorder="1" applyAlignment="1">
      <alignment horizontal="center" vertical="center"/>
    </xf>
    <xf numFmtId="49" fontId="7" fillId="0" borderId="15" xfId="0" applyNumberFormat="1" applyFont="1" applyBorder="1" applyAlignment="1">
      <alignment horizontal="center" vertical="center"/>
    </xf>
    <xf numFmtId="49" fontId="7" fillId="0" borderId="16" xfId="0" applyNumberFormat="1" applyFont="1" applyBorder="1" applyAlignment="1">
      <alignment horizontal="center" vertical="center"/>
    </xf>
    <xf numFmtId="49" fontId="7" fillId="0" borderId="17" xfId="0" applyNumberFormat="1" applyFont="1" applyBorder="1" applyAlignment="1">
      <alignment horizontal="center" vertical="center"/>
    </xf>
    <xf numFmtId="49" fontId="7" fillId="0" borderId="18" xfId="0" applyNumberFormat="1" applyFont="1" applyBorder="1" applyAlignment="1">
      <alignment horizontal="center" vertical="center"/>
    </xf>
    <xf numFmtId="0" fontId="7" fillId="0" borderId="19" xfId="0" applyFont="1" applyBorder="1" applyAlignment="1">
      <alignment horizontal="center" vertical="center" wrapText="1"/>
    </xf>
    <xf numFmtId="0" fontId="7" fillId="0" borderId="20" xfId="0" applyFont="1" applyBorder="1" applyAlignment="1">
      <alignment horizontal="center" vertical="center" wrapText="1"/>
    </xf>
    <xf numFmtId="0" fontId="6" fillId="4" borderId="1"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0" fontId="23" fillId="0" borderId="0" xfId="0" applyFont="1" applyFill="1" applyBorder="1" applyAlignment="1">
      <alignment horizontal="center" vertical="center"/>
    </xf>
    <xf numFmtId="0" fontId="23" fillId="0" borderId="7" xfId="0" applyFont="1" applyFill="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5"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3"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6" xfId="0" applyFont="1" applyFill="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1"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3" fillId="0" borderId="20" xfId="0" applyFont="1" applyBorder="1" applyAlignment="1">
      <alignment horizontal="center" vertical="center"/>
    </xf>
    <xf numFmtId="0" fontId="4" fillId="2" borderId="0" xfId="0" applyFont="1" applyFill="1" applyAlignment="1">
      <alignment horizontal="center" vertical="center" wrapText="1"/>
    </xf>
    <xf numFmtId="164" fontId="3" fillId="0" borderId="16" xfId="0" applyNumberFormat="1" applyFont="1" applyBorder="1" applyAlignment="1">
      <alignment horizontal="center" vertical="center"/>
    </xf>
    <xf numFmtId="164" fontId="3" fillId="0" borderId="17" xfId="0" applyNumberFormat="1" applyFont="1" applyBorder="1" applyAlignment="1">
      <alignment horizontal="center" vertical="center"/>
    </xf>
    <xf numFmtId="164" fontId="3" fillId="0" borderId="19" xfId="0" applyNumberFormat="1" applyFont="1" applyBorder="1" applyAlignment="1">
      <alignment horizontal="center" vertical="center"/>
    </xf>
    <xf numFmtId="164" fontId="3" fillId="0" borderId="20" xfId="0" applyNumberFormat="1"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 fillId="2" borderId="0" xfId="0" applyFont="1" applyFill="1" applyAlignment="1">
      <alignment horizontal="center" vertical="center"/>
    </xf>
    <xf numFmtId="0" fontId="3" fillId="2" borderId="7" xfId="0" applyFont="1" applyFill="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3" fillId="0" borderId="7" xfId="0" applyFont="1" applyFill="1" applyBorder="1" applyAlignment="1">
      <alignment horizontal="center" vertical="center"/>
    </xf>
    <xf numFmtId="0" fontId="11" fillId="0" borderId="0" xfId="0" applyFont="1" applyFill="1" applyAlignment="1">
      <alignment horizontal="center" vertical="center"/>
    </xf>
    <xf numFmtId="0" fontId="12" fillId="0" borderId="0" xfId="0" applyFont="1" applyFill="1" applyBorder="1" applyAlignment="1">
      <alignment horizontal="center" vertical="center" wrapText="1"/>
    </xf>
    <xf numFmtId="0" fontId="1" fillId="0" borderId="0" xfId="0" applyFont="1" applyFill="1" applyAlignment="1">
      <alignment horizontal="center" vertical="center"/>
    </xf>
    <xf numFmtId="0" fontId="3" fillId="0" borderId="0" xfId="0" applyFont="1" applyFill="1" applyBorder="1" applyAlignment="1">
      <alignment horizontal="center" vertical="center"/>
    </xf>
    <xf numFmtId="0" fontId="6" fillId="4" borderId="31" xfId="0" applyFont="1" applyFill="1" applyBorder="1" applyAlignment="1">
      <alignment horizontal="center" vertical="center"/>
    </xf>
    <xf numFmtId="0" fontId="6" fillId="4" borderId="32" xfId="0" applyFont="1" applyFill="1" applyBorder="1" applyAlignment="1">
      <alignment horizontal="center" vertical="center"/>
    </xf>
    <xf numFmtId="0" fontId="6" fillId="4" borderId="33" xfId="0" applyFont="1" applyFill="1" applyBorder="1" applyAlignment="1">
      <alignment horizontal="center" vertical="center"/>
    </xf>
    <xf numFmtId="0" fontId="6" fillId="4" borderId="34"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6" xfId="0" applyFont="1" applyFill="1" applyBorder="1" applyAlignment="1">
      <alignment horizontal="center" vertical="center"/>
    </xf>
    <xf numFmtId="0" fontId="6" fillId="0" borderId="24" xfId="0" applyFont="1" applyBorder="1" applyAlignment="1">
      <alignment horizontal="center" vertical="center"/>
    </xf>
    <xf numFmtId="0" fontId="6" fillId="0" borderId="26" xfId="0" applyFont="1" applyBorder="1" applyAlignment="1">
      <alignment horizontal="center" vertical="center"/>
    </xf>
    <xf numFmtId="0" fontId="7" fillId="0" borderId="27"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45" xfId="0" applyFont="1" applyBorder="1" applyAlignment="1">
      <alignment horizontal="center" vertical="center" wrapText="1"/>
    </xf>
    <xf numFmtId="0" fontId="6" fillId="3" borderId="44"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6" fillId="0" borderId="41" xfId="0" applyFont="1" applyBorder="1" applyAlignment="1">
      <alignment horizontal="center" vertical="center"/>
    </xf>
    <xf numFmtId="0" fontId="7" fillId="0" borderId="41" xfId="0" applyFont="1" applyBorder="1" applyAlignment="1">
      <alignment horizontal="center" vertical="center"/>
    </xf>
    <xf numFmtId="0" fontId="7" fillId="0" borderId="42" xfId="0" applyFont="1" applyBorder="1" applyAlignment="1">
      <alignment horizontal="center" vertical="center"/>
    </xf>
    <xf numFmtId="0" fontId="6" fillId="0" borderId="43" xfId="0" applyFont="1" applyBorder="1" applyAlignment="1">
      <alignment horizontal="center" vertical="center"/>
    </xf>
    <xf numFmtId="0" fontId="6" fillId="0" borderId="37"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166" fontId="7" fillId="0" borderId="27" xfId="0" applyNumberFormat="1" applyFont="1" applyBorder="1" applyAlignment="1">
      <alignment horizontal="center" vertical="center"/>
    </xf>
    <xf numFmtId="166" fontId="7" fillId="0" borderId="26" xfId="0" applyNumberFormat="1" applyFont="1" applyBorder="1" applyAlignment="1">
      <alignment horizontal="center" vertical="center"/>
    </xf>
    <xf numFmtId="165" fontId="7" fillId="0" borderId="16" xfId="0" applyNumberFormat="1" applyFont="1" applyBorder="1" applyAlignment="1">
      <alignment horizontal="center" vertical="center"/>
    </xf>
    <xf numFmtId="2" fontId="7" fillId="0" borderId="24" xfId="0" applyNumberFormat="1" applyFont="1" applyBorder="1" applyAlignment="1">
      <alignment horizontal="center" vertical="center"/>
    </xf>
    <xf numFmtId="2" fontId="7" fillId="0" borderId="26" xfId="0" applyNumberFormat="1" applyFont="1" applyBorder="1" applyAlignment="1">
      <alignment horizontal="center"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2" fontId="7" fillId="0" borderId="15" xfId="0" applyNumberFormat="1" applyFont="1" applyBorder="1" applyAlignment="1">
      <alignment horizontal="center" vertical="center"/>
    </xf>
    <xf numFmtId="2" fontId="7" fillId="0" borderId="16" xfId="0" applyNumberFormat="1" applyFont="1" applyBorder="1" applyAlignment="1">
      <alignment horizontal="center" vertical="center"/>
    </xf>
    <xf numFmtId="166" fontId="7" fillId="0" borderId="16" xfId="0" applyNumberFormat="1" applyFont="1" applyBorder="1" applyAlignment="1">
      <alignment horizontal="center" vertical="center"/>
    </xf>
    <xf numFmtId="0" fontId="7" fillId="0" borderId="64" xfId="0" applyFont="1" applyBorder="1" applyAlignment="1">
      <alignment horizontal="center" vertical="center" wrapText="1"/>
    </xf>
    <xf numFmtId="0" fontId="7" fillId="0" borderId="65" xfId="0" applyFont="1" applyBorder="1" applyAlignment="1">
      <alignment horizontal="center" vertical="center" wrapText="1"/>
    </xf>
    <xf numFmtId="0" fontId="7" fillId="0" borderId="66" xfId="0" applyFont="1" applyBorder="1" applyAlignment="1">
      <alignment horizontal="center" vertical="center" wrapText="1"/>
    </xf>
    <xf numFmtId="165" fontId="7" fillId="0" borderId="24" xfId="0" applyNumberFormat="1" applyFont="1" applyBorder="1" applyAlignment="1">
      <alignment horizontal="center" vertical="center"/>
    </xf>
    <xf numFmtId="165" fontId="7" fillId="0" borderId="26" xfId="0" applyNumberFormat="1" applyFont="1" applyBorder="1" applyAlignment="1">
      <alignment horizontal="center" vertical="center"/>
    </xf>
    <xf numFmtId="165" fontId="7" fillId="0" borderId="27" xfId="0" applyNumberFormat="1" applyFont="1" applyBorder="1" applyAlignment="1">
      <alignment horizontal="center" vertical="center"/>
    </xf>
    <xf numFmtId="167" fontId="7" fillId="0" borderId="27" xfId="0" applyNumberFormat="1" applyFont="1" applyBorder="1" applyAlignment="1">
      <alignment horizontal="center" vertical="center"/>
    </xf>
    <xf numFmtId="167" fontId="7" fillId="0" borderId="26" xfId="0" applyNumberFormat="1" applyFont="1" applyBorder="1" applyAlignment="1">
      <alignment horizontal="center" vertical="center"/>
    </xf>
    <xf numFmtId="167" fontId="7" fillId="0" borderId="24" xfId="0" applyNumberFormat="1" applyFont="1" applyBorder="1" applyAlignment="1">
      <alignment horizontal="center" vertical="center"/>
    </xf>
    <xf numFmtId="168" fontId="7" fillId="0" borderId="27" xfId="0" applyNumberFormat="1" applyFont="1" applyBorder="1" applyAlignment="1">
      <alignment horizontal="center" vertical="center"/>
    </xf>
    <xf numFmtId="168" fontId="7" fillId="0" borderId="26" xfId="0" applyNumberFormat="1" applyFont="1" applyBorder="1" applyAlignment="1">
      <alignment horizontal="center" vertical="center"/>
    </xf>
    <xf numFmtId="2" fontId="7" fillId="0" borderId="16" xfId="0" quotePrefix="1" applyNumberFormat="1" applyFont="1" applyBorder="1" applyAlignment="1">
      <alignment horizontal="center" vertical="center"/>
    </xf>
    <xf numFmtId="0" fontId="23" fillId="0" borderId="10" xfId="0" applyFont="1" applyFill="1" applyBorder="1" applyAlignment="1">
      <alignment horizontal="center" vertical="center"/>
    </xf>
    <xf numFmtId="0" fontId="23" fillId="0" borderId="11"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7" fillId="0" borderId="57" xfId="0" applyFont="1" applyFill="1" applyBorder="1" applyAlignment="1">
      <alignment horizontal="center" vertical="center"/>
    </xf>
    <xf numFmtId="0" fontId="7" fillId="0" borderId="8" xfId="0" applyFont="1" applyFill="1" applyBorder="1" applyAlignment="1">
      <alignment horizontal="center" vertical="center"/>
    </xf>
    <xf numFmtId="0" fontId="24" fillId="0" borderId="27" xfId="0" applyFont="1" applyBorder="1" applyAlignment="1">
      <alignment horizontal="center" vertical="center"/>
    </xf>
    <xf numFmtId="0" fontId="24" fillId="0" borderId="25" xfId="0" applyFont="1" applyBorder="1" applyAlignment="1">
      <alignment horizontal="center" vertical="center"/>
    </xf>
    <xf numFmtId="0" fontId="24" fillId="0" borderId="45" xfId="0" applyFont="1" applyBorder="1" applyAlignment="1">
      <alignment horizontal="center" vertical="center"/>
    </xf>
    <xf numFmtId="0" fontId="7" fillId="0" borderId="25" xfId="0" applyFont="1" applyBorder="1" applyAlignment="1">
      <alignment horizontal="center" vertical="center"/>
    </xf>
    <xf numFmtId="0" fontId="7" fillId="0" borderId="45" xfId="0" applyFont="1" applyBorder="1" applyAlignment="1">
      <alignment horizontal="center" vertical="center"/>
    </xf>
    <xf numFmtId="0" fontId="7" fillId="0" borderId="59" xfId="0" applyFont="1" applyFill="1" applyBorder="1" applyAlignment="1">
      <alignment horizontal="center" vertical="center"/>
    </xf>
    <xf numFmtId="0" fontId="7" fillId="0" borderId="60" xfId="0" applyFont="1" applyFill="1" applyBorder="1" applyAlignment="1">
      <alignment horizontal="center" vertical="center"/>
    </xf>
    <xf numFmtId="0" fontId="7" fillId="0" borderId="61"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6" fillId="0" borderId="6" xfId="0" applyFont="1" applyBorder="1" applyAlignment="1">
      <alignment horizontal="center" vertical="center"/>
    </xf>
    <xf numFmtId="0" fontId="7" fillId="0" borderId="8" xfId="0" applyFont="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7" fillId="0" borderId="10"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53" xfId="0" applyFont="1" applyFill="1" applyBorder="1" applyAlignment="1">
      <alignment horizontal="center" vertical="center"/>
    </xf>
    <xf numFmtId="0" fontId="7" fillId="0" borderId="54" xfId="0" applyFont="1" applyFill="1" applyBorder="1" applyAlignment="1">
      <alignment horizontal="center" vertical="center"/>
    </xf>
    <xf numFmtId="0" fontId="7" fillId="0" borderId="55"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25" xfId="0" applyFont="1" applyFill="1" applyBorder="1" applyAlignment="1">
      <alignment horizontal="center" vertical="center"/>
    </xf>
    <xf numFmtId="0" fontId="26" fillId="0" borderId="52"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11" xfId="0" applyFont="1" applyFill="1" applyBorder="1" applyAlignment="1">
      <alignment horizontal="center" vertical="center"/>
    </xf>
    <xf numFmtId="0" fontId="6" fillId="0" borderId="56" xfId="0" applyFont="1" applyFill="1" applyBorder="1" applyAlignment="1">
      <alignment horizontal="center" vertical="center"/>
    </xf>
    <xf numFmtId="0" fontId="7" fillId="0" borderId="58" xfId="0" applyFont="1" applyFill="1" applyBorder="1" applyAlignment="1">
      <alignment horizontal="center" vertical="center"/>
    </xf>
    <xf numFmtId="0" fontId="6" fillId="0" borderId="30" xfId="0" applyFont="1" applyFill="1" applyBorder="1" applyAlignment="1">
      <alignment horizontal="center" vertical="center"/>
    </xf>
    <xf numFmtId="0" fontId="6" fillId="0" borderId="62" xfId="0" applyFont="1" applyFill="1" applyBorder="1" applyAlignment="1">
      <alignment horizontal="center" vertical="center"/>
    </xf>
    <xf numFmtId="0" fontId="7" fillId="0" borderId="11" xfId="0" applyFont="1" applyBorder="1" applyAlignment="1">
      <alignment horizontal="center" vertical="center"/>
    </xf>
    <xf numFmtId="0" fontId="8" fillId="0" borderId="31"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33" xfId="0" applyFont="1" applyFill="1" applyBorder="1" applyAlignment="1">
      <alignment horizontal="center" vertical="center" wrapText="1"/>
    </xf>
    <xf numFmtId="0" fontId="6" fillId="0" borderId="34" xfId="0" applyFont="1" applyFill="1" applyBorder="1" applyAlignment="1">
      <alignment horizontal="center" vertical="center" wrapText="1"/>
    </xf>
    <xf numFmtId="0" fontId="6" fillId="0" borderId="35" xfId="0" applyFont="1" applyFill="1" applyBorder="1" applyAlignment="1">
      <alignment horizontal="center" vertical="center" wrapText="1"/>
    </xf>
    <xf numFmtId="0" fontId="6" fillId="0" borderId="36" xfId="0" applyFont="1" applyFill="1" applyBorder="1" applyAlignment="1">
      <alignment horizontal="center" vertical="center" wrapText="1"/>
    </xf>
    <xf numFmtId="0" fontId="7" fillId="0" borderId="52" xfId="0" applyFont="1" applyFill="1" applyBorder="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49" fontId="17" fillId="0" borderId="9" xfId="0" applyNumberFormat="1" applyFont="1" applyBorder="1" applyAlignment="1">
      <alignment horizontal="center" vertical="center" wrapText="1"/>
    </xf>
    <xf numFmtId="49" fontId="17" fillId="0" borderId="10" xfId="0" applyNumberFormat="1" applyFont="1" applyBorder="1" applyAlignment="1">
      <alignment horizontal="center" vertical="center" wrapText="1"/>
    </xf>
    <xf numFmtId="49" fontId="17" fillId="0" borderId="11" xfId="0" applyNumberFormat="1" applyFont="1" applyBorder="1" applyAlignment="1">
      <alignment horizontal="center" vertical="center" wrapText="1"/>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64" xfId="0" applyFont="1" applyBorder="1" applyAlignment="1">
      <alignment horizontal="center" vertical="center"/>
    </xf>
    <xf numFmtId="0" fontId="6" fillId="0" borderId="4" xfId="0" applyFont="1" applyBorder="1" applyAlignment="1">
      <alignment horizontal="center" vertical="center" wrapText="1"/>
    </xf>
    <xf numFmtId="0" fontId="6" fillId="0" borderId="69" xfId="0" applyFont="1" applyBorder="1" applyAlignment="1">
      <alignment horizontal="center" vertical="center" wrapText="1"/>
    </xf>
    <xf numFmtId="0" fontId="6" fillId="0" borderId="70"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7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74"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76" xfId="0" applyFont="1" applyBorder="1" applyAlignment="1">
      <alignment horizontal="center" vertical="center" wrapText="1"/>
    </xf>
  </cellXfs>
  <cellStyles count="1">
    <cellStyle name="Normal" xfId="0" builtinId="0"/>
  </cellStyles>
  <dxfs count="33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AFAL'!$B$74:$K$74</c:f>
          <c:strCache>
            <c:ptCount val="1"/>
            <c:pt idx="0">
              <c:v>Calibration Data: As Found/As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AFAL'!$B$76:$B$96</c:f>
              <c:numCache>
                <c:formatCode>General</c:formatCode>
                <c:ptCount val="21"/>
              </c:numCache>
            </c:numRef>
          </c:xVal>
          <c:yVal>
            <c:numRef>
              <c:f>'Single, Plain, AFAL'!$G$76:$G$96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AFAL'!$B$76:$B$96</c:f>
              <c:numCache>
                <c:formatCode>General</c:formatCode>
                <c:ptCount val="21"/>
              </c:numCache>
            </c:numRef>
          </c:xVal>
          <c:yVal>
            <c:numRef>
              <c:f>'Single, Plain, AFAL'!$P$76:$P$96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AFAL'!$B$76:$B$96</c:f>
              <c:numCache>
                <c:formatCode>General</c:formatCode>
                <c:ptCount val="21"/>
              </c:numCache>
            </c:numRef>
          </c:xVal>
          <c:yVal>
            <c:numRef>
              <c:f>'Single, Plain, AFAL'!$O$76:$O$96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87840640"/>
        <c:axId val="87941120"/>
      </c:scatterChart>
      <c:valAx>
        <c:axId val="87840640"/>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941120"/>
        <c:crosses val="autoZero"/>
        <c:crossBetween val="midCat"/>
      </c:valAx>
      <c:valAx>
        <c:axId val="8794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84064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AFAL'!$B$77:$K$77</c:f>
          <c:strCache>
            <c:ptCount val="1"/>
            <c:pt idx="0">
              <c:v>Humidity (%RH) : Dwyer Instruments, Inc., 102 Highway 212, Michigan City, Indiana 46360 USA
Telephone: +1 800.872.9141, +1 219.879.8000; Fax: +1 219.872.9057 Procedure: Resolution: Dewpoint (°F) :  Calibration Due Date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AFAL'!$B$86:$B$91</c:f>
              <c:numCache>
                <c:formatCode>0.000</c:formatCode>
                <c:ptCount val="6"/>
              </c:numCache>
            </c:numRef>
          </c:xVal>
          <c:yVal>
            <c:numRef>
              <c:f>'Multi-Meter (3), Plain, AFAL'!$G$86:$G$91</c:f>
              <c:numCache>
                <c:formatCode>0.000</c:formatCode>
                <c:ptCount val="6"/>
                <c:pt idx="0">
                  <c:v>0</c:v>
                </c:pt>
                <c:pt idx="1">
                  <c:v>0</c:v>
                </c:pt>
                <c:pt idx="2">
                  <c:v>0</c:v>
                </c:pt>
                <c:pt idx="3">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AFAL'!$B$86:$B$91</c:f>
              <c:numCache>
                <c:formatCode>0.000</c:formatCode>
                <c:ptCount val="6"/>
              </c:numCache>
            </c:numRef>
          </c:xVal>
          <c:yVal>
            <c:numRef>
              <c:f>'Multi-Meter (3), Plain, AFAL'!$P$86:$P$91</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AFAL'!$B$86:$B$91</c:f>
              <c:numCache>
                <c:formatCode>0.000</c:formatCode>
                <c:ptCount val="6"/>
              </c:numCache>
            </c:numRef>
          </c:xVal>
          <c:yVal>
            <c:numRef>
              <c:f>'Multi-Meter (3), Plain, AFAL'!$O$86:$O$91</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97909760"/>
        <c:axId val="97985664"/>
      </c:scatterChart>
      <c:valAx>
        <c:axId val="97909760"/>
        <c:scaling>
          <c:orientation val="minMax"/>
          <c:max val="32"/>
          <c:min val="-2"/>
        </c:scaling>
        <c:delete val="0"/>
        <c:axPos val="b"/>
        <c:majorGridlines>
          <c:spPr>
            <a:ln w="9525" cap="flat" cmpd="sng" algn="ctr">
              <a:solidFill>
                <a:schemeClr val="tx1">
                  <a:lumMod val="15000"/>
                  <a:lumOff val="85000"/>
                </a:schemeClr>
              </a:solidFill>
              <a:round/>
            </a:ln>
            <a:effectLst/>
          </c:spPr>
        </c:majorGridlines>
        <c:title>
          <c:tx>
            <c:strRef>
              <c:f>'Description and Accuracy Ref'!$L$5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985664"/>
        <c:crosses val="autoZero"/>
        <c:crossBetween val="midCat"/>
      </c:valAx>
      <c:valAx>
        <c:axId val="9798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90976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AFAL'!$B$77:$K$77</c:f>
          <c:strCache>
            <c:ptCount val="1"/>
            <c:pt idx="0">
              <c:v>Humidity (%RH) : Dwyer Instruments, Inc., 102 Highway 212, Michigan City, Indiana 46360 USA
Telephone: +1 800.872.9141, +1 219.879.8000; Fax: +1 219.872.9057 Procedure: Resolution: Dewpoint (°F) :  Calibration Due Date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AFAL'!$B$93:$B$98</c:f>
              <c:numCache>
                <c:formatCode>0.000</c:formatCode>
                <c:ptCount val="6"/>
              </c:numCache>
            </c:numRef>
          </c:xVal>
          <c:yVal>
            <c:numRef>
              <c:f>'Multi-Meter (3), Plain, AFAL'!$G$93:$G$98</c:f>
              <c:numCache>
                <c:formatCode>0.000</c:formatCode>
                <c:ptCount val="6"/>
                <c:pt idx="0">
                  <c:v>0</c:v>
                </c:pt>
                <c:pt idx="1">
                  <c:v>0</c:v>
                </c:pt>
                <c:pt idx="2">
                  <c:v>0</c:v>
                </c:pt>
                <c:pt idx="3" formatCode="General">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AFAL'!$B$93:$B$98</c:f>
              <c:numCache>
                <c:formatCode>0.000</c:formatCode>
                <c:ptCount val="6"/>
              </c:numCache>
            </c:numRef>
          </c:xVal>
          <c:yVal>
            <c:numRef>
              <c:f>'Multi-Meter (3), Plain, AFAL'!$P$93:$P$98</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AFAL'!$B$93:$B$98</c:f>
              <c:numCache>
                <c:formatCode>0.000</c:formatCode>
                <c:ptCount val="6"/>
              </c:numCache>
            </c:numRef>
          </c:xVal>
          <c:yVal>
            <c:numRef>
              <c:f>'Multi-Meter (3), Plain, AFAL'!$O$93:$O$98</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98028160"/>
        <c:axId val="98054912"/>
      </c:scatterChart>
      <c:valAx>
        <c:axId val="98028160"/>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strRef>
              <c:f>'Description and Accuracy Ref'!$L$6</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054912"/>
        <c:crosses val="autoZero"/>
        <c:crossBetween val="midCat"/>
      </c:valAx>
      <c:valAx>
        <c:axId val="9805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02816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AFAL'!$B$161:$K$161</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AFAL'!$B$163:$B$168</c:f>
              <c:numCache>
                <c:formatCode>General</c:formatCode>
                <c:ptCount val="6"/>
              </c:numCache>
            </c:numRef>
          </c:xVal>
          <c:yVal>
            <c:numRef>
              <c:f>'Multi-Meter (3), Plain, AFAL'!$G$163:$G$168</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AFAL'!$B$163:$B$168</c:f>
              <c:numCache>
                <c:formatCode>General</c:formatCode>
                <c:ptCount val="6"/>
              </c:numCache>
            </c:numRef>
          </c:xVal>
          <c:yVal>
            <c:numRef>
              <c:f>'Multi-Meter (3), Plain, AFAL'!$P$163:$P$168</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AFAL'!$B$163:$B$168</c:f>
              <c:numCache>
                <c:formatCode>General</c:formatCode>
                <c:ptCount val="6"/>
              </c:numCache>
            </c:numRef>
          </c:xVal>
          <c:yVal>
            <c:numRef>
              <c:f>'Multi-Meter (3), Plain, AFAL'!$O$163:$O$168</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98101504"/>
        <c:axId val="98103680"/>
      </c:scatterChart>
      <c:valAx>
        <c:axId val="98101504"/>
        <c:scaling>
          <c:orientation val="minMax"/>
          <c:min val="-0.2"/>
        </c:scaling>
        <c:delete val="0"/>
        <c:axPos val="b"/>
        <c:majorGridlines>
          <c:spPr>
            <a:ln w="9525" cap="flat" cmpd="sng" algn="ctr">
              <a:solidFill>
                <a:schemeClr val="tx1">
                  <a:lumMod val="15000"/>
                  <a:lumOff val="85000"/>
                </a:schemeClr>
              </a:solidFill>
              <a:round/>
            </a:ln>
            <a:effectLst/>
          </c:spPr>
        </c:majorGridlines>
        <c:title>
          <c:tx>
            <c:strRef>
              <c:f>'Description and Accuracy Ref'!$L$4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103680"/>
        <c:crosses val="autoZero"/>
        <c:crossBetween val="midCat"/>
      </c:valAx>
      <c:valAx>
        <c:axId val="9810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8101504"/>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AFAL'!$B$161:$K$161</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AFAL'!$B$170:$B$175</c:f>
              <c:numCache>
                <c:formatCode>General</c:formatCode>
                <c:ptCount val="6"/>
              </c:numCache>
            </c:numRef>
          </c:xVal>
          <c:yVal>
            <c:numRef>
              <c:f>'Multi-Meter (3), Plain, AFAL'!$G$170:$G$175</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AFAL'!$B$170:$B$175</c:f>
              <c:numCache>
                <c:formatCode>General</c:formatCode>
                <c:ptCount val="6"/>
              </c:numCache>
            </c:numRef>
          </c:xVal>
          <c:yVal>
            <c:numRef>
              <c:f>'Multi-Meter (3), Plain, AFAL'!$P$170:$P$175</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AFAL'!$B$170:$B$175</c:f>
              <c:numCache>
                <c:formatCode>General</c:formatCode>
                <c:ptCount val="6"/>
              </c:numCache>
            </c:numRef>
          </c:xVal>
          <c:yVal>
            <c:numRef>
              <c:f>'Multi-Meter (3), Plain, AFAL'!$O$170:$O$175</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103118720"/>
        <c:axId val="103137280"/>
      </c:scatterChart>
      <c:valAx>
        <c:axId val="103118720"/>
        <c:scaling>
          <c:orientation val="minMax"/>
          <c:max val="32"/>
          <c:min val="-2"/>
        </c:scaling>
        <c:delete val="0"/>
        <c:axPos val="b"/>
        <c:majorGridlines>
          <c:spPr>
            <a:ln w="9525" cap="flat" cmpd="sng" algn="ctr">
              <a:solidFill>
                <a:schemeClr val="tx1">
                  <a:lumMod val="15000"/>
                  <a:lumOff val="85000"/>
                </a:schemeClr>
              </a:solidFill>
              <a:round/>
            </a:ln>
            <a:effectLst/>
          </c:spPr>
        </c:majorGridlines>
        <c:title>
          <c:tx>
            <c:strRef>
              <c:f>'Description and Accuracy Ref'!$L$5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137280"/>
        <c:crosses val="autoZero"/>
        <c:crossBetween val="midCat"/>
      </c:valAx>
      <c:valAx>
        <c:axId val="10313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11872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AFAL'!$B$161:$K$161</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AFAL'!$B$177:$B$183</c:f>
              <c:numCache>
                <c:formatCode>General</c:formatCode>
                <c:ptCount val="7"/>
              </c:numCache>
            </c:numRef>
          </c:xVal>
          <c:yVal>
            <c:numRef>
              <c:f>'Multi-Meter (3), Plain, AFAL'!$G$177:$G$182</c:f>
              <c:numCache>
                <c:formatCode>General</c:formatCode>
                <c:ptCount val="6"/>
                <c:pt idx="0">
                  <c:v>0</c:v>
                </c:pt>
                <c:pt idx="1">
                  <c:v>0</c:v>
                </c:pt>
                <c:pt idx="2">
                  <c:v>0</c:v>
                </c:pt>
                <c:pt idx="3">
                  <c:v>0</c:v>
                </c:pt>
                <c:pt idx="4">
                  <c:v>0</c:v>
                </c:pt>
                <c:pt idx="5">
                  <c:v>0</c:v>
                </c:pt>
              </c:numCache>
            </c:numRef>
          </c:yVal>
          <c:smooth val="1"/>
        </c:ser>
        <c:ser>
          <c:idx val="3"/>
          <c:order val="1"/>
          <c:tx>
            <c:v>Upper Tolerance Limit</c:v>
          </c:tx>
          <c:spPr>
            <a:ln w="19050" cap="rnd">
              <a:solidFill>
                <a:srgbClr val="FF0000"/>
              </a:solidFill>
              <a:round/>
            </a:ln>
            <a:effectLst/>
          </c:spPr>
          <c:marker>
            <c:symbol val="none"/>
          </c:marker>
          <c:xVal>
            <c:numRef>
              <c:f>'Multi-Meter (3), Plain, AFAL'!$B$177:$B$182</c:f>
              <c:numCache>
                <c:formatCode>General</c:formatCode>
                <c:ptCount val="6"/>
              </c:numCache>
            </c:numRef>
          </c:xVal>
          <c:yVal>
            <c:numRef>
              <c:f>'Multi-Meter (3), Plain, AFAL'!$P$177:$P$182</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AFAL'!$B$177:$B$182</c:f>
              <c:numCache>
                <c:formatCode>General</c:formatCode>
                <c:ptCount val="6"/>
              </c:numCache>
            </c:numRef>
          </c:xVal>
          <c:yVal>
            <c:numRef>
              <c:f>'Multi-Meter (3), Plain, AFAL'!$O$177:$O$182</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103159296"/>
        <c:axId val="103161216"/>
      </c:scatterChart>
      <c:valAx>
        <c:axId val="103159296"/>
        <c:scaling>
          <c:orientation val="minMax"/>
          <c:max val="25"/>
          <c:min val="0"/>
        </c:scaling>
        <c:delete val="0"/>
        <c:axPos val="b"/>
        <c:majorGridlines>
          <c:spPr>
            <a:ln w="9525" cap="flat" cmpd="sng" algn="ctr">
              <a:solidFill>
                <a:schemeClr val="tx1">
                  <a:lumMod val="15000"/>
                  <a:lumOff val="85000"/>
                </a:schemeClr>
              </a:solidFill>
              <a:round/>
            </a:ln>
            <a:effectLst/>
          </c:spPr>
        </c:majorGridlines>
        <c:title>
          <c:tx>
            <c:strRef>
              <c:f>'Description and Accuracy Ref'!$L$6</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161216"/>
        <c:crosses val="autoZero"/>
        <c:crossBetween val="midCat"/>
      </c:valAx>
      <c:valAx>
        <c:axId val="10316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3159296"/>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Unc., AFAL'!$A$77:$L$77</c:f>
          <c:strCache>
            <c:ptCount val="1"/>
            <c:pt idx="0">
              <c:v>Calibration Data: As Found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Unc., AFAL'!$A$79:$A$99</c:f>
              <c:numCache>
                <c:formatCode>General</c:formatCode>
                <c:ptCount val="21"/>
              </c:numCache>
            </c:numRef>
          </c:xVal>
          <c:yVal>
            <c:numRef>
              <c:f>'Single, Plain, Unc., AFAL'!$H$79:$H$99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Unc., AFAL'!$A$79:$A$99</c:f>
              <c:numCache>
                <c:formatCode>General</c:formatCode>
                <c:ptCount val="21"/>
              </c:numCache>
            </c:numRef>
          </c:xVal>
          <c:yVal>
            <c:numRef>
              <c:f>'Single, Plain, Unc., AFAL'!$P$79:$P$99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Unc., AFAL'!$A$79:$A$99</c:f>
              <c:numCache>
                <c:formatCode>General</c:formatCode>
                <c:ptCount val="21"/>
              </c:numCache>
            </c:numRef>
          </c:xVal>
          <c:yVal>
            <c:numRef>
              <c:f>'Single, Plain, Unc., AFAL'!$O$79:$O$99</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102635008"/>
        <c:axId val="102636928"/>
      </c:scatterChart>
      <c:valAx>
        <c:axId val="10263500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636928"/>
        <c:crosses val="autoZero"/>
        <c:crossBetween val="midCat"/>
      </c:valAx>
      <c:valAx>
        <c:axId val="10263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63500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Unc., AFAL'!$A$146:$L$146</c:f>
          <c:strCache>
            <c:ptCount val="1"/>
            <c:pt idx="0">
              <c:v>Calibration Data: 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Unc., AFAL'!$A$148:$A$168</c:f>
              <c:numCache>
                <c:formatCode>General</c:formatCode>
                <c:ptCount val="21"/>
              </c:numCache>
            </c:numRef>
          </c:xVal>
          <c:yVal>
            <c:numRef>
              <c:f>'Single, Plain, Unc., AFAL'!$H$148:$H$168</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'Single, Plain, Unc., AFAL'!$A$148:$A$168</c:f>
              <c:numCache>
                <c:formatCode>General</c:formatCode>
                <c:ptCount val="21"/>
              </c:numCache>
            </c:numRef>
          </c:xVal>
          <c:yVal>
            <c:numRef>
              <c:f>'Single, Plain, Unc., AFAL'!$P$146:$P$166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'Single, Plain, Unc., AFAL'!$A$148:$A$168</c:f>
              <c:numCache>
                <c:formatCode>General</c:formatCode>
                <c:ptCount val="21"/>
              </c:numCache>
            </c:numRef>
          </c:xVal>
          <c:yVal>
            <c:numRef>
              <c:f>'Single, Plain, Unc., AFAL'!$O$146:$O$166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102843520"/>
        <c:axId val="102845440"/>
      </c:scatterChart>
      <c:valAx>
        <c:axId val="102843520"/>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Ref'!$I$5</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845440"/>
        <c:crosses val="autoZero"/>
        <c:crossBetween val="midCat"/>
      </c:valAx>
      <c:valAx>
        <c:axId val="10284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284352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'Single, Plain, AFAL'!$B$134:$K$134</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'Single, Plain, AFAL'!$B$136:$B$155</c:f>
              <c:numCache>
                <c:formatCode>General</c:formatCode>
                <c:ptCount val="20"/>
              </c:numCache>
            </c:numRef>
          </c:xVal>
          <c:yVal>
            <c:numRef>
              <c:f>'Single, Plain, AFAL'!$G$136:$G$155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1"/>
        </c:ser>
        <c:ser>
          <c:idx val="3"/>
          <c:order val="1"/>
          <c:tx>
            <c:v>Upper Tolerance Limit</c:v>
          </c:tx>
          <c:spPr>
            <a:ln w="19050" cap="rnd">
              <a:solidFill>
                <a:srgbClr val="FF0000"/>
              </a:solidFill>
              <a:round/>
            </a:ln>
            <a:effectLst/>
          </c:spPr>
          <c:marker>
            <c:symbol val="none"/>
          </c:marker>
          <c:xVal>
            <c:numRef>
              <c:f>'Single, Plain, AFAL'!$B$136:$B$155</c:f>
              <c:numCache>
                <c:formatCode>General</c:formatCode>
                <c:ptCount val="20"/>
              </c:numCache>
            </c:numRef>
          </c:xVal>
          <c:yVal>
            <c:numRef>
              <c:f>'Single, Plain, AFAL'!$P$136:$P$155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1"/>
        </c:ser>
        <c:ser>
          <c:idx val="4"/>
          <c:order val="2"/>
          <c:tx>
            <c:v>Lower Tolerance Limit</c:v>
          </c:tx>
          <c:spPr>
            <a:ln w="19050" cap="rnd">
              <a:solidFill>
                <a:srgbClr val="FF0000"/>
              </a:solidFill>
              <a:round/>
            </a:ln>
            <a:effectLst/>
          </c:spPr>
          <c:marker>
            <c:symbol val="none"/>
          </c:marker>
          <c:xVal>
            <c:numRef>
              <c:f>'Single, Plain, AFAL'!$B$136:$B$155</c:f>
              <c:numCache>
                <c:formatCode>General</c:formatCode>
                <c:ptCount val="20"/>
              </c:numCache>
            </c:numRef>
          </c:xVal>
          <c:yVal>
            <c:numRef>
              <c:f>'Single, Plain, AFAL'!$O$136:$O$155</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yVal>
          <c:smooth val="1"/>
        </c:ser>
        <c:dLbls>
          <c:showLegendKey val="0"/>
          <c:showVal val="0"/>
          <c:showCatName val="0"/>
          <c:showSerName val="0"/>
          <c:showPercent val="0"/>
          <c:showBubbleSize val="0"/>
        </c:dLbls>
        <c:axId val="88435712"/>
        <c:axId val="88441984"/>
      </c:scatterChart>
      <c:valAx>
        <c:axId val="88435712"/>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Ref'!$I$4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441984"/>
        <c:crosses val="autoZero"/>
        <c:crossBetween val="midCat"/>
      </c:valAx>
      <c:valAx>
        <c:axId val="8844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843571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AFAL'!$B$74:$K$74</c:f>
          <c:strCache>
            <c:ptCount val="1"/>
            <c:pt idx="0">
              <c:v>Calibration Data: As Found/As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AFAL'!$B$76:$B$84</c:f>
              <c:numCache>
                <c:formatCode>General</c:formatCode>
                <c:ptCount val="9"/>
              </c:numCache>
            </c:numRef>
          </c:xVal>
          <c:yVal>
            <c:numRef>
              <c:f>'Dual, Plain, AFAL'!$G$76:$G$84</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AFAL'!$B$76:$B$84</c:f>
              <c:numCache>
                <c:formatCode>General</c:formatCode>
                <c:ptCount val="9"/>
              </c:numCache>
            </c:numRef>
          </c:xVal>
          <c:yVal>
            <c:numRef>
              <c:f>'Dual, Plain, AFAL'!$P$76:$P$84</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AFAL'!$B$76:$B$84</c:f>
              <c:numCache>
                <c:formatCode>General</c:formatCode>
                <c:ptCount val="9"/>
              </c:numCache>
            </c:numRef>
          </c:xVal>
          <c:yVal>
            <c:numRef>
              <c:f>'Dual, Plain, AFAL'!$O$76:$O$84</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89763840"/>
        <c:axId val="89765760"/>
      </c:scatterChart>
      <c:valAx>
        <c:axId val="89763840"/>
        <c:scaling>
          <c:orientation val="minMax"/>
          <c:min val="20"/>
        </c:scaling>
        <c:delete val="0"/>
        <c:axPos val="b"/>
        <c:majorGridlines>
          <c:spPr>
            <a:ln w="9525" cap="flat" cmpd="sng" algn="ctr">
              <a:solidFill>
                <a:schemeClr val="tx1">
                  <a:lumMod val="15000"/>
                  <a:lumOff val="85000"/>
                </a:schemeClr>
              </a:solidFill>
              <a:round/>
            </a:ln>
            <a:effectLst/>
          </c:spPr>
        </c:majorGridlines>
        <c:title>
          <c:tx>
            <c:strRef>
              <c:f>'Description and Accuracy Ref'!$J$4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765760"/>
        <c:crosses val="autoZero"/>
        <c:crossBetween val="midCat"/>
      </c:valAx>
      <c:valAx>
        <c:axId val="89765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76384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AFAL'!$B$74:$K$74</c:f>
          <c:strCache>
            <c:ptCount val="1"/>
            <c:pt idx="0">
              <c:v>Calibration Data: As Found/As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AFAL'!$B$86:$B$94</c:f>
              <c:numCache>
                <c:formatCode>General</c:formatCode>
                <c:ptCount val="9"/>
              </c:numCache>
            </c:numRef>
          </c:xVal>
          <c:yVal>
            <c:numRef>
              <c:f>'Dual, Plain, AFAL'!$G$86:$G$94</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AFAL'!$B$86:$B$94</c:f>
              <c:numCache>
                <c:formatCode>General</c:formatCode>
                <c:ptCount val="9"/>
              </c:numCache>
            </c:numRef>
          </c:xVal>
          <c:yVal>
            <c:numRef>
              <c:f>'Dual, Plain, AFAL'!$P$86:$P$94</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AFAL'!$B$86:$B$94</c:f>
              <c:numCache>
                <c:formatCode>General</c:formatCode>
                <c:ptCount val="9"/>
              </c:numCache>
            </c:numRef>
          </c:xVal>
          <c:yVal>
            <c:numRef>
              <c:f>'Dual, Plain, AFAL'!$O$86:$O$94</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95432064"/>
        <c:axId val="95454720"/>
      </c:scatterChart>
      <c:valAx>
        <c:axId val="95432064"/>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Ref'!$J$7</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454720"/>
        <c:crosses val="autoZero"/>
        <c:crossBetween val="midCat"/>
      </c:valAx>
      <c:valAx>
        <c:axId val="9545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5432064"/>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AFAL'!$B$143:$K$143</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AFAL'!$B$145:$B$153</c:f>
              <c:numCache>
                <c:formatCode>General</c:formatCode>
                <c:ptCount val="9"/>
              </c:numCache>
            </c:numRef>
          </c:xVal>
          <c:yVal>
            <c:numRef>
              <c:f>'Dual, Plain, AFAL'!$G$145:$G$153</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AFAL'!$B$145:$B$153</c:f>
              <c:numCache>
                <c:formatCode>General</c:formatCode>
                <c:ptCount val="9"/>
              </c:numCache>
            </c:numRef>
          </c:xVal>
          <c:yVal>
            <c:numRef>
              <c:f>'Dual, Plain, AFAL'!$P$145:$P$153</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AFAL'!$B$145:$B$153</c:f>
              <c:numCache>
                <c:formatCode>General</c:formatCode>
                <c:ptCount val="9"/>
              </c:numCache>
            </c:numRef>
          </c:xVal>
          <c:yVal>
            <c:numRef>
              <c:f>'Dual, Plain, AFAL'!$O$145:$O$153</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89537920"/>
        <c:axId val="89540096"/>
      </c:scatterChart>
      <c:valAx>
        <c:axId val="89537920"/>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40096"/>
        <c:crosses val="autoZero"/>
        <c:crossBetween val="midCat"/>
      </c:valAx>
      <c:valAx>
        <c:axId val="8954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37920"/>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'Dual, Plain, AFAL'!$B$143:$K$143</c:f>
          <c:strCache>
            <c:ptCount val="1"/>
            <c:pt idx="0">
              <c:v>Device Under Test (DUT) Reading Reference Reading Dwyer Instruments, Inc., 102 Highway 212, Michigan City, Indiana 46360 USA
Telephone: +1 800.872.9141, +1 219.879.8000; Fax: +1 219.872.9057 Units Deviation in Measurement Allowable Deviation (±) Result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'Dual, Plain, AFAL'!$B$155:$B$163</c:f>
              <c:numCache>
                <c:formatCode>General</c:formatCode>
                <c:ptCount val="9"/>
              </c:numCache>
            </c:numRef>
          </c:xVal>
          <c:yVal>
            <c:numRef>
              <c:f>'Dual, Plain, AFAL'!$G$155:$G$163</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3"/>
          <c:order val="1"/>
          <c:tx>
            <c:v>Upper Tolerance Limit</c:v>
          </c:tx>
          <c:spPr>
            <a:ln w="19050" cap="rnd">
              <a:solidFill>
                <a:srgbClr val="FF0000"/>
              </a:solidFill>
              <a:round/>
            </a:ln>
            <a:effectLst/>
          </c:spPr>
          <c:marker>
            <c:symbol val="none"/>
          </c:marker>
          <c:xVal>
            <c:numRef>
              <c:f>'Dual, Plain, AFAL'!$B$155:$B$163</c:f>
              <c:numCache>
                <c:formatCode>General</c:formatCode>
                <c:ptCount val="9"/>
              </c:numCache>
            </c:numRef>
          </c:xVal>
          <c:yVal>
            <c:numRef>
              <c:f>'Dual, Plain, AFAL'!$P$155:$P$163</c:f>
              <c:numCache>
                <c:formatCode>General</c:formatCode>
                <c:ptCount val="9"/>
                <c:pt idx="0">
                  <c:v>0</c:v>
                </c:pt>
                <c:pt idx="1">
                  <c:v>0</c:v>
                </c:pt>
                <c:pt idx="2">
                  <c:v>0</c:v>
                </c:pt>
                <c:pt idx="3">
                  <c:v>0</c:v>
                </c:pt>
                <c:pt idx="4">
                  <c:v>0</c:v>
                </c:pt>
                <c:pt idx="5">
                  <c:v>0</c:v>
                </c:pt>
                <c:pt idx="6">
                  <c:v>0</c:v>
                </c:pt>
                <c:pt idx="7">
                  <c:v>0</c:v>
                </c:pt>
                <c:pt idx="8">
                  <c:v>0</c:v>
                </c:pt>
              </c:numCache>
            </c:numRef>
          </c:yVal>
          <c:smooth val="1"/>
        </c:ser>
        <c:ser>
          <c:idx val="4"/>
          <c:order val="2"/>
          <c:tx>
            <c:v>Lower Tolerance Limit</c:v>
          </c:tx>
          <c:spPr>
            <a:ln w="19050" cap="rnd">
              <a:solidFill>
                <a:srgbClr val="FF0000"/>
              </a:solidFill>
              <a:round/>
            </a:ln>
            <a:effectLst/>
          </c:spPr>
          <c:marker>
            <c:symbol val="none"/>
          </c:marker>
          <c:xVal>
            <c:numRef>
              <c:f>'Dual, Plain, AFAL'!$B$155:$B$163</c:f>
              <c:numCache>
                <c:formatCode>General</c:formatCode>
                <c:ptCount val="9"/>
              </c:numCache>
            </c:numRef>
          </c:xVal>
          <c:yVal>
            <c:numRef>
              <c:f>'Dual, Plain, AFAL'!$O$155:$O$163</c:f>
              <c:numCache>
                <c:formatCode>General</c:formatCode>
                <c:ptCount val="9"/>
                <c:pt idx="0">
                  <c:v>0</c:v>
                </c:pt>
                <c:pt idx="1">
                  <c:v>0</c:v>
                </c:pt>
                <c:pt idx="2">
                  <c:v>0</c:v>
                </c:pt>
                <c:pt idx="3">
                  <c:v>0</c:v>
                </c:pt>
                <c:pt idx="4">
                  <c:v>0</c:v>
                </c:pt>
                <c:pt idx="5">
                  <c:v>0</c:v>
                </c:pt>
                <c:pt idx="6">
                  <c:v>0</c:v>
                </c:pt>
                <c:pt idx="7">
                  <c:v>0</c:v>
                </c:pt>
                <c:pt idx="8">
                  <c:v>0</c:v>
                </c:pt>
              </c:numCache>
            </c:numRef>
          </c:yVal>
          <c:smooth val="1"/>
        </c:ser>
        <c:dLbls>
          <c:showLegendKey val="0"/>
          <c:showVal val="0"/>
          <c:showCatName val="0"/>
          <c:showSerName val="0"/>
          <c:showPercent val="0"/>
          <c:showBubbleSize val="0"/>
        </c:dLbls>
        <c:axId val="89573632"/>
        <c:axId val="89579904"/>
      </c:scatterChart>
      <c:valAx>
        <c:axId val="89573632"/>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Ref'!$J$7</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79904"/>
        <c:crosses val="autoZero"/>
        <c:crossBetween val="midCat"/>
      </c:valAx>
      <c:valAx>
        <c:axId val="8957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957363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'Transmitter, Plain, AFAL'!$A$74:$L$74</c:f>
          <c:strCache>
            <c:ptCount val="1"/>
            <c:pt idx="0">
              <c:v>Calibration Data: As Found/As Left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'Transmitter, Plain, AFAL'!$A$76:$A$96</c:f>
              <c:numCache>
                <c:formatCode>0.00</c:formatCode>
                <c:ptCount val="21"/>
              </c:numCache>
            </c:numRef>
          </c:xVal>
          <c:yVal>
            <c:numRef>
              <c:f>'Transmitter, Plain, AFAL'!$H$76:$H$96</c:f>
              <c:numCache>
                <c:formatCode>0.000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formatCode="General">
                  <c:v>0</c:v>
                </c:pt>
              </c:numCache>
            </c:numRef>
          </c:yVal>
          <c:smooth val="1"/>
        </c:ser>
        <c:ser>
          <c:idx val="3"/>
          <c:order val="1"/>
          <c:tx>
            <c:v>Upper Tolerance Limit</c:v>
          </c:tx>
          <c:spPr>
            <a:ln w="19050" cap="rnd">
              <a:solidFill>
                <a:srgbClr val="FF0000"/>
              </a:solidFill>
              <a:round/>
            </a:ln>
            <a:effectLst/>
          </c:spPr>
          <c:marker>
            <c:symbol val="none"/>
          </c:marker>
          <c:xVal>
            <c:numRef>
              <c:f>'Transmitter, Plain, AFAL'!$A$76:$A$96</c:f>
              <c:numCache>
                <c:formatCode>0.00</c:formatCode>
                <c:ptCount val="21"/>
              </c:numCache>
            </c:numRef>
          </c:xVal>
          <c:yVal>
            <c:numRef>
              <c:f>'Transmitter, Plain, AFAL'!$R$76:$R$96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'Transmitter, Plain, AFAL'!$A$76:$A$96</c:f>
              <c:numCache>
                <c:formatCode>0.00</c:formatCode>
                <c:ptCount val="21"/>
              </c:numCache>
            </c:numRef>
          </c:xVal>
          <c:yVal>
            <c:numRef>
              <c:f>'Transmitter, Plain, AFAL'!$Q$76:$Q$96</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96347648"/>
        <c:axId val="96349568"/>
      </c:scatterChart>
      <c:valAx>
        <c:axId val="9634764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Ref'!$K$4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349568"/>
        <c:crosses val="autoZero"/>
        <c:crossBetween val="midCat"/>
      </c:valAx>
      <c:valAx>
        <c:axId val="9634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34764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'Transmitter, Plain, AFAL'!$A$131:$L$131</c:f>
          <c:strCache>
            <c:ptCount val="1"/>
            <c:pt idx="0">
              <c:v>Nominal Value Reference Reading Dwyer Instruments, Inc., 102 Highway 212, Michigan City, Indiana 46360 USA
Telephone: +1 800.872.9141, +1 219.879.8000; Fax: +1 219.872.9057 Device Under Test (DUT) Output Deviation in Measurement Allowable Deviation (±) Re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'Transmitter, Plain, AFAL'!$A$133:$A$153</c:f>
              <c:numCache>
                <c:formatCode>General</c:formatCode>
                <c:ptCount val="21"/>
              </c:numCache>
            </c:numRef>
          </c:xVal>
          <c:yVal>
            <c:numRef>
              <c:f>'Transmitter, Plain, AFAL'!$H$133:$H$153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3"/>
          <c:order val="1"/>
          <c:tx>
            <c:v>Upper Tolerance Limit</c:v>
          </c:tx>
          <c:spPr>
            <a:ln w="19050" cap="rnd">
              <a:solidFill>
                <a:srgbClr val="FF0000"/>
              </a:solidFill>
              <a:round/>
            </a:ln>
            <a:effectLst/>
          </c:spPr>
          <c:marker>
            <c:symbol val="none"/>
          </c:marker>
          <c:xVal>
            <c:numRef>
              <c:f>'Transmitter, Plain, AFAL'!$A$133:$A$153</c:f>
              <c:numCache>
                <c:formatCode>General</c:formatCode>
                <c:ptCount val="21"/>
              </c:numCache>
            </c:numRef>
          </c:xVal>
          <c:yVal>
            <c:numRef>
              <c:f>'Transmitter, Plain, AFAL'!$R$133:$R$153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ser>
          <c:idx val="4"/>
          <c:order val="2"/>
          <c:tx>
            <c:v>Lower Tolerance Limit</c:v>
          </c:tx>
          <c:spPr>
            <a:ln w="19050" cap="rnd">
              <a:solidFill>
                <a:srgbClr val="FF0000"/>
              </a:solidFill>
              <a:round/>
            </a:ln>
            <a:effectLst/>
          </c:spPr>
          <c:marker>
            <c:symbol val="none"/>
          </c:marker>
          <c:xVal>
            <c:numRef>
              <c:f>'Transmitter, Plain, AFAL'!$A$133:$A$153</c:f>
              <c:numCache>
                <c:formatCode>General</c:formatCode>
                <c:ptCount val="21"/>
              </c:numCache>
            </c:numRef>
          </c:xVal>
          <c:yVal>
            <c:numRef>
              <c:f>'Transmitter, Plain, AFAL'!$Q$133:$Q$153</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yVal>
          <c:smooth val="1"/>
        </c:ser>
        <c:dLbls>
          <c:showLegendKey val="0"/>
          <c:showVal val="0"/>
          <c:showCatName val="0"/>
          <c:showSerName val="0"/>
          <c:showPercent val="0"/>
          <c:showBubbleSize val="0"/>
        </c:dLbls>
        <c:axId val="96384128"/>
        <c:axId val="96386048"/>
      </c:scatterChart>
      <c:valAx>
        <c:axId val="96384128"/>
        <c:scaling>
          <c:orientation val="minMax"/>
        </c:scaling>
        <c:delete val="0"/>
        <c:axPos val="b"/>
        <c:majorGridlines>
          <c:spPr>
            <a:ln w="9525" cap="flat" cmpd="sng" algn="ctr">
              <a:solidFill>
                <a:schemeClr val="tx1">
                  <a:lumMod val="15000"/>
                  <a:lumOff val="85000"/>
                </a:schemeClr>
              </a:solidFill>
              <a:round/>
            </a:ln>
            <a:effectLst/>
          </c:spPr>
        </c:majorGridlines>
        <c:title>
          <c:tx>
            <c:strRef>
              <c:f>'Description and Accuracy Ref'!$K$4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386048"/>
        <c:crosses val="autoZero"/>
        <c:crossBetween val="midCat"/>
      </c:valAx>
      <c:valAx>
        <c:axId val="96386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6384128"/>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'Multi-Meter (3), Plain, AFAL'!$B$77:$K$77</c:f>
          <c:strCache>
            <c:ptCount val="1"/>
            <c:pt idx="0">
              <c:v>Humidity (%RH) : Dwyer Instruments, Inc., 102 Highway 212, Michigan City, Indiana 46360 USA
Telephone: +1 800.872.9141, +1 219.879.8000; Fax: +1 219.872.9057 Procedure: Resolution: Dewpoint (°F) :  Calibration Due Date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lotArea>
      <c:layout/>
      <c:scatterChart>
        <c:scatterStyle val="smoothMarker"/>
        <c:varyColors val="0"/>
        <c:ser>
          <c:idx val="1"/>
          <c:order val="0"/>
          <c:tx>
            <c:v>Deviation in Measurement</c:v>
          </c:tx>
          <c:spPr>
            <a:ln w="19050" cap="rnd">
              <a:solidFill>
                <a:srgbClr val="00B0F0"/>
              </a:solidFill>
              <a:round/>
            </a:ln>
            <a:effectLst/>
          </c:spPr>
          <c:marker>
            <c:symbol val="none"/>
          </c:marker>
          <c:xVal>
            <c:numRef>
              <c:f>'Multi-Meter (3), Plain, AFAL'!$B$79:$B$84</c:f>
              <c:numCache>
                <c:formatCode>0.00000</c:formatCode>
                <c:ptCount val="6"/>
              </c:numCache>
            </c:numRef>
          </c:xVal>
          <c:yVal>
            <c:numRef>
              <c:f>'Multi-Meter (3), Plain, AFAL'!$G$79:$G$84</c:f>
              <c:numCache>
                <c:formatCode>0.00000</c:formatCode>
                <c:ptCount val="6"/>
                <c:pt idx="0">
                  <c:v>0</c:v>
                </c:pt>
                <c:pt idx="1">
                  <c:v>0</c:v>
                </c:pt>
                <c:pt idx="2">
                  <c:v>0</c:v>
                </c:pt>
                <c:pt idx="3" formatCode="General">
                  <c:v>0</c:v>
                </c:pt>
                <c:pt idx="4" formatCode="General">
                  <c:v>0</c:v>
                </c:pt>
                <c:pt idx="5" formatCode="General">
                  <c:v>0</c:v>
                </c:pt>
              </c:numCache>
            </c:numRef>
          </c:yVal>
          <c:smooth val="1"/>
        </c:ser>
        <c:ser>
          <c:idx val="3"/>
          <c:order val="1"/>
          <c:tx>
            <c:v>Upper Tolerance Limit</c:v>
          </c:tx>
          <c:spPr>
            <a:ln w="19050" cap="rnd">
              <a:solidFill>
                <a:srgbClr val="FF0000"/>
              </a:solidFill>
              <a:round/>
            </a:ln>
            <a:effectLst/>
          </c:spPr>
          <c:marker>
            <c:symbol val="none"/>
          </c:marker>
          <c:xVal>
            <c:numRef>
              <c:f>'Multi-Meter (3), Plain, AFAL'!$B$79:$B$84</c:f>
              <c:numCache>
                <c:formatCode>0.00000</c:formatCode>
                <c:ptCount val="6"/>
              </c:numCache>
            </c:numRef>
          </c:xVal>
          <c:yVal>
            <c:numRef>
              <c:f>'Multi-Meter (3), Plain, AFAL'!$P$79:$P$84</c:f>
              <c:numCache>
                <c:formatCode>General</c:formatCode>
                <c:ptCount val="6"/>
                <c:pt idx="0">
                  <c:v>0</c:v>
                </c:pt>
                <c:pt idx="1">
                  <c:v>0</c:v>
                </c:pt>
                <c:pt idx="2">
                  <c:v>0</c:v>
                </c:pt>
                <c:pt idx="3">
                  <c:v>0</c:v>
                </c:pt>
                <c:pt idx="4">
                  <c:v>0</c:v>
                </c:pt>
                <c:pt idx="5">
                  <c:v>0</c:v>
                </c:pt>
              </c:numCache>
            </c:numRef>
          </c:yVal>
          <c:smooth val="1"/>
        </c:ser>
        <c:ser>
          <c:idx val="4"/>
          <c:order val="2"/>
          <c:tx>
            <c:v>Lower Tolerance Limit</c:v>
          </c:tx>
          <c:spPr>
            <a:ln w="19050" cap="rnd">
              <a:solidFill>
                <a:srgbClr val="FF0000"/>
              </a:solidFill>
              <a:round/>
            </a:ln>
            <a:effectLst/>
          </c:spPr>
          <c:marker>
            <c:symbol val="none"/>
          </c:marker>
          <c:xVal>
            <c:numRef>
              <c:f>'Multi-Meter (3), Plain, AFAL'!$B$79:$B$84</c:f>
              <c:numCache>
                <c:formatCode>0.00000</c:formatCode>
                <c:ptCount val="6"/>
              </c:numCache>
            </c:numRef>
          </c:xVal>
          <c:yVal>
            <c:numRef>
              <c:f>'Multi-Meter (3), Plain, AFAL'!$O$79:$O$84</c:f>
              <c:numCache>
                <c:formatCode>General</c:formatCode>
                <c:ptCount val="6"/>
                <c:pt idx="0">
                  <c:v>0</c:v>
                </c:pt>
                <c:pt idx="1">
                  <c:v>0</c:v>
                </c:pt>
                <c:pt idx="2">
                  <c:v>0</c:v>
                </c:pt>
                <c:pt idx="3">
                  <c:v>0</c:v>
                </c:pt>
                <c:pt idx="4">
                  <c:v>0</c:v>
                </c:pt>
                <c:pt idx="5">
                  <c:v>0</c:v>
                </c:pt>
              </c:numCache>
            </c:numRef>
          </c:yVal>
          <c:smooth val="1"/>
        </c:ser>
        <c:dLbls>
          <c:showLegendKey val="0"/>
          <c:showVal val="0"/>
          <c:showCatName val="0"/>
          <c:showSerName val="0"/>
          <c:showPercent val="0"/>
          <c:showBubbleSize val="0"/>
        </c:dLbls>
        <c:axId val="97860992"/>
        <c:axId val="97867264"/>
      </c:scatterChart>
      <c:valAx>
        <c:axId val="97860992"/>
        <c:scaling>
          <c:orientation val="minMax"/>
          <c:min val="-0.2"/>
        </c:scaling>
        <c:delete val="0"/>
        <c:axPos val="b"/>
        <c:majorGridlines>
          <c:spPr>
            <a:ln w="9525" cap="flat" cmpd="sng" algn="ctr">
              <a:solidFill>
                <a:schemeClr val="tx1">
                  <a:lumMod val="15000"/>
                  <a:lumOff val="85000"/>
                </a:schemeClr>
              </a:solidFill>
              <a:round/>
            </a:ln>
            <a:effectLst/>
          </c:spPr>
        </c:majorGridlines>
        <c:title>
          <c:tx>
            <c:strRef>
              <c:f>'Description and Accuracy Ref'!$L$4</c:f>
              <c:strCache>
                <c:ptCount val="1"/>
                <c:pt idx="0">
                  <c:v>Setpoint, </c:v>
                </c:pt>
              </c:strCache>
            </c:strRef>
          </c:tx>
          <c:overlay val="0"/>
          <c:spPr>
            <a:noFill/>
            <a:ln>
              <a:noFill/>
            </a:ln>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title>
        <c:numFmt formatCode="0.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867264"/>
        <c:crosses val="autoZero"/>
        <c:crossBetween val="midCat"/>
      </c:valAx>
      <c:valAx>
        <c:axId val="97867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solidFill>
                    <a:latin typeface="+mn-lt"/>
                    <a:ea typeface="+mn-ea"/>
                    <a:cs typeface="+mn-cs"/>
                  </a:defRPr>
                </a:pPr>
                <a:r>
                  <a:rPr lang="en-US" b="1"/>
                  <a:t>Deviation in Measurement</a:t>
                </a:r>
              </a:p>
            </c:rich>
          </c:tx>
          <c:overlay val="0"/>
          <c:spPr>
            <a:noFill/>
            <a:ln>
              <a:noFill/>
            </a:ln>
            <a:effectLst/>
          </c:spPr>
        </c:title>
        <c:numFmt formatCode="0.00000"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7860992"/>
        <c:crosses val="autoZero"/>
        <c:crossBetween val="midCat"/>
      </c:valAx>
      <c:spPr>
        <a:noFill/>
        <a:ln>
          <a:noFill/>
        </a:ln>
        <a:effectLst/>
      </c:spPr>
    </c:plotArea>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jpeg"/><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1.jpeg"/><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2" name="Picture 3"/>
        <xdr:cNvPicPr/>
      </xdr:nvPicPr>
      <xdr:blipFill>
        <a:blip xmlns:r="http://schemas.openxmlformats.org/officeDocument/2006/relationships" r:embed="rId1"/>
        <a:stretch>
          <a:fillRect/>
        </a:stretch>
      </xdr:blipFill>
      <xdr:spPr>
        <a:xfrm>
          <a:off x="27215" y="13606"/>
          <a:ext cx="3184071" cy="1129394"/>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99</xdr:row>
      <xdr:rowOff>200024</xdr:rowOff>
    </xdr:from>
    <xdr:to>
      <xdr:col>10</xdr:col>
      <xdr:colOff>858231</xdr:colOff>
      <xdr:row>119</xdr:row>
      <xdr:rowOff>190499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68</xdr:row>
      <xdr:rowOff>0</xdr:rowOff>
    </xdr:from>
    <xdr:ext cx="3442606" cy="1224642"/>
    <xdr:pic>
      <xdr:nvPicPr>
        <xdr:cNvPr id="5" name="Picture 3"/>
        <xdr:cNvPicPr/>
      </xdr:nvPicPr>
      <xdr:blipFill>
        <a:blip xmlns:r="http://schemas.openxmlformats.org/officeDocument/2006/relationships" r:embed="rId2"/>
        <a:stretch>
          <a:fillRect/>
        </a:stretch>
      </xdr:blipFill>
      <xdr:spPr>
        <a:xfrm>
          <a:off x="0" y="14944725"/>
          <a:ext cx="3442606" cy="1224642"/>
        </a:xfrm>
        <a:prstGeom prst="rect">
          <a:avLst/>
        </a:prstGeom>
        <a:ln>
          <a:noFill/>
        </a:ln>
      </xdr:spPr>
    </xdr:pic>
    <xdr:clientData/>
  </xdr:oneCellAnchor>
  <xdr:oneCellAnchor>
    <xdr:from>
      <xdr:col>0</xdr:col>
      <xdr:colOff>0</xdr:colOff>
      <xdr:row>137</xdr:row>
      <xdr:rowOff>0</xdr:rowOff>
    </xdr:from>
    <xdr:ext cx="3442606" cy="1224642"/>
    <xdr:pic>
      <xdr:nvPicPr>
        <xdr:cNvPr id="6" name="Picture 3"/>
        <xdr:cNvPicPr/>
      </xdr:nvPicPr>
      <xdr:blipFill>
        <a:blip xmlns:r="http://schemas.openxmlformats.org/officeDocument/2006/relationships" r:embed="rId2"/>
        <a:stretch>
          <a:fillRect/>
        </a:stretch>
      </xdr:blipFill>
      <xdr:spPr>
        <a:xfrm>
          <a:off x="0" y="25955625"/>
          <a:ext cx="3442606" cy="1224642"/>
        </a:xfrm>
        <a:prstGeom prst="rect">
          <a:avLst/>
        </a:prstGeom>
        <a:ln>
          <a:noFill/>
        </a:ln>
      </xdr:spPr>
    </xdr:pic>
    <xdr:clientData/>
  </xdr:oneCellAnchor>
  <xdr:twoCellAnchor>
    <xdr:from>
      <xdr:col>1</xdr:col>
      <xdr:colOff>13607</xdr:colOff>
      <xdr:row>169</xdr:row>
      <xdr:rowOff>27214</xdr:rowOff>
    </xdr:from>
    <xdr:to>
      <xdr:col>11</xdr:col>
      <xdr:colOff>980</xdr:colOff>
      <xdr:row>188</xdr:row>
      <xdr:rowOff>194581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0</xdr:rowOff>
    </xdr:from>
    <xdr:ext cx="3442606" cy="1224642"/>
    <xdr:pic>
      <xdr:nvPicPr>
        <xdr:cNvPr id="8" name="Picture 3"/>
        <xdr:cNvPicPr/>
      </xdr:nvPicPr>
      <xdr:blipFill>
        <a:blip xmlns:r="http://schemas.openxmlformats.org/officeDocument/2006/relationships" r:embed="rId2"/>
        <a:stretch>
          <a:fillRect/>
        </a:stretch>
      </xdr:blipFill>
      <xdr:spPr>
        <a:xfrm>
          <a:off x="0" y="0"/>
          <a:ext cx="3442606" cy="1224642"/>
        </a:xfrm>
        <a:prstGeom prst="rect">
          <a:avLst/>
        </a:prstGeom>
        <a:ln>
          <a:noFill/>
        </a:ln>
      </xdr:spPr>
    </xdr:pic>
    <xdr:clientData/>
  </xdr:oneCellAnchor>
</xdr:wsDr>
</file>

<file path=xl/drawings/drawing2.xml><?xml version="1.0" encoding="utf-8"?>
<xdr:wsDr xmlns:xdr="http://schemas.openxmlformats.org/drawingml/2006/spreadsheetDrawing" xmlns:a="http://schemas.openxmlformats.org/drawingml/2006/main">
  <xdr:twoCellAnchor>
    <xdr:from>
      <xdr:col>1</xdr:col>
      <xdr:colOff>1</xdr:colOff>
      <xdr:row>96</xdr:row>
      <xdr:rowOff>200024</xdr:rowOff>
    </xdr:from>
    <xdr:to>
      <xdr:col>10</xdr:col>
      <xdr:colOff>858231</xdr:colOff>
      <xdr:row>116</xdr:row>
      <xdr:rowOff>190499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156</xdr:row>
      <xdr:rowOff>13608</xdr:rowOff>
    </xdr:from>
    <xdr:to>
      <xdr:col>10</xdr:col>
      <xdr:colOff>858231</xdr:colOff>
      <xdr:row>175</xdr:row>
      <xdr:rowOff>190501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0</xdr:rowOff>
    </xdr:from>
    <xdr:ext cx="3442606" cy="1224642"/>
    <xdr:pic>
      <xdr:nvPicPr>
        <xdr:cNvPr id="6" name="Picture 3"/>
        <xdr:cNvPicPr/>
      </xdr:nvPicPr>
      <xdr:blipFill>
        <a:blip xmlns:r="http://schemas.openxmlformats.org/officeDocument/2006/relationships" r:embed="rId3"/>
        <a:stretch>
          <a:fillRect/>
        </a:stretch>
      </xdr:blipFill>
      <xdr:spPr>
        <a:xfrm>
          <a:off x="0" y="0"/>
          <a:ext cx="3442606" cy="1224642"/>
        </a:xfrm>
        <a:prstGeom prst="rect">
          <a:avLst/>
        </a:prstGeom>
        <a:ln>
          <a:noFill/>
        </a:ln>
      </xdr:spPr>
    </xdr:pic>
    <xdr:clientData/>
  </xdr:oneCellAnchor>
  <xdr:oneCellAnchor>
    <xdr:from>
      <xdr:col>0</xdr:col>
      <xdr:colOff>0</xdr:colOff>
      <xdr:row>65</xdr:row>
      <xdr:rowOff>0</xdr:rowOff>
    </xdr:from>
    <xdr:ext cx="3442606" cy="1224642"/>
    <xdr:pic>
      <xdr:nvPicPr>
        <xdr:cNvPr id="8" name="Picture 3"/>
        <xdr:cNvPicPr/>
      </xdr:nvPicPr>
      <xdr:blipFill>
        <a:blip xmlns:r="http://schemas.openxmlformats.org/officeDocument/2006/relationships" r:embed="rId3"/>
        <a:stretch>
          <a:fillRect/>
        </a:stretch>
      </xdr:blipFill>
      <xdr:spPr>
        <a:xfrm>
          <a:off x="0" y="15131143"/>
          <a:ext cx="3442606" cy="1224642"/>
        </a:xfrm>
        <a:prstGeom prst="rect">
          <a:avLst/>
        </a:prstGeom>
        <a:ln>
          <a:noFill/>
        </a:ln>
      </xdr:spPr>
    </xdr:pic>
    <xdr:clientData/>
  </xdr:oneCellAnchor>
  <xdr:oneCellAnchor>
    <xdr:from>
      <xdr:col>0</xdr:col>
      <xdr:colOff>0</xdr:colOff>
      <xdr:row>125</xdr:row>
      <xdr:rowOff>0</xdr:rowOff>
    </xdr:from>
    <xdr:ext cx="3442606" cy="1224642"/>
    <xdr:pic>
      <xdr:nvPicPr>
        <xdr:cNvPr id="7" name="Picture 3"/>
        <xdr:cNvPicPr/>
      </xdr:nvPicPr>
      <xdr:blipFill>
        <a:blip xmlns:r="http://schemas.openxmlformats.org/officeDocument/2006/relationships" r:embed="rId3"/>
        <a:stretch>
          <a:fillRect/>
        </a:stretch>
      </xdr:blipFill>
      <xdr:spPr>
        <a:xfrm>
          <a:off x="0" y="15131143"/>
          <a:ext cx="3442606" cy="1224642"/>
        </a:xfrm>
        <a:prstGeom prst="rect">
          <a:avLst/>
        </a:prstGeom>
        <a:ln>
          <a:no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3" name="Picture 3"/>
        <xdr:cNvPicPr/>
      </xdr:nvPicPr>
      <xdr:blipFill>
        <a:blip xmlns:r="http://schemas.openxmlformats.org/officeDocument/2006/relationships" r:embed="rId1"/>
        <a:stretch>
          <a:fillRect/>
        </a:stretch>
      </xdr:blipFill>
      <xdr:spPr>
        <a:xfrm>
          <a:off x="27215" y="13606"/>
          <a:ext cx="3728356" cy="1129394"/>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27215</xdr:colOff>
      <xdr:row>95</xdr:row>
      <xdr:rowOff>23132</xdr:rowOff>
    </xdr:from>
    <xdr:to>
      <xdr:col>11</xdr:col>
      <xdr:colOff>14587</xdr:colOff>
      <xdr:row>111</xdr:row>
      <xdr:rowOff>13607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27215</xdr:colOff>
      <xdr:row>0</xdr:row>
      <xdr:rowOff>0</xdr:rowOff>
    </xdr:from>
    <xdr:ext cx="3442606" cy="1224642"/>
    <xdr:pic>
      <xdr:nvPicPr>
        <xdr:cNvPr id="5" name="Picture 3"/>
        <xdr:cNvPicPr/>
      </xdr:nvPicPr>
      <xdr:blipFill>
        <a:blip xmlns:r="http://schemas.openxmlformats.org/officeDocument/2006/relationships" r:embed="rId2"/>
        <a:stretch>
          <a:fillRect/>
        </a:stretch>
      </xdr:blipFill>
      <xdr:spPr>
        <a:xfrm>
          <a:off x="27215" y="0"/>
          <a:ext cx="3442606" cy="1224642"/>
        </a:xfrm>
        <a:prstGeom prst="rect">
          <a:avLst/>
        </a:prstGeom>
        <a:ln>
          <a:noFill/>
        </a:ln>
      </xdr:spPr>
    </xdr:pic>
    <xdr:clientData/>
  </xdr:oneCellAnchor>
  <xdr:twoCellAnchor>
    <xdr:from>
      <xdr:col>1</xdr:col>
      <xdr:colOff>13607</xdr:colOff>
      <xdr:row>112</xdr:row>
      <xdr:rowOff>27215</xdr:rowOff>
    </xdr:from>
    <xdr:to>
      <xdr:col>11</xdr:col>
      <xdr:colOff>0</xdr:colOff>
      <xdr:row>128</xdr:row>
      <xdr:rowOff>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13609</xdr:colOff>
      <xdr:row>164</xdr:row>
      <xdr:rowOff>27214</xdr:rowOff>
    </xdr:from>
    <xdr:to>
      <xdr:col>11</xdr:col>
      <xdr:colOff>981</xdr:colOff>
      <xdr:row>180</xdr:row>
      <xdr:rowOff>13608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27213</xdr:colOff>
      <xdr:row>181</xdr:row>
      <xdr:rowOff>17689</xdr:rowOff>
    </xdr:from>
    <xdr:to>
      <xdr:col>11</xdr:col>
      <xdr:colOff>14585</xdr:colOff>
      <xdr:row>197</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27215</xdr:colOff>
      <xdr:row>134</xdr:row>
      <xdr:rowOff>13605</xdr:rowOff>
    </xdr:from>
    <xdr:ext cx="3184071" cy="1183823"/>
    <xdr:pic>
      <xdr:nvPicPr>
        <xdr:cNvPr id="12" name="Picture 3"/>
        <xdr:cNvPicPr/>
      </xdr:nvPicPr>
      <xdr:blipFill>
        <a:blip xmlns:r="http://schemas.openxmlformats.org/officeDocument/2006/relationships" r:embed="rId2"/>
        <a:stretch>
          <a:fillRect/>
        </a:stretch>
      </xdr:blipFill>
      <xdr:spPr>
        <a:xfrm>
          <a:off x="27215" y="13715998"/>
          <a:ext cx="3184071" cy="1183823"/>
        </a:xfrm>
        <a:prstGeom prst="rect">
          <a:avLst/>
        </a:prstGeom>
        <a:ln>
          <a:noFill/>
        </a:ln>
      </xdr:spPr>
    </xdr:pic>
    <xdr:clientData/>
  </xdr:oneCellAnchor>
  <xdr:oneCellAnchor>
    <xdr:from>
      <xdr:col>0</xdr:col>
      <xdr:colOff>0</xdr:colOff>
      <xdr:row>65</xdr:row>
      <xdr:rowOff>0</xdr:rowOff>
    </xdr:from>
    <xdr:ext cx="3442606" cy="1224642"/>
    <xdr:pic>
      <xdr:nvPicPr>
        <xdr:cNvPr id="13" name="Picture 3"/>
        <xdr:cNvPicPr/>
      </xdr:nvPicPr>
      <xdr:blipFill>
        <a:blip xmlns:r="http://schemas.openxmlformats.org/officeDocument/2006/relationships" r:embed="rId2"/>
        <a:stretch>
          <a:fillRect/>
        </a:stretch>
      </xdr:blipFill>
      <xdr:spPr>
        <a:xfrm>
          <a:off x="0" y="15267214"/>
          <a:ext cx="3442606" cy="1224642"/>
        </a:xfrm>
        <a:prstGeom prst="rect">
          <a:avLst/>
        </a:prstGeom>
        <a:ln>
          <a:no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27215</xdr:colOff>
      <xdr:row>0</xdr:row>
      <xdr:rowOff>13606</xdr:rowOff>
    </xdr:from>
    <xdr:to>
      <xdr:col>4</xdr:col>
      <xdr:colOff>0</xdr:colOff>
      <xdr:row>6</xdr:row>
      <xdr:rowOff>0</xdr:rowOff>
    </xdr:to>
    <xdr:pic>
      <xdr:nvPicPr>
        <xdr:cNvPr id="2" name="Picture 3"/>
        <xdr:cNvPicPr/>
      </xdr:nvPicPr>
      <xdr:blipFill>
        <a:blip xmlns:r="http://schemas.openxmlformats.org/officeDocument/2006/relationships" r:embed="rId1"/>
        <a:stretch>
          <a:fillRect/>
        </a:stretch>
      </xdr:blipFill>
      <xdr:spPr>
        <a:xfrm>
          <a:off x="27215" y="13606"/>
          <a:ext cx="3292928" cy="1129394"/>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xdr:colOff>
      <xdr:row>96</xdr:row>
      <xdr:rowOff>200024</xdr:rowOff>
    </xdr:from>
    <xdr:to>
      <xdr:col>10</xdr:col>
      <xdr:colOff>858231</xdr:colOff>
      <xdr:row>116</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154</xdr:row>
      <xdr:rowOff>0</xdr:rowOff>
    </xdr:from>
    <xdr:to>
      <xdr:col>10</xdr:col>
      <xdr:colOff>858230</xdr:colOff>
      <xdr:row>173</xdr:row>
      <xdr:rowOff>194583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0</xdr:colOff>
      <xdr:row>0</xdr:row>
      <xdr:rowOff>0</xdr:rowOff>
    </xdr:from>
    <xdr:ext cx="3442606" cy="1224642"/>
    <xdr:pic>
      <xdr:nvPicPr>
        <xdr:cNvPr id="7" name="Picture 3"/>
        <xdr:cNvPicPr/>
      </xdr:nvPicPr>
      <xdr:blipFill>
        <a:blip xmlns:r="http://schemas.openxmlformats.org/officeDocument/2006/relationships" r:embed="rId3"/>
        <a:stretch>
          <a:fillRect/>
        </a:stretch>
      </xdr:blipFill>
      <xdr:spPr>
        <a:xfrm>
          <a:off x="0" y="0"/>
          <a:ext cx="3442606" cy="1224642"/>
        </a:xfrm>
        <a:prstGeom prst="rect">
          <a:avLst/>
        </a:prstGeom>
        <a:ln>
          <a:noFill/>
        </a:ln>
      </xdr:spPr>
    </xdr:pic>
    <xdr:clientData/>
  </xdr:oneCellAnchor>
  <xdr:oneCellAnchor>
    <xdr:from>
      <xdr:col>0</xdr:col>
      <xdr:colOff>0</xdr:colOff>
      <xdr:row>65</xdr:row>
      <xdr:rowOff>0</xdr:rowOff>
    </xdr:from>
    <xdr:ext cx="3442606" cy="1224642"/>
    <xdr:pic>
      <xdr:nvPicPr>
        <xdr:cNvPr id="8" name="Picture 3"/>
        <xdr:cNvPicPr/>
      </xdr:nvPicPr>
      <xdr:blipFill>
        <a:blip xmlns:r="http://schemas.openxmlformats.org/officeDocument/2006/relationships" r:embed="rId3"/>
        <a:stretch>
          <a:fillRect/>
        </a:stretch>
      </xdr:blipFill>
      <xdr:spPr>
        <a:xfrm>
          <a:off x="0" y="15444107"/>
          <a:ext cx="3442606" cy="1224642"/>
        </a:xfrm>
        <a:prstGeom prst="rect">
          <a:avLst/>
        </a:prstGeom>
        <a:ln>
          <a:noFill/>
        </a:ln>
      </xdr:spPr>
    </xdr:pic>
    <xdr:clientData/>
  </xdr:oneCellAnchor>
  <xdr:oneCellAnchor>
    <xdr:from>
      <xdr:col>0</xdr:col>
      <xdr:colOff>0</xdr:colOff>
      <xdr:row>122</xdr:row>
      <xdr:rowOff>0</xdr:rowOff>
    </xdr:from>
    <xdr:ext cx="3442606" cy="1224642"/>
    <xdr:pic>
      <xdr:nvPicPr>
        <xdr:cNvPr id="10" name="Picture 3"/>
        <xdr:cNvPicPr/>
      </xdr:nvPicPr>
      <xdr:blipFill>
        <a:blip xmlns:r="http://schemas.openxmlformats.org/officeDocument/2006/relationships" r:embed="rId3"/>
        <a:stretch>
          <a:fillRect/>
        </a:stretch>
      </xdr:blipFill>
      <xdr:spPr>
        <a:xfrm>
          <a:off x="0" y="15403286"/>
          <a:ext cx="3442606" cy="1224642"/>
        </a:xfrm>
        <a:prstGeom prst="rect">
          <a:avLst/>
        </a:prstGeom>
        <a:ln>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2"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152</xdr:row>
      <xdr:rowOff>13605</xdr:rowOff>
    </xdr:from>
    <xdr:ext cx="3184071" cy="1183823"/>
    <xdr:pic>
      <xdr:nvPicPr>
        <xdr:cNvPr id="3" name="Picture 3"/>
        <xdr:cNvPicPr/>
      </xdr:nvPicPr>
      <xdr:blipFill>
        <a:blip xmlns:r="http://schemas.openxmlformats.org/officeDocument/2006/relationships" r:embed="rId1"/>
        <a:stretch>
          <a:fillRect/>
        </a:stretch>
      </xdr:blipFill>
      <xdr:spPr>
        <a:xfrm>
          <a:off x="27215" y="32036655"/>
          <a:ext cx="3184071" cy="1183823"/>
        </a:xfrm>
        <a:prstGeom prst="rect">
          <a:avLst/>
        </a:prstGeom>
        <a:ln>
          <a:noFill/>
        </a:ln>
      </xdr:spPr>
    </xdr:pic>
    <xdr:clientData/>
  </xdr:oneCellAnchor>
  <xdr:oneCellAnchor>
    <xdr:from>
      <xdr:col>0</xdr:col>
      <xdr:colOff>0</xdr:colOff>
      <xdr:row>68</xdr:row>
      <xdr:rowOff>0</xdr:rowOff>
    </xdr:from>
    <xdr:ext cx="3442606" cy="1224642"/>
    <xdr:pic>
      <xdr:nvPicPr>
        <xdr:cNvPr id="4" name="Picture 3"/>
        <xdr:cNvPicPr/>
      </xdr:nvPicPr>
      <xdr:blipFill>
        <a:blip xmlns:r="http://schemas.openxmlformats.org/officeDocument/2006/relationships" r:embed="rId1"/>
        <a:stretch>
          <a:fillRect/>
        </a:stretch>
      </xdr:blipFill>
      <xdr:spPr>
        <a:xfrm>
          <a:off x="0" y="17926050"/>
          <a:ext cx="3442606" cy="1224642"/>
        </a:xfrm>
        <a:prstGeom prst="rect">
          <a:avLst/>
        </a:prstGeom>
        <a:ln>
          <a:noFill/>
        </a:ln>
      </xdr:spPr>
    </xdr:pic>
    <xdr:clientData/>
  </xdr:oneCellAnchor>
  <xdr:twoCellAnchor>
    <xdr:from>
      <xdr:col>1</xdr:col>
      <xdr:colOff>0</xdr:colOff>
      <xdr:row>98</xdr:row>
      <xdr:rowOff>27214</xdr:rowOff>
    </xdr:from>
    <xdr:to>
      <xdr:col>10</xdr:col>
      <xdr:colOff>857250</xdr:colOff>
      <xdr:row>114</xdr:row>
      <xdr:rowOff>17689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114</xdr:row>
      <xdr:rowOff>40822</xdr:rowOff>
    </xdr:from>
    <xdr:to>
      <xdr:col>10</xdr:col>
      <xdr:colOff>857250</xdr:colOff>
      <xdr:row>130</xdr:row>
      <xdr:rowOff>31296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130</xdr:row>
      <xdr:rowOff>40821</xdr:rowOff>
    </xdr:from>
    <xdr:to>
      <xdr:col>10</xdr:col>
      <xdr:colOff>857250</xdr:colOff>
      <xdr:row>146</xdr:row>
      <xdr:rowOff>27214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182</xdr:row>
      <xdr:rowOff>0</xdr:rowOff>
    </xdr:from>
    <xdr:to>
      <xdr:col>10</xdr:col>
      <xdr:colOff>857250</xdr:colOff>
      <xdr:row>197</xdr:row>
      <xdr:rowOff>194582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198</xdr:row>
      <xdr:rowOff>13608</xdr:rowOff>
    </xdr:from>
    <xdr:to>
      <xdr:col>10</xdr:col>
      <xdr:colOff>857250</xdr:colOff>
      <xdr:row>214</xdr:row>
      <xdr:rowOff>4082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214</xdr:row>
      <xdr:rowOff>13607</xdr:rowOff>
    </xdr:from>
    <xdr:to>
      <xdr:col>10</xdr:col>
      <xdr:colOff>857250</xdr:colOff>
      <xdr:row>230</xdr:row>
      <xdr:rowOff>4082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3"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139</xdr:row>
      <xdr:rowOff>13605</xdr:rowOff>
    </xdr:from>
    <xdr:ext cx="3184071" cy="1183823"/>
    <xdr:pic>
      <xdr:nvPicPr>
        <xdr:cNvPr id="7" name="Picture 3"/>
        <xdr:cNvPicPr/>
      </xdr:nvPicPr>
      <xdr:blipFill>
        <a:blip xmlns:r="http://schemas.openxmlformats.org/officeDocument/2006/relationships" r:embed="rId1"/>
        <a:stretch>
          <a:fillRect/>
        </a:stretch>
      </xdr:blipFill>
      <xdr:spPr>
        <a:xfrm>
          <a:off x="27215" y="29493480"/>
          <a:ext cx="3184071" cy="1183823"/>
        </a:xfrm>
        <a:prstGeom prst="rect">
          <a:avLst/>
        </a:prstGeom>
        <a:ln>
          <a:noFill/>
        </a:ln>
      </xdr:spPr>
    </xdr:pic>
    <xdr:clientData/>
  </xdr:oneCellAnchor>
  <xdr:oneCellAnchor>
    <xdr:from>
      <xdr:col>0</xdr:col>
      <xdr:colOff>0</xdr:colOff>
      <xdr:row>74</xdr:row>
      <xdr:rowOff>0</xdr:rowOff>
    </xdr:from>
    <xdr:ext cx="3442606" cy="1224642"/>
    <xdr:pic>
      <xdr:nvPicPr>
        <xdr:cNvPr id="8" name="Picture 3"/>
        <xdr:cNvPicPr/>
      </xdr:nvPicPr>
      <xdr:blipFill>
        <a:blip xmlns:r="http://schemas.openxmlformats.org/officeDocument/2006/relationships" r:embed="rId1"/>
        <a:stretch>
          <a:fillRect/>
        </a:stretch>
      </xdr:blipFill>
      <xdr:spPr>
        <a:xfrm>
          <a:off x="0" y="15240000"/>
          <a:ext cx="3442606" cy="1224642"/>
        </a:xfrm>
        <a:prstGeom prst="rect">
          <a:avLst/>
        </a:prstGeom>
        <a:ln>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27215</xdr:colOff>
      <xdr:row>0</xdr:row>
      <xdr:rowOff>0</xdr:rowOff>
    </xdr:from>
    <xdr:ext cx="3442606" cy="1224642"/>
    <xdr:pic>
      <xdr:nvPicPr>
        <xdr:cNvPr id="2" name="Picture 3"/>
        <xdr:cNvPicPr/>
      </xdr:nvPicPr>
      <xdr:blipFill>
        <a:blip xmlns:r="http://schemas.openxmlformats.org/officeDocument/2006/relationships" r:embed="rId1"/>
        <a:stretch>
          <a:fillRect/>
        </a:stretch>
      </xdr:blipFill>
      <xdr:spPr>
        <a:xfrm>
          <a:off x="27215" y="0"/>
          <a:ext cx="3442606" cy="1224642"/>
        </a:xfrm>
        <a:prstGeom prst="rect">
          <a:avLst/>
        </a:prstGeom>
        <a:ln>
          <a:noFill/>
        </a:ln>
      </xdr:spPr>
    </xdr:pic>
    <xdr:clientData/>
  </xdr:oneCellAnchor>
  <xdr:oneCellAnchor>
    <xdr:from>
      <xdr:col>0</xdr:col>
      <xdr:colOff>27215</xdr:colOff>
      <xdr:row>175</xdr:row>
      <xdr:rowOff>13605</xdr:rowOff>
    </xdr:from>
    <xdr:ext cx="3184071" cy="1183823"/>
    <xdr:pic>
      <xdr:nvPicPr>
        <xdr:cNvPr id="3" name="Picture 3"/>
        <xdr:cNvPicPr/>
      </xdr:nvPicPr>
      <xdr:blipFill>
        <a:blip xmlns:r="http://schemas.openxmlformats.org/officeDocument/2006/relationships" r:embed="rId1"/>
        <a:stretch>
          <a:fillRect/>
        </a:stretch>
      </xdr:blipFill>
      <xdr:spPr>
        <a:xfrm>
          <a:off x="27215" y="32036655"/>
          <a:ext cx="3184071" cy="1183823"/>
        </a:xfrm>
        <a:prstGeom prst="rect">
          <a:avLst/>
        </a:prstGeom>
        <a:ln>
          <a:noFill/>
        </a:ln>
      </xdr:spPr>
    </xdr:pic>
    <xdr:clientData/>
  </xdr:oneCellAnchor>
  <xdr:oneCellAnchor>
    <xdr:from>
      <xdr:col>0</xdr:col>
      <xdr:colOff>0</xdr:colOff>
      <xdr:row>72</xdr:row>
      <xdr:rowOff>0</xdr:rowOff>
    </xdr:from>
    <xdr:ext cx="3442606" cy="1224642"/>
    <xdr:pic>
      <xdr:nvPicPr>
        <xdr:cNvPr id="4" name="Picture 3"/>
        <xdr:cNvPicPr/>
      </xdr:nvPicPr>
      <xdr:blipFill>
        <a:blip xmlns:r="http://schemas.openxmlformats.org/officeDocument/2006/relationships" r:embed="rId1"/>
        <a:stretch>
          <a:fillRect/>
        </a:stretch>
      </xdr:blipFill>
      <xdr:spPr>
        <a:xfrm>
          <a:off x="0" y="17926050"/>
          <a:ext cx="3442606" cy="1224642"/>
        </a:xfrm>
        <a:prstGeom prst="rect">
          <a:avLst/>
        </a:prstGeom>
        <a:ln>
          <a:noFill/>
        </a:ln>
      </xdr:spPr>
    </xdr:pic>
    <xdr:clientData/>
  </xdr:oneCellAnchor>
  <xdr:oneCellAnchor>
    <xdr:from>
      <xdr:col>0</xdr:col>
      <xdr:colOff>0</xdr:colOff>
      <xdr:row>138</xdr:row>
      <xdr:rowOff>0</xdr:rowOff>
    </xdr:from>
    <xdr:ext cx="3442606" cy="1224642"/>
    <xdr:pic>
      <xdr:nvPicPr>
        <xdr:cNvPr id="5" name="Picture 4"/>
        <xdr:cNvPicPr/>
      </xdr:nvPicPr>
      <xdr:blipFill>
        <a:blip xmlns:r="http://schemas.openxmlformats.org/officeDocument/2006/relationships" r:embed="rId1"/>
        <a:stretch>
          <a:fillRect/>
        </a:stretch>
      </xdr:blipFill>
      <xdr:spPr>
        <a:xfrm>
          <a:off x="0" y="16804821"/>
          <a:ext cx="3442606" cy="1224642"/>
        </a:xfrm>
        <a:prstGeom prst="rect">
          <a:avLst/>
        </a:prstGeom>
        <a:ln>
          <a:noFill/>
        </a:ln>
      </xdr:spPr>
    </xdr:pic>
    <xdr:clientData/>
  </xdr:oneCellAnchor>
  <xdr:oneCellAnchor>
    <xdr:from>
      <xdr:col>0</xdr:col>
      <xdr:colOff>0</xdr:colOff>
      <xdr:row>174</xdr:row>
      <xdr:rowOff>0</xdr:rowOff>
    </xdr:from>
    <xdr:ext cx="3442606" cy="1224642"/>
    <xdr:pic>
      <xdr:nvPicPr>
        <xdr:cNvPr id="6" name="Picture 5"/>
        <xdr:cNvPicPr/>
      </xdr:nvPicPr>
      <xdr:blipFill>
        <a:blip xmlns:r="http://schemas.openxmlformats.org/officeDocument/2006/relationships" r:embed="rId1"/>
        <a:stretch>
          <a:fillRect/>
        </a:stretch>
      </xdr:blipFill>
      <xdr:spPr>
        <a:xfrm>
          <a:off x="0" y="16804821"/>
          <a:ext cx="3442606" cy="1224642"/>
        </a:xfrm>
        <a:prstGeom prst="rect">
          <a:avLst/>
        </a:prstGeom>
        <a:ln>
          <a:noFill/>
        </a:ln>
      </xdr:spPr>
    </xdr:pic>
    <xdr:clientData/>
  </xdr:oneCellAnchor>
  <xdr:oneCellAnchor>
    <xdr:from>
      <xdr:col>0</xdr:col>
      <xdr:colOff>0</xdr:colOff>
      <xdr:row>240</xdr:row>
      <xdr:rowOff>0</xdr:rowOff>
    </xdr:from>
    <xdr:ext cx="3442606" cy="1224642"/>
    <xdr:pic>
      <xdr:nvPicPr>
        <xdr:cNvPr id="7" name="Picture 6"/>
        <xdr:cNvPicPr/>
      </xdr:nvPicPr>
      <xdr:blipFill>
        <a:blip xmlns:r="http://schemas.openxmlformats.org/officeDocument/2006/relationships" r:embed="rId1"/>
        <a:stretch>
          <a:fillRect/>
        </a:stretch>
      </xdr:blipFill>
      <xdr:spPr>
        <a:xfrm>
          <a:off x="0" y="31799893"/>
          <a:ext cx="3442606" cy="1224642"/>
        </a:xfrm>
        <a:prstGeom prst="rect">
          <a:avLst/>
        </a:prstGeom>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5"/>
  <sheetViews>
    <sheetView zoomScale="70" zoomScaleNormal="70" zoomScaleSheetLayoutView="70" workbookViewId="0">
      <selection activeCell="I5" sqref="I5:L5"/>
    </sheetView>
  </sheetViews>
  <sheetFormatPr defaultColWidth="12" defaultRowHeight="15.75" customHeight="1" x14ac:dyDescent="0.25"/>
  <cols>
    <col min="1" max="16384" width="12" style="10"/>
  </cols>
  <sheetData>
    <row r="1" spans="1:13" ht="18.75" customHeight="1" thickBot="1" x14ac:dyDescent="0.3">
      <c r="A1" s="240" t="s">
        <v>28</v>
      </c>
      <c r="B1" s="241"/>
      <c r="C1" s="241"/>
      <c r="D1" s="241"/>
      <c r="E1" s="241"/>
      <c r="F1" s="242"/>
      <c r="G1" s="240" t="s">
        <v>29</v>
      </c>
      <c r="H1" s="241"/>
      <c r="I1" s="241"/>
      <c r="J1" s="241"/>
      <c r="K1" s="241"/>
      <c r="L1" s="242"/>
      <c r="M1" s="9"/>
    </row>
    <row r="2" spans="1:13" ht="18.75" customHeight="1" x14ac:dyDescent="0.25">
      <c r="A2" s="243" t="s">
        <v>31</v>
      </c>
      <c r="B2" s="244"/>
      <c r="C2" s="237"/>
      <c r="D2" s="237"/>
      <c r="E2" s="237"/>
      <c r="F2" s="245"/>
      <c r="G2" s="243" t="s">
        <v>36</v>
      </c>
      <c r="H2" s="244"/>
      <c r="I2" s="254"/>
      <c r="J2" s="254"/>
      <c r="K2" s="254"/>
      <c r="L2" s="255"/>
      <c r="M2" s="9"/>
    </row>
    <row r="3" spans="1:13" ht="18.75" customHeight="1" x14ac:dyDescent="0.25">
      <c r="A3" s="251" t="s">
        <v>32</v>
      </c>
      <c r="B3" s="239"/>
      <c r="C3" s="238"/>
      <c r="D3" s="238"/>
      <c r="E3" s="238"/>
      <c r="F3" s="246"/>
      <c r="G3" s="251" t="s">
        <v>37</v>
      </c>
      <c r="H3" s="239"/>
      <c r="I3" s="238"/>
      <c r="J3" s="238"/>
      <c r="K3" s="238"/>
      <c r="L3" s="246"/>
      <c r="M3" s="9"/>
    </row>
    <row r="4" spans="1:13" ht="18.75" customHeight="1" x14ac:dyDescent="0.25">
      <c r="A4" s="251"/>
      <c r="B4" s="239"/>
      <c r="C4" s="238"/>
      <c r="D4" s="238"/>
      <c r="E4" s="238"/>
      <c r="F4" s="246"/>
      <c r="G4" s="251" t="s">
        <v>38</v>
      </c>
      <c r="H4" s="239"/>
      <c r="I4" s="238"/>
      <c r="J4" s="238"/>
      <c r="K4" s="238"/>
      <c r="L4" s="246"/>
      <c r="M4" s="9"/>
    </row>
    <row r="5" spans="1:13" ht="18.75" customHeight="1" x14ac:dyDescent="0.25">
      <c r="A5" s="251"/>
      <c r="B5" s="239"/>
      <c r="C5" s="238"/>
      <c r="D5" s="238"/>
      <c r="E5" s="238"/>
      <c r="F5" s="246"/>
      <c r="G5" s="251" t="s">
        <v>39</v>
      </c>
      <c r="H5" s="239"/>
      <c r="I5" s="238" t="s">
        <v>50</v>
      </c>
      <c r="J5" s="238"/>
      <c r="K5" s="238"/>
      <c r="L5" s="246"/>
      <c r="M5" s="9"/>
    </row>
    <row r="6" spans="1:13" ht="18.75" customHeight="1" x14ac:dyDescent="0.25">
      <c r="A6" s="251"/>
      <c r="B6" s="239"/>
      <c r="C6" s="238"/>
      <c r="D6" s="238"/>
      <c r="E6" s="238"/>
      <c r="F6" s="246"/>
      <c r="G6" s="251" t="s">
        <v>34</v>
      </c>
      <c r="H6" s="239"/>
      <c r="I6" s="256"/>
      <c r="J6" s="256"/>
      <c r="K6" s="256"/>
      <c r="L6" s="257"/>
      <c r="M6" s="9"/>
    </row>
    <row r="7" spans="1:13" ht="18.75" customHeight="1" thickBot="1" x14ac:dyDescent="0.3">
      <c r="A7" s="247" t="s">
        <v>33</v>
      </c>
      <c r="B7" s="248"/>
      <c r="C7" s="249"/>
      <c r="D7" s="249"/>
      <c r="E7" s="249"/>
      <c r="F7" s="250"/>
      <c r="G7" s="247" t="s">
        <v>35</v>
      </c>
      <c r="H7" s="248"/>
      <c r="I7" s="258"/>
      <c r="J7" s="258"/>
      <c r="K7" s="258"/>
      <c r="L7" s="259"/>
      <c r="M7" s="9"/>
    </row>
    <row r="8" spans="1:13" ht="15.75" customHeight="1" x14ac:dyDescent="0.25">
      <c r="A8" s="9"/>
      <c r="B8" s="9"/>
      <c r="C8" s="9"/>
      <c r="D8" s="9"/>
      <c r="E8" s="9"/>
      <c r="F8" s="9"/>
      <c r="G8" s="9"/>
      <c r="H8" s="9"/>
      <c r="I8" s="9"/>
      <c r="J8" s="9"/>
      <c r="K8" s="9"/>
      <c r="L8" s="9"/>
      <c r="M8" s="11"/>
    </row>
    <row r="9" spans="1:13" ht="20.25" customHeight="1" x14ac:dyDescent="0.25">
      <c r="A9" s="253" t="s">
        <v>52</v>
      </c>
      <c r="B9" s="253"/>
      <c r="C9" s="253"/>
      <c r="D9" s="253"/>
      <c r="E9" s="253"/>
      <c r="F9" s="253"/>
      <c r="G9" s="253"/>
      <c r="H9" s="253"/>
      <c r="I9" s="253"/>
      <c r="J9" s="253"/>
      <c r="K9" s="253"/>
      <c r="L9" s="253"/>
      <c r="M9" s="11"/>
    </row>
    <row r="10" spans="1:13" ht="20.25" customHeight="1" x14ac:dyDescent="0.25">
      <c r="A10" s="253"/>
      <c r="B10" s="253"/>
      <c r="C10" s="253"/>
      <c r="D10" s="253"/>
      <c r="E10" s="253"/>
      <c r="F10" s="253"/>
      <c r="G10" s="253"/>
      <c r="H10" s="253"/>
      <c r="I10" s="253"/>
      <c r="J10" s="253"/>
      <c r="K10" s="253"/>
      <c r="L10" s="253"/>
      <c r="M10" s="11"/>
    </row>
    <row r="11" spans="1:13" ht="15.75" customHeight="1" thickBot="1" x14ac:dyDescent="0.3">
      <c r="A11" s="9"/>
      <c r="B11" s="9"/>
      <c r="C11" s="9"/>
      <c r="D11" s="9"/>
      <c r="E11" s="9"/>
      <c r="F11" s="9"/>
      <c r="G11" s="9"/>
      <c r="H11" s="9"/>
      <c r="I11" s="9"/>
      <c r="J11" s="9"/>
      <c r="K11" s="9"/>
      <c r="L11" s="9"/>
      <c r="M11" s="11"/>
    </row>
    <row r="12" spans="1:13" ht="19.5" customHeight="1" thickBot="1" x14ac:dyDescent="0.3">
      <c r="A12" s="240" t="s">
        <v>20</v>
      </c>
      <c r="B12" s="241"/>
      <c r="C12" s="241"/>
      <c r="D12" s="241"/>
      <c r="E12" s="241"/>
      <c r="F12" s="241"/>
      <c r="G12" s="241"/>
      <c r="H12" s="241"/>
      <c r="I12" s="241"/>
      <c r="J12" s="241"/>
      <c r="K12" s="241"/>
      <c r="L12" s="242"/>
      <c r="M12" s="9"/>
    </row>
    <row r="13" spans="1:13" ht="19.5" customHeight="1" x14ac:dyDescent="0.25">
      <c r="A13" s="243" t="s">
        <v>23</v>
      </c>
      <c r="B13" s="244"/>
      <c r="C13" s="244"/>
      <c r="D13" s="244"/>
      <c r="E13" s="244" t="s">
        <v>22</v>
      </c>
      <c r="F13" s="244"/>
      <c r="G13" s="244" t="s">
        <v>21</v>
      </c>
      <c r="H13" s="244"/>
      <c r="I13" s="244" t="s">
        <v>53</v>
      </c>
      <c r="J13" s="244"/>
      <c r="K13" s="244" t="s">
        <v>54</v>
      </c>
      <c r="L13" s="262"/>
      <c r="M13" s="9"/>
    </row>
    <row r="14" spans="1:13" ht="19.5" customHeight="1" x14ac:dyDescent="0.25">
      <c r="A14" s="252"/>
      <c r="B14" s="238"/>
      <c r="C14" s="238"/>
      <c r="D14" s="238"/>
      <c r="E14" s="238"/>
      <c r="F14" s="238"/>
      <c r="G14" s="238"/>
      <c r="H14" s="238"/>
      <c r="I14" s="238"/>
      <c r="J14" s="238"/>
      <c r="K14" s="238"/>
      <c r="L14" s="246"/>
      <c r="M14" s="9"/>
    </row>
    <row r="15" spans="1:13" ht="19.5" customHeight="1" x14ac:dyDescent="0.25">
      <c r="A15" s="252"/>
      <c r="B15" s="238"/>
      <c r="C15" s="238"/>
      <c r="D15" s="238"/>
      <c r="E15" s="238"/>
      <c r="F15" s="238"/>
      <c r="G15" s="238"/>
      <c r="H15" s="238"/>
      <c r="I15" s="238"/>
      <c r="J15" s="238"/>
      <c r="K15" s="238"/>
      <c r="L15" s="246"/>
      <c r="M15" s="9"/>
    </row>
    <row r="16" spans="1:13" ht="19.5" customHeight="1" x14ac:dyDescent="0.25">
      <c r="A16" s="252"/>
      <c r="B16" s="238"/>
      <c r="C16" s="238"/>
      <c r="D16" s="238"/>
      <c r="E16" s="238"/>
      <c r="F16" s="238"/>
      <c r="G16" s="238"/>
      <c r="H16" s="238"/>
      <c r="I16" s="238"/>
      <c r="J16" s="238"/>
      <c r="K16" s="238"/>
      <c r="L16" s="246"/>
      <c r="M16" s="9"/>
    </row>
    <row r="17" spans="1:13" ht="19.5" customHeight="1" x14ac:dyDescent="0.25">
      <c r="A17" s="252"/>
      <c r="B17" s="238"/>
      <c r="C17" s="238"/>
      <c r="D17" s="238"/>
      <c r="E17" s="238"/>
      <c r="F17" s="238"/>
      <c r="G17" s="238"/>
      <c r="H17" s="238"/>
      <c r="I17" s="238"/>
      <c r="J17" s="238"/>
      <c r="K17" s="238"/>
      <c r="L17" s="246"/>
      <c r="M17" s="9"/>
    </row>
    <row r="18" spans="1:13" ht="19.5" customHeight="1" thickBot="1" x14ac:dyDescent="0.3">
      <c r="A18" s="260"/>
      <c r="B18" s="249"/>
      <c r="C18" s="249"/>
      <c r="D18" s="249"/>
      <c r="E18" s="249"/>
      <c r="F18" s="249"/>
      <c r="G18" s="249"/>
      <c r="H18" s="249"/>
      <c r="I18" s="249"/>
      <c r="J18" s="249"/>
      <c r="K18" s="249"/>
      <c r="L18" s="250"/>
      <c r="M18" s="9"/>
    </row>
    <row r="19" spans="1:13" ht="15.75" customHeight="1" thickBot="1" x14ac:dyDescent="0.3">
      <c r="A19" s="9"/>
      <c r="B19" s="9"/>
      <c r="C19" s="9"/>
      <c r="D19" s="9"/>
      <c r="E19" s="9"/>
      <c r="F19" s="9"/>
      <c r="G19" s="9"/>
      <c r="H19" s="9"/>
      <c r="I19" s="9"/>
      <c r="J19" s="9"/>
      <c r="K19" s="9"/>
      <c r="L19" s="9"/>
      <c r="M19" s="11"/>
    </row>
    <row r="20" spans="1:13" ht="18.75" customHeight="1" thickBot="1" x14ac:dyDescent="0.3">
      <c r="A20" s="240" t="s">
        <v>13</v>
      </c>
      <c r="B20" s="241"/>
      <c r="C20" s="241"/>
      <c r="D20" s="241"/>
      <c r="E20" s="241"/>
      <c r="F20" s="241"/>
      <c r="G20" s="241"/>
      <c r="H20" s="241"/>
      <c r="I20" s="241"/>
      <c r="J20" s="241"/>
      <c r="K20" s="241"/>
      <c r="L20" s="242"/>
      <c r="M20" s="9"/>
    </row>
    <row r="21" spans="1:13" ht="18.75" customHeight="1" x14ac:dyDescent="0.25">
      <c r="A21" s="243" t="s">
        <v>30</v>
      </c>
      <c r="B21" s="244"/>
      <c r="C21" s="237"/>
      <c r="D21" s="237"/>
      <c r="E21" s="237"/>
      <c r="F21" s="237"/>
      <c r="G21" s="237"/>
      <c r="H21" s="237"/>
      <c r="I21" s="244" t="s">
        <v>25</v>
      </c>
      <c r="J21" s="244"/>
      <c r="K21" s="237"/>
      <c r="L21" s="245"/>
      <c r="M21" s="9"/>
    </row>
    <row r="22" spans="1:13" ht="18.75" customHeight="1" x14ac:dyDescent="0.25">
      <c r="A22" s="251" t="s">
        <v>15</v>
      </c>
      <c r="B22" s="239"/>
      <c r="C22" s="238"/>
      <c r="D22" s="238"/>
      <c r="E22" s="239" t="s">
        <v>16</v>
      </c>
      <c r="F22" s="239"/>
      <c r="G22" s="238"/>
      <c r="H22" s="238"/>
      <c r="I22" s="239" t="s">
        <v>18</v>
      </c>
      <c r="J22" s="239"/>
      <c r="K22" s="238"/>
      <c r="L22" s="246"/>
      <c r="M22" s="9"/>
    </row>
    <row r="23" spans="1:13" ht="18.75" customHeight="1" x14ac:dyDescent="0.25">
      <c r="A23" s="251" t="s">
        <v>14</v>
      </c>
      <c r="B23" s="239"/>
      <c r="C23" s="238"/>
      <c r="D23" s="238"/>
      <c r="E23" s="239" t="s">
        <v>42</v>
      </c>
      <c r="F23" s="239"/>
      <c r="G23" s="238"/>
      <c r="H23" s="238"/>
      <c r="I23" s="239" t="s">
        <v>43</v>
      </c>
      <c r="J23" s="239"/>
      <c r="K23" s="238"/>
      <c r="L23" s="246"/>
      <c r="M23" s="9"/>
    </row>
    <row r="24" spans="1:13" ht="18.75" customHeight="1" x14ac:dyDescent="0.25">
      <c r="A24" s="251" t="s">
        <v>17</v>
      </c>
      <c r="B24" s="239"/>
      <c r="C24" s="238"/>
      <c r="D24" s="238"/>
      <c r="E24" s="239" t="s">
        <v>26</v>
      </c>
      <c r="F24" s="239"/>
      <c r="G24" s="238"/>
      <c r="H24" s="238"/>
      <c r="I24" s="239" t="s">
        <v>27</v>
      </c>
      <c r="J24" s="239"/>
      <c r="K24" s="238"/>
      <c r="L24" s="246"/>
      <c r="M24" s="9"/>
    </row>
    <row r="25" spans="1:13" ht="33" customHeight="1" thickBot="1" x14ac:dyDescent="0.3">
      <c r="A25" s="247" t="s">
        <v>19</v>
      </c>
      <c r="B25" s="248"/>
      <c r="C25" s="249"/>
      <c r="D25" s="249"/>
      <c r="E25" s="249"/>
      <c r="F25" s="249"/>
      <c r="G25" s="249"/>
      <c r="H25" s="249"/>
      <c r="I25" s="249"/>
      <c r="J25" s="249"/>
      <c r="K25" s="249"/>
      <c r="L25" s="250"/>
      <c r="M25" s="9"/>
    </row>
    <row r="26" spans="1:13" ht="15.75" customHeight="1" thickBot="1" x14ac:dyDescent="0.3">
      <c r="A26" s="12"/>
      <c r="B26" s="12"/>
      <c r="C26" s="12"/>
      <c r="D26" s="12"/>
      <c r="E26" s="12"/>
      <c r="F26" s="12"/>
      <c r="G26" s="12"/>
      <c r="H26" s="12"/>
      <c r="I26" s="12"/>
      <c r="J26" s="12"/>
      <c r="K26" s="12"/>
      <c r="L26" s="12"/>
      <c r="M26" s="11"/>
    </row>
    <row r="27" spans="1:13" ht="19.5" customHeight="1" thickBot="1" x14ac:dyDescent="0.3">
      <c r="A27" s="240" t="s">
        <v>7</v>
      </c>
      <c r="B27" s="241"/>
      <c r="C27" s="241"/>
      <c r="D27" s="241"/>
      <c r="E27" s="241"/>
      <c r="F27" s="241"/>
      <c r="G27" s="241"/>
      <c r="H27" s="241"/>
      <c r="I27" s="241"/>
      <c r="J27" s="241"/>
      <c r="K27" s="241"/>
      <c r="L27" s="242"/>
      <c r="M27" s="9"/>
    </row>
    <row r="28" spans="1:13" ht="19.5" customHeight="1" thickBot="1" x14ac:dyDescent="0.3">
      <c r="A28" s="277" t="s">
        <v>8</v>
      </c>
      <c r="B28" s="278"/>
      <c r="C28" s="24"/>
      <c r="D28" s="278" t="s">
        <v>9</v>
      </c>
      <c r="E28" s="278"/>
      <c r="F28" s="24"/>
      <c r="G28" s="278" t="s">
        <v>10</v>
      </c>
      <c r="H28" s="278"/>
      <c r="I28" s="24"/>
      <c r="J28" s="278" t="s">
        <v>11</v>
      </c>
      <c r="K28" s="278"/>
      <c r="L28" s="25"/>
      <c r="M28" s="9"/>
    </row>
    <row r="29" spans="1:13" ht="15.75" customHeight="1" thickBot="1" x14ac:dyDescent="0.3">
      <c r="A29" s="9"/>
      <c r="B29" s="9"/>
      <c r="C29" s="9"/>
      <c r="D29" s="9"/>
      <c r="E29" s="9"/>
      <c r="F29" s="9"/>
      <c r="G29" s="9"/>
      <c r="H29" s="9"/>
      <c r="I29" s="9"/>
      <c r="J29" s="9"/>
      <c r="K29" s="9"/>
      <c r="L29" s="9"/>
      <c r="M29" s="11"/>
    </row>
    <row r="30" spans="1:13" ht="18.75" customHeight="1" thickBot="1" x14ac:dyDescent="0.3">
      <c r="A30" s="9"/>
      <c r="B30" s="240" t="s">
        <v>44</v>
      </c>
      <c r="C30" s="241"/>
      <c r="D30" s="241"/>
      <c r="E30" s="241"/>
      <c r="F30" s="241"/>
      <c r="G30" s="241"/>
      <c r="H30" s="241"/>
      <c r="I30" s="241"/>
      <c r="J30" s="241"/>
      <c r="K30" s="242"/>
      <c r="L30" s="9"/>
      <c r="M30" s="9"/>
    </row>
    <row r="31" spans="1:13" ht="36" customHeight="1" x14ac:dyDescent="0.25">
      <c r="A31" s="9"/>
      <c r="B31" s="261" t="s">
        <v>0</v>
      </c>
      <c r="C31" s="236"/>
      <c r="D31" s="236" t="s">
        <v>2</v>
      </c>
      <c r="E31" s="236"/>
      <c r="F31" s="26" t="s">
        <v>1</v>
      </c>
      <c r="G31" s="236" t="s">
        <v>3</v>
      </c>
      <c r="H31" s="236"/>
      <c r="I31" s="236" t="s">
        <v>5</v>
      </c>
      <c r="J31" s="236"/>
      <c r="K31" s="27" t="s">
        <v>4</v>
      </c>
      <c r="L31" s="9"/>
      <c r="M31" s="9"/>
    </row>
    <row r="32" spans="1:13" ht="18.75" customHeight="1" x14ac:dyDescent="0.25">
      <c r="A32" s="9"/>
      <c r="B32" s="252"/>
      <c r="C32" s="238"/>
      <c r="D32" s="238"/>
      <c r="E32" s="238"/>
      <c r="F32" s="28"/>
      <c r="G32" s="238" t="str">
        <f>IF(B32="","",B32-D32)</f>
        <v/>
      </c>
      <c r="H32" s="238"/>
      <c r="I32" s="238"/>
      <c r="J32" s="238"/>
      <c r="K32" s="21" t="str">
        <f>IF(G32="","",IF(AND(G32&gt;=-I32,G32&lt;=I32),"Pass","Fail"))</f>
        <v/>
      </c>
      <c r="L32" s="9"/>
      <c r="M32" s="9"/>
    </row>
    <row r="33" spans="1:13" ht="18.75" customHeight="1" x14ac:dyDescent="0.25">
      <c r="A33" s="9"/>
      <c r="B33" s="252"/>
      <c r="C33" s="238"/>
      <c r="D33" s="238"/>
      <c r="E33" s="238"/>
      <c r="F33" s="28"/>
      <c r="G33" s="238" t="str">
        <f t="shared" ref="G33:G40" si="0">IF(B33="","",B33-D33)</f>
        <v/>
      </c>
      <c r="H33" s="238"/>
      <c r="I33" s="238"/>
      <c r="J33" s="238"/>
      <c r="K33" s="21" t="str">
        <f t="shared" ref="K33:K40" si="1">IF(G33="","",IF(AND(G33&gt;=-I33,G33&lt;=I33),"Pass","Fail"))</f>
        <v/>
      </c>
      <c r="L33" s="9"/>
      <c r="M33" s="9"/>
    </row>
    <row r="34" spans="1:13" ht="18.75" customHeight="1" x14ac:dyDescent="0.25">
      <c r="A34" s="9"/>
      <c r="B34" s="252"/>
      <c r="C34" s="238"/>
      <c r="D34" s="238"/>
      <c r="E34" s="238"/>
      <c r="F34" s="28"/>
      <c r="G34" s="238" t="str">
        <f t="shared" si="0"/>
        <v/>
      </c>
      <c r="H34" s="238"/>
      <c r="I34" s="238"/>
      <c r="J34" s="238"/>
      <c r="K34" s="21" t="str">
        <f t="shared" si="1"/>
        <v/>
      </c>
      <c r="L34" s="9"/>
      <c r="M34" s="9"/>
    </row>
    <row r="35" spans="1:13" ht="18.75" customHeight="1" x14ac:dyDescent="0.25">
      <c r="A35" s="9"/>
      <c r="B35" s="252"/>
      <c r="C35" s="238"/>
      <c r="D35" s="238"/>
      <c r="E35" s="238"/>
      <c r="F35" s="28"/>
      <c r="G35" s="238" t="str">
        <f t="shared" si="0"/>
        <v/>
      </c>
      <c r="H35" s="238"/>
      <c r="I35" s="238"/>
      <c r="J35" s="238"/>
      <c r="K35" s="21" t="str">
        <f t="shared" si="1"/>
        <v/>
      </c>
      <c r="L35" s="9"/>
      <c r="M35" s="9"/>
    </row>
    <row r="36" spans="1:13" ht="18.75" customHeight="1" x14ac:dyDescent="0.25">
      <c r="A36" s="9"/>
      <c r="B36" s="252"/>
      <c r="C36" s="238"/>
      <c r="D36" s="238"/>
      <c r="E36" s="238"/>
      <c r="F36" s="28"/>
      <c r="G36" s="238" t="str">
        <f t="shared" si="0"/>
        <v/>
      </c>
      <c r="H36" s="238"/>
      <c r="I36" s="238"/>
      <c r="J36" s="238"/>
      <c r="K36" s="21" t="str">
        <f t="shared" si="1"/>
        <v/>
      </c>
      <c r="L36" s="9"/>
      <c r="M36" s="9"/>
    </row>
    <row r="37" spans="1:13" ht="18.75" customHeight="1" x14ac:dyDescent="0.25">
      <c r="A37" s="9"/>
      <c r="B37" s="252"/>
      <c r="C37" s="238"/>
      <c r="D37" s="238"/>
      <c r="E37" s="238"/>
      <c r="F37" s="28"/>
      <c r="G37" s="238" t="str">
        <f t="shared" si="0"/>
        <v/>
      </c>
      <c r="H37" s="238"/>
      <c r="I37" s="238"/>
      <c r="J37" s="238"/>
      <c r="K37" s="21" t="str">
        <f t="shared" si="1"/>
        <v/>
      </c>
      <c r="L37" s="9"/>
      <c r="M37" s="9"/>
    </row>
    <row r="38" spans="1:13" ht="18.75" customHeight="1" x14ac:dyDescent="0.25">
      <c r="A38" s="9"/>
      <c r="B38" s="252"/>
      <c r="C38" s="238"/>
      <c r="D38" s="238"/>
      <c r="E38" s="238"/>
      <c r="F38" s="28"/>
      <c r="G38" s="238" t="str">
        <f t="shared" si="0"/>
        <v/>
      </c>
      <c r="H38" s="238"/>
      <c r="I38" s="238"/>
      <c r="J38" s="238"/>
      <c r="K38" s="21" t="str">
        <f t="shared" si="1"/>
        <v/>
      </c>
      <c r="L38" s="9"/>
      <c r="M38" s="9"/>
    </row>
    <row r="39" spans="1:13" ht="18.75" customHeight="1" x14ac:dyDescent="0.25">
      <c r="A39" s="9"/>
      <c r="B39" s="252"/>
      <c r="C39" s="238"/>
      <c r="D39" s="238"/>
      <c r="E39" s="238"/>
      <c r="F39" s="28"/>
      <c r="G39" s="238" t="str">
        <f t="shared" si="0"/>
        <v/>
      </c>
      <c r="H39" s="238"/>
      <c r="I39" s="238"/>
      <c r="J39" s="238"/>
      <c r="K39" s="21" t="str">
        <f t="shared" si="1"/>
        <v/>
      </c>
      <c r="L39" s="9"/>
      <c r="M39" s="9"/>
    </row>
    <row r="40" spans="1:13" ht="18.75" customHeight="1" thickBot="1" x14ac:dyDescent="0.3">
      <c r="A40" s="9"/>
      <c r="B40" s="260"/>
      <c r="C40" s="249"/>
      <c r="D40" s="249"/>
      <c r="E40" s="249"/>
      <c r="F40" s="29"/>
      <c r="G40" s="249" t="str">
        <f t="shared" si="0"/>
        <v/>
      </c>
      <c r="H40" s="249"/>
      <c r="I40" s="249"/>
      <c r="J40" s="249"/>
      <c r="K40" s="23" t="str">
        <f t="shared" si="1"/>
        <v/>
      </c>
      <c r="L40" s="9"/>
      <c r="M40" s="9"/>
    </row>
    <row r="41" spans="1:13" ht="15.75" customHeight="1" thickBot="1" x14ac:dyDescent="0.3">
      <c r="A41" s="11"/>
      <c r="B41" s="11"/>
      <c r="C41" s="11"/>
      <c r="D41" s="11"/>
      <c r="E41" s="11"/>
      <c r="F41" s="11"/>
      <c r="G41" s="11"/>
      <c r="H41" s="11"/>
      <c r="I41" s="11"/>
      <c r="J41" s="11"/>
      <c r="K41" s="11"/>
      <c r="L41" s="11"/>
      <c r="M41" s="11"/>
    </row>
    <row r="42" spans="1:13" ht="15.75" customHeight="1" thickBot="1" x14ac:dyDescent="0.3">
      <c r="A42" s="240" t="s">
        <v>24</v>
      </c>
      <c r="B42" s="241"/>
      <c r="C42" s="241"/>
      <c r="D42" s="241"/>
      <c r="E42" s="241"/>
      <c r="F42" s="241"/>
      <c r="G42" s="241"/>
      <c r="H42" s="241"/>
      <c r="I42" s="241"/>
      <c r="J42" s="241"/>
      <c r="K42" s="241"/>
      <c r="L42" s="242"/>
      <c r="M42" s="9"/>
    </row>
    <row r="43" spans="1:13" ht="15.75" customHeight="1" x14ac:dyDescent="0.25">
      <c r="A43" s="268"/>
      <c r="B43" s="269"/>
      <c r="C43" s="269"/>
      <c r="D43" s="269"/>
      <c r="E43" s="269"/>
      <c r="F43" s="269"/>
      <c r="G43" s="269"/>
      <c r="H43" s="269"/>
      <c r="I43" s="269"/>
      <c r="J43" s="269"/>
      <c r="K43" s="269"/>
      <c r="L43" s="270"/>
      <c r="M43" s="9"/>
    </row>
    <row r="44" spans="1:13" ht="15.75" customHeight="1" x14ac:dyDescent="0.25">
      <c r="A44" s="271"/>
      <c r="B44" s="272"/>
      <c r="C44" s="272"/>
      <c r="D44" s="272"/>
      <c r="E44" s="272"/>
      <c r="F44" s="272"/>
      <c r="G44" s="272"/>
      <c r="H44" s="272"/>
      <c r="I44" s="272"/>
      <c r="J44" s="272"/>
      <c r="K44" s="272"/>
      <c r="L44" s="273"/>
      <c r="M44" s="9"/>
    </row>
    <row r="45" spans="1:13" ht="15.75" customHeight="1" thickBot="1" x14ac:dyDescent="0.3">
      <c r="A45" s="274"/>
      <c r="B45" s="275"/>
      <c r="C45" s="275"/>
      <c r="D45" s="275"/>
      <c r="E45" s="275"/>
      <c r="F45" s="275"/>
      <c r="G45" s="275"/>
      <c r="H45" s="275"/>
      <c r="I45" s="275"/>
      <c r="J45" s="275"/>
      <c r="K45" s="275"/>
      <c r="L45" s="276"/>
      <c r="M45" s="9"/>
    </row>
    <row r="46" spans="1:13" ht="15.75" customHeight="1" x14ac:dyDescent="0.25">
      <c r="A46" s="9"/>
      <c r="B46" s="9"/>
      <c r="C46" s="9"/>
      <c r="D46" s="9"/>
      <c r="E46" s="9"/>
      <c r="F46" s="9"/>
      <c r="G46" s="9"/>
      <c r="H46" s="9"/>
      <c r="I46" s="9"/>
      <c r="J46" s="9"/>
      <c r="K46" s="9"/>
      <c r="L46" s="9"/>
      <c r="M46" s="11"/>
    </row>
    <row r="47" spans="1:13" ht="21" customHeight="1" x14ac:dyDescent="0.25">
      <c r="A47" s="266" t="s">
        <v>47</v>
      </c>
      <c r="B47" s="267"/>
      <c r="C47" s="267"/>
      <c r="D47" s="267"/>
      <c r="E47" s="267"/>
      <c r="F47" s="267"/>
      <c r="G47" s="267"/>
      <c r="H47" s="267"/>
      <c r="I47" s="267"/>
      <c r="J47" s="267"/>
      <c r="K47" s="267"/>
      <c r="L47" s="267"/>
      <c r="M47" s="11"/>
    </row>
    <row r="48" spans="1:13" ht="21" customHeight="1" x14ac:dyDescent="0.25">
      <c r="A48" s="267"/>
      <c r="B48" s="267"/>
      <c r="C48" s="267"/>
      <c r="D48" s="267"/>
      <c r="E48" s="267"/>
      <c r="F48" s="267"/>
      <c r="G48" s="267"/>
      <c r="H48" s="267"/>
      <c r="I48" s="267"/>
      <c r="J48" s="267"/>
      <c r="K48" s="267"/>
      <c r="L48" s="267"/>
      <c r="M48" s="11"/>
    </row>
    <row r="49" spans="1:13" ht="15.75" customHeight="1" x14ac:dyDescent="0.25">
      <c r="A49" s="13"/>
      <c r="B49" s="13"/>
      <c r="C49" s="13"/>
      <c r="D49" s="13"/>
      <c r="E49" s="13"/>
      <c r="F49" s="13"/>
      <c r="G49" s="13"/>
      <c r="H49" s="13"/>
      <c r="I49" s="13"/>
      <c r="J49" s="13"/>
      <c r="K49" s="13"/>
      <c r="L49" s="13"/>
      <c r="M49" s="11"/>
    </row>
    <row r="50" spans="1:13" ht="15.75" customHeight="1" x14ac:dyDescent="0.25">
      <c r="A50" s="9"/>
      <c r="B50" s="9"/>
      <c r="C50" s="14"/>
      <c r="D50" s="14"/>
      <c r="E50" s="14"/>
      <c r="F50" s="9"/>
      <c r="G50" s="9"/>
      <c r="H50" s="9"/>
      <c r="I50" s="9"/>
      <c r="J50" s="9"/>
      <c r="K50" s="9"/>
      <c r="L50" s="9"/>
      <c r="M50" s="11"/>
    </row>
    <row r="51" spans="1:13" ht="15.75" customHeight="1" thickBot="1" x14ac:dyDescent="0.3">
      <c r="A51" s="264" t="s">
        <v>12</v>
      </c>
      <c r="B51" s="264"/>
      <c r="C51" s="265"/>
      <c r="D51" s="265"/>
      <c r="E51" s="265"/>
      <c r="F51" s="14"/>
      <c r="G51" s="264" t="s">
        <v>40</v>
      </c>
      <c r="H51" s="264"/>
      <c r="I51" s="265"/>
      <c r="J51" s="265"/>
      <c r="K51" s="265"/>
      <c r="M51" s="11"/>
    </row>
    <row r="52" spans="1:13" ht="15.75" customHeight="1" x14ac:dyDescent="0.25">
      <c r="A52" s="9"/>
      <c r="B52" s="9"/>
      <c r="C52" s="9"/>
      <c r="D52" s="9"/>
      <c r="E52" s="9"/>
      <c r="F52" s="9"/>
      <c r="G52" s="9"/>
      <c r="H52" s="9"/>
      <c r="I52" s="9"/>
      <c r="J52" s="9"/>
      <c r="K52" s="9"/>
      <c r="L52" s="9"/>
      <c r="M52" s="11"/>
    </row>
    <row r="53" spans="1:13" ht="15.75" customHeight="1" thickBot="1" x14ac:dyDescent="0.3">
      <c r="A53" s="264" t="s">
        <v>49</v>
      </c>
      <c r="B53" s="264"/>
      <c r="C53" s="265"/>
      <c r="D53" s="265"/>
      <c r="E53" s="265"/>
      <c r="F53" s="9"/>
      <c r="G53" s="264" t="s">
        <v>41</v>
      </c>
      <c r="H53" s="264"/>
      <c r="I53" s="265"/>
      <c r="J53" s="265"/>
      <c r="K53" s="265"/>
      <c r="L53" s="9"/>
      <c r="M53" s="11"/>
    </row>
    <row r="54" spans="1:13" ht="15.75" customHeight="1" x14ac:dyDescent="0.25">
      <c r="A54" s="263"/>
      <c r="B54" s="263"/>
      <c r="C54" s="263"/>
      <c r="D54" s="263"/>
      <c r="E54" s="263"/>
      <c r="F54" s="263"/>
      <c r="G54" s="263"/>
      <c r="H54" s="263"/>
      <c r="I54" s="263"/>
      <c r="J54" s="263"/>
      <c r="K54" s="263"/>
      <c r="L54" s="263"/>
    </row>
    <row r="55" spans="1:13" ht="15.75" customHeight="1" x14ac:dyDescent="0.25">
      <c r="A55" s="13"/>
      <c r="B55" s="13"/>
      <c r="C55" s="13"/>
      <c r="D55" s="13"/>
      <c r="E55" s="13"/>
      <c r="F55" s="13"/>
      <c r="G55" s="13"/>
      <c r="H55" s="13"/>
      <c r="I55" s="13"/>
      <c r="J55" s="13"/>
      <c r="K55" s="13"/>
      <c r="L55" s="13"/>
    </row>
  </sheetData>
  <mergeCells count="138">
    <mergeCell ref="C51:E51"/>
    <mergeCell ref="G53:H53"/>
    <mergeCell ref="I53:K53"/>
    <mergeCell ref="A22:B22"/>
    <mergeCell ref="I35:J35"/>
    <mergeCell ref="I34:J34"/>
    <mergeCell ref="I33:J33"/>
    <mergeCell ref="I32:J32"/>
    <mergeCell ref="D35:E35"/>
    <mergeCell ref="D34:E34"/>
    <mergeCell ref="D33:E33"/>
    <mergeCell ref="D32:E32"/>
    <mergeCell ref="I23:J23"/>
    <mergeCell ref="A47:L48"/>
    <mergeCell ref="A43:L45"/>
    <mergeCell ref="B36:C36"/>
    <mergeCell ref="B37:C37"/>
    <mergeCell ref="B30:K30"/>
    <mergeCell ref="A28:B28"/>
    <mergeCell ref="D28:E28"/>
    <mergeCell ref="G28:H28"/>
    <mergeCell ref="J28:K28"/>
    <mergeCell ref="B32:C32"/>
    <mergeCell ref="B33:C33"/>
    <mergeCell ref="A54:L54"/>
    <mergeCell ref="G51:H51"/>
    <mergeCell ref="I51:K51"/>
    <mergeCell ref="G36:H36"/>
    <mergeCell ref="G37:H37"/>
    <mergeCell ref="G38:H38"/>
    <mergeCell ref="G39:H39"/>
    <mergeCell ref="G40:H40"/>
    <mergeCell ref="I40:J40"/>
    <mergeCell ref="I39:J39"/>
    <mergeCell ref="I38:J38"/>
    <mergeCell ref="I37:J37"/>
    <mergeCell ref="I36:J36"/>
    <mergeCell ref="D37:E37"/>
    <mergeCell ref="D36:E36"/>
    <mergeCell ref="B38:C38"/>
    <mergeCell ref="B39:C39"/>
    <mergeCell ref="B40:C40"/>
    <mergeCell ref="D40:E40"/>
    <mergeCell ref="D39:E39"/>
    <mergeCell ref="D38:E38"/>
    <mergeCell ref="A51:B51"/>
    <mergeCell ref="A53:B53"/>
    <mergeCell ref="C53:E53"/>
    <mergeCell ref="K18:L18"/>
    <mergeCell ref="K17:L17"/>
    <mergeCell ref="K16:L16"/>
    <mergeCell ref="K15:L15"/>
    <mergeCell ref="K14:L14"/>
    <mergeCell ref="A12:L12"/>
    <mergeCell ref="K13:L13"/>
    <mergeCell ref="I13:J13"/>
    <mergeCell ref="G13:H13"/>
    <mergeCell ref="E13:F13"/>
    <mergeCell ref="A13:D13"/>
    <mergeCell ref="A15:D15"/>
    <mergeCell ref="B34:C34"/>
    <mergeCell ref="B35:C35"/>
    <mergeCell ref="G32:H32"/>
    <mergeCell ref="G33:H33"/>
    <mergeCell ref="G34:H34"/>
    <mergeCell ref="G35:H35"/>
    <mergeCell ref="A16:D16"/>
    <mergeCell ref="A17:D17"/>
    <mergeCell ref="A18:D18"/>
    <mergeCell ref="A23:B23"/>
    <mergeCell ref="B31:C31"/>
    <mergeCell ref="D31:E31"/>
    <mergeCell ref="G31:H31"/>
    <mergeCell ref="G2:H2"/>
    <mergeCell ref="I2:L2"/>
    <mergeCell ref="G3:H3"/>
    <mergeCell ref="I3:L3"/>
    <mergeCell ref="G4:H4"/>
    <mergeCell ref="I4:L4"/>
    <mergeCell ref="A7:B7"/>
    <mergeCell ref="C7:F7"/>
    <mergeCell ref="G6:H6"/>
    <mergeCell ref="G7:H7"/>
    <mergeCell ref="I6:L6"/>
    <mergeCell ref="I7:L7"/>
    <mergeCell ref="A2:B2"/>
    <mergeCell ref="A3:B6"/>
    <mergeCell ref="C2:F2"/>
    <mergeCell ref="C3:F3"/>
    <mergeCell ref="C4:F4"/>
    <mergeCell ref="C5:F5"/>
    <mergeCell ref="C6:F6"/>
    <mergeCell ref="G5:H5"/>
    <mergeCell ref="I5:L5"/>
    <mergeCell ref="A1:F1"/>
    <mergeCell ref="G1:L1"/>
    <mergeCell ref="E18:F18"/>
    <mergeCell ref="E17:F17"/>
    <mergeCell ref="E16:F16"/>
    <mergeCell ref="E15:F15"/>
    <mergeCell ref="E14:F14"/>
    <mergeCell ref="A42:L42"/>
    <mergeCell ref="A24:B24"/>
    <mergeCell ref="C24:D24"/>
    <mergeCell ref="E24:F24"/>
    <mergeCell ref="G24:H24"/>
    <mergeCell ref="I18:J18"/>
    <mergeCell ref="I17:J17"/>
    <mergeCell ref="I16:J16"/>
    <mergeCell ref="I15:J15"/>
    <mergeCell ref="I14:J14"/>
    <mergeCell ref="G18:H18"/>
    <mergeCell ref="G17:H17"/>
    <mergeCell ref="G16:H16"/>
    <mergeCell ref="G15:H15"/>
    <mergeCell ref="G14:H14"/>
    <mergeCell ref="A14:D14"/>
    <mergeCell ref="A9:L10"/>
    <mergeCell ref="I31:J31"/>
    <mergeCell ref="C21:H21"/>
    <mergeCell ref="C22:D22"/>
    <mergeCell ref="E22:F22"/>
    <mergeCell ref="G22:H22"/>
    <mergeCell ref="A20:L20"/>
    <mergeCell ref="A21:B21"/>
    <mergeCell ref="I21:J21"/>
    <mergeCell ref="C23:D23"/>
    <mergeCell ref="E23:F23"/>
    <mergeCell ref="A27:L27"/>
    <mergeCell ref="K21:L21"/>
    <mergeCell ref="K23:L23"/>
    <mergeCell ref="I22:J22"/>
    <mergeCell ref="K22:L22"/>
    <mergeCell ref="A25:B25"/>
    <mergeCell ref="C25:L25"/>
    <mergeCell ref="I24:J24"/>
    <mergeCell ref="K24:L24"/>
    <mergeCell ref="G23:H23"/>
  </mergeCells>
  <conditionalFormatting sqref="K32:K40">
    <cfRule type="containsText" dxfId="275" priority="2" operator="containsText" text="Fail">
      <formula>NOT(ISERROR(SEARCH("Fail",K32)))</formula>
    </cfRule>
    <cfRule type="containsText" dxfId="274" priority="3" operator="containsText" text="Pass">
      <formula>NOT(ISERROR(SEARCH("Pass",K32)))</formula>
    </cfRule>
  </conditionalFormatting>
  <pageMargins left="1.05" right="0.95" top="1.75" bottom="0.75" header="0.5" footer="1"/>
  <pageSetup scale="57" orientation="portrait" r:id="rId1"/>
  <headerFooter>
    <oddFooter>&amp;CPage &amp;P of &amp;N&amp;R&amp;F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82"/>
  <sheetViews>
    <sheetView zoomScale="70" zoomScaleNormal="70" workbookViewId="0">
      <selection activeCell="A8" sqref="A8"/>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3"/>
      <c r="B1" s="283"/>
      <c r="C1" s="283"/>
      <c r="D1" s="283"/>
      <c r="E1" s="284" t="s">
        <v>48</v>
      </c>
      <c r="F1" s="284"/>
      <c r="G1" s="284"/>
      <c r="H1" s="284"/>
      <c r="I1" s="284"/>
      <c r="J1" s="284"/>
      <c r="K1" s="284"/>
      <c r="L1" s="284"/>
    </row>
    <row r="2" spans="1:13" s="32" customFormat="1" ht="15.75" customHeight="1" x14ac:dyDescent="0.25">
      <c r="A2" s="283"/>
      <c r="B2" s="283"/>
      <c r="C2" s="283"/>
      <c r="D2" s="283"/>
      <c r="E2" s="284"/>
      <c r="F2" s="284"/>
      <c r="G2" s="284"/>
      <c r="H2" s="284"/>
      <c r="I2" s="284"/>
      <c r="J2" s="284"/>
      <c r="K2" s="284"/>
      <c r="L2" s="284"/>
    </row>
    <row r="3" spans="1:13" s="32" customFormat="1" ht="15.75" customHeight="1" x14ac:dyDescent="0.25">
      <c r="A3" s="283"/>
      <c r="B3" s="283"/>
      <c r="C3" s="283"/>
      <c r="D3" s="283"/>
      <c r="E3" s="284"/>
      <c r="F3" s="284"/>
      <c r="G3" s="284"/>
      <c r="H3" s="284"/>
      <c r="I3" s="284"/>
      <c r="J3" s="284"/>
      <c r="K3" s="284"/>
      <c r="L3" s="284"/>
    </row>
    <row r="4" spans="1:13" s="32" customFormat="1" ht="15.75" customHeight="1" x14ac:dyDescent="0.25">
      <c r="A4" s="283"/>
      <c r="B4" s="283"/>
      <c r="C4" s="283"/>
      <c r="D4" s="283"/>
      <c r="E4" s="293" t="s">
        <v>2608</v>
      </c>
      <c r="F4" s="293"/>
      <c r="G4" s="293"/>
      <c r="H4" s="293"/>
      <c r="I4" s="293"/>
      <c r="J4" s="293"/>
      <c r="K4" s="293"/>
      <c r="L4" s="293"/>
    </row>
    <row r="5" spans="1:13" s="32" customFormat="1" ht="15.75" customHeight="1" x14ac:dyDescent="0.25">
      <c r="A5" s="283"/>
      <c r="B5" s="283"/>
      <c r="C5" s="283"/>
      <c r="D5" s="283"/>
      <c r="E5" s="293"/>
      <c r="F5" s="293"/>
      <c r="G5" s="293"/>
      <c r="H5" s="293"/>
      <c r="I5" s="293"/>
      <c r="J5" s="293"/>
      <c r="K5" s="293"/>
      <c r="L5" s="293"/>
    </row>
    <row r="6" spans="1:13" s="32" customFormat="1" ht="15.75" customHeight="1" x14ac:dyDescent="0.25">
      <c r="E6" s="293"/>
      <c r="F6" s="293"/>
      <c r="G6" s="293"/>
      <c r="H6" s="293"/>
      <c r="I6" s="293"/>
      <c r="J6" s="293"/>
      <c r="K6" s="293"/>
      <c r="L6" s="293"/>
    </row>
    <row r="7" spans="1:13" s="32" customFormat="1" ht="15.75" customHeight="1" x14ac:dyDescent="0.25">
      <c r="A7" s="156"/>
      <c r="E7" s="209"/>
      <c r="F7" s="209"/>
      <c r="G7" s="209"/>
      <c r="H7" s="209"/>
      <c r="I7" s="209"/>
      <c r="J7" s="209"/>
      <c r="K7" s="209"/>
      <c r="L7" s="209"/>
    </row>
    <row r="8" spans="1:13" s="32" customFormat="1" ht="15.75" customHeight="1" thickBot="1" x14ac:dyDescent="0.3">
      <c r="E8" s="43"/>
      <c r="F8" s="43"/>
      <c r="G8" s="43"/>
      <c r="H8" s="43"/>
      <c r="I8" s="43"/>
      <c r="J8" s="43"/>
      <c r="K8" s="43"/>
      <c r="L8" s="43"/>
    </row>
    <row r="9" spans="1:13" ht="19.5" customHeight="1" thickBot="1" x14ac:dyDescent="0.3">
      <c r="A9" s="240" t="s">
        <v>28</v>
      </c>
      <c r="B9" s="241"/>
      <c r="C9" s="241"/>
      <c r="D9" s="241"/>
      <c r="E9" s="241"/>
      <c r="F9" s="242"/>
      <c r="G9" s="240" t="s">
        <v>29</v>
      </c>
      <c r="H9" s="241"/>
      <c r="I9" s="241"/>
      <c r="J9" s="241"/>
      <c r="K9" s="241"/>
      <c r="L9" s="242"/>
      <c r="M9" s="37"/>
    </row>
    <row r="10" spans="1:13" ht="19.5" customHeight="1" x14ac:dyDescent="0.25">
      <c r="A10" s="243" t="s">
        <v>31</v>
      </c>
      <c r="B10" s="244"/>
      <c r="C10" s="294"/>
      <c r="D10" s="294"/>
      <c r="E10" s="294"/>
      <c r="F10" s="295"/>
      <c r="G10" s="243" t="s">
        <v>36</v>
      </c>
      <c r="H10" s="244"/>
      <c r="I10" s="254"/>
      <c r="J10" s="254"/>
      <c r="K10" s="254"/>
      <c r="L10" s="255"/>
      <c r="M10" s="37"/>
    </row>
    <row r="11" spans="1:13" ht="19.5" customHeight="1" x14ac:dyDescent="0.25">
      <c r="A11" s="251" t="s">
        <v>32</v>
      </c>
      <c r="B11" s="239"/>
      <c r="C11" s="238"/>
      <c r="D11" s="238"/>
      <c r="E11" s="238"/>
      <c r="F11" s="246"/>
      <c r="G11" s="251" t="s">
        <v>37</v>
      </c>
      <c r="H11" s="239"/>
      <c r="I11" s="238"/>
      <c r="J11" s="238"/>
      <c r="K11" s="238"/>
      <c r="L11" s="246"/>
      <c r="M11" s="37"/>
    </row>
    <row r="12" spans="1:13" ht="19.5" customHeight="1" x14ac:dyDescent="0.25">
      <c r="A12" s="251"/>
      <c r="B12" s="239"/>
      <c r="C12" s="238"/>
      <c r="D12" s="238"/>
      <c r="E12" s="238"/>
      <c r="F12" s="246"/>
      <c r="G12" s="251" t="s">
        <v>38</v>
      </c>
      <c r="H12" s="239"/>
      <c r="I12" s="238"/>
      <c r="J12" s="238"/>
      <c r="K12" s="238"/>
      <c r="L12" s="246"/>
      <c r="M12" s="37"/>
    </row>
    <row r="13" spans="1:13" ht="19.5" customHeight="1" x14ac:dyDescent="0.25">
      <c r="A13" s="251"/>
      <c r="B13" s="239"/>
      <c r="C13" s="238"/>
      <c r="D13" s="238"/>
      <c r="E13" s="238"/>
      <c r="F13" s="246"/>
      <c r="G13" s="251" t="s">
        <v>39</v>
      </c>
      <c r="H13" s="239"/>
      <c r="I13" s="238" t="s">
        <v>50</v>
      </c>
      <c r="J13" s="238"/>
      <c r="K13" s="238"/>
      <c r="L13" s="246"/>
      <c r="M13" s="37"/>
    </row>
    <row r="14" spans="1:13" ht="19.5" customHeight="1" x14ac:dyDescent="0.25">
      <c r="A14" s="251"/>
      <c r="B14" s="239"/>
      <c r="C14" s="238"/>
      <c r="D14" s="238"/>
      <c r="E14" s="238"/>
      <c r="F14" s="246"/>
      <c r="G14" s="251" t="s">
        <v>34</v>
      </c>
      <c r="H14" s="239"/>
      <c r="I14" s="256"/>
      <c r="J14" s="256"/>
      <c r="K14" s="256"/>
      <c r="L14" s="257"/>
      <c r="M14" s="37"/>
    </row>
    <row r="15" spans="1:13" ht="19.5" customHeight="1" thickBot="1" x14ac:dyDescent="0.3">
      <c r="A15" s="247" t="s">
        <v>33</v>
      </c>
      <c r="B15" s="248"/>
      <c r="C15" s="296"/>
      <c r="D15" s="296"/>
      <c r="E15" s="296"/>
      <c r="F15" s="297"/>
      <c r="G15" s="247" t="s">
        <v>35</v>
      </c>
      <c r="H15" s="248"/>
      <c r="I15" s="258"/>
      <c r="J15" s="258"/>
      <c r="K15" s="258"/>
      <c r="L15" s="259"/>
      <c r="M15" s="37"/>
    </row>
    <row r="16" spans="1:13" ht="16.5" customHeight="1" x14ac:dyDescent="0.25">
      <c r="A16" s="67"/>
      <c r="B16" s="67"/>
      <c r="C16" s="149"/>
      <c r="D16" s="149"/>
      <c r="E16" s="149"/>
      <c r="F16" s="149"/>
      <c r="G16" s="67"/>
      <c r="H16" s="67"/>
      <c r="I16" s="68"/>
      <c r="J16" s="68"/>
      <c r="K16" s="68"/>
      <c r="L16" s="68"/>
      <c r="M16" s="37"/>
    </row>
    <row r="17" spans="1:13" x14ac:dyDescent="0.25">
      <c r="A17" s="67"/>
      <c r="B17" s="67"/>
      <c r="C17" s="203"/>
      <c r="D17" s="203"/>
      <c r="E17" s="203"/>
      <c r="F17" s="203"/>
      <c r="G17" s="67"/>
      <c r="H17" s="67"/>
      <c r="I17" s="68"/>
      <c r="J17" s="68"/>
      <c r="K17" s="68"/>
      <c r="L17" s="68"/>
      <c r="M17" s="37"/>
    </row>
    <row r="18" spans="1:13" ht="30" customHeight="1" x14ac:dyDescent="0.25">
      <c r="A18" s="279" t="s">
        <v>1770</v>
      </c>
      <c r="B18" s="279"/>
      <c r="C18" s="279"/>
      <c r="D18" s="279"/>
      <c r="E18" s="279"/>
      <c r="F18" s="279"/>
      <c r="G18" s="279"/>
      <c r="H18" s="279"/>
      <c r="I18" s="279"/>
      <c r="J18" s="279"/>
      <c r="K18" s="279"/>
      <c r="L18" s="279"/>
      <c r="M18" s="207"/>
    </row>
    <row r="19" spans="1:13" ht="30" customHeight="1" x14ac:dyDescent="0.25">
      <c r="A19" s="279"/>
      <c r="B19" s="279"/>
      <c r="C19" s="279"/>
      <c r="D19" s="279"/>
      <c r="E19" s="279"/>
      <c r="F19" s="279"/>
      <c r="G19" s="279"/>
      <c r="H19" s="279"/>
      <c r="I19" s="279"/>
      <c r="J19" s="279"/>
      <c r="K19" s="279"/>
      <c r="L19" s="279"/>
      <c r="M19" s="207"/>
    </row>
    <row r="20" spans="1:13" ht="15.75" customHeight="1" x14ac:dyDescent="0.25">
      <c r="A20" s="205"/>
      <c r="B20" s="205"/>
      <c r="C20" s="205"/>
      <c r="D20" s="205"/>
      <c r="E20" s="205"/>
      <c r="F20" s="205"/>
      <c r="G20" s="205"/>
      <c r="H20" s="205"/>
      <c r="I20" s="205"/>
      <c r="J20" s="205"/>
      <c r="K20" s="205"/>
      <c r="L20" s="205"/>
      <c r="M20" s="207"/>
    </row>
    <row r="21" spans="1:13" thickBot="1" x14ac:dyDescent="0.3">
      <c r="A21" s="37"/>
      <c r="B21" s="37"/>
      <c r="C21" s="37"/>
      <c r="D21" s="37"/>
      <c r="E21" s="37"/>
      <c r="F21" s="37"/>
      <c r="G21" s="37"/>
      <c r="H21" s="37"/>
      <c r="I21" s="37"/>
      <c r="J21" s="37"/>
      <c r="K21" s="37"/>
      <c r="L21" s="37"/>
      <c r="M21" s="207"/>
    </row>
    <row r="22" spans="1:13" ht="19.5" customHeight="1" thickBot="1" x14ac:dyDescent="0.3">
      <c r="A22" s="240" t="s">
        <v>20</v>
      </c>
      <c r="B22" s="241"/>
      <c r="C22" s="241"/>
      <c r="D22" s="241"/>
      <c r="E22" s="241"/>
      <c r="F22" s="241"/>
      <c r="G22" s="241"/>
      <c r="H22" s="241"/>
      <c r="I22" s="241"/>
      <c r="J22" s="241"/>
      <c r="K22" s="241"/>
      <c r="L22" s="242"/>
      <c r="M22" s="37"/>
    </row>
    <row r="23" spans="1:13" ht="19.5" customHeight="1" x14ac:dyDescent="0.25">
      <c r="A23" s="243" t="s">
        <v>23</v>
      </c>
      <c r="B23" s="244"/>
      <c r="C23" s="244"/>
      <c r="D23" s="244"/>
      <c r="E23" s="244" t="s">
        <v>22</v>
      </c>
      <c r="F23" s="244"/>
      <c r="G23" s="244" t="s">
        <v>21</v>
      </c>
      <c r="H23" s="244"/>
      <c r="I23" s="244" t="s">
        <v>53</v>
      </c>
      <c r="J23" s="244"/>
      <c r="K23" s="244" t="s">
        <v>54</v>
      </c>
      <c r="L23" s="262"/>
      <c r="M23" s="37"/>
    </row>
    <row r="24" spans="1:13" ht="19.5" customHeight="1" x14ac:dyDescent="0.25">
      <c r="A24" s="298"/>
      <c r="B24" s="299"/>
      <c r="C24" s="299"/>
      <c r="D24" s="299"/>
      <c r="E24" s="299"/>
      <c r="F24" s="299"/>
      <c r="G24" s="299"/>
      <c r="H24" s="299"/>
      <c r="I24" s="299"/>
      <c r="J24" s="299"/>
      <c r="K24" s="299"/>
      <c r="L24" s="300"/>
      <c r="M24" s="37"/>
    </row>
    <row r="25" spans="1:13" ht="19.5" customHeight="1" x14ac:dyDescent="0.25">
      <c r="A25" s="298"/>
      <c r="B25" s="299"/>
      <c r="C25" s="299"/>
      <c r="D25" s="299"/>
      <c r="E25" s="411"/>
      <c r="F25" s="398"/>
      <c r="G25" s="299"/>
      <c r="H25" s="299"/>
      <c r="I25" s="299"/>
      <c r="J25" s="299"/>
      <c r="K25" s="299"/>
      <c r="L25" s="300"/>
      <c r="M25" s="37"/>
    </row>
    <row r="26" spans="1:13" ht="19.5" customHeight="1" x14ac:dyDescent="0.25">
      <c r="A26" s="298"/>
      <c r="B26" s="299"/>
      <c r="C26" s="299"/>
      <c r="D26" s="299"/>
      <c r="E26" s="299"/>
      <c r="F26" s="299"/>
      <c r="G26" s="299"/>
      <c r="H26" s="299"/>
      <c r="I26" s="299"/>
      <c r="J26" s="299"/>
      <c r="K26" s="299"/>
      <c r="L26" s="300"/>
      <c r="M26" s="37"/>
    </row>
    <row r="27" spans="1:13" ht="19.5" customHeight="1" x14ac:dyDescent="0.25">
      <c r="A27" s="298"/>
      <c r="B27" s="299"/>
      <c r="C27" s="299"/>
      <c r="D27" s="299"/>
      <c r="E27" s="299"/>
      <c r="F27" s="299"/>
      <c r="G27" s="299"/>
      <c r="H27" s="299"/>
      <c r="I27" s="299"/>
      <c r="J27" s="299"/>
      <c r="K27" s="299"/>
      <c r="L27" s="300"/>
      <c r="M27" s="37"/>
    </row>
    <row r="28" spans="1:13" ht="19.5" customHeight="1" thickBot="1" x14ac:dyDescent="0.3">
      <c r="A28" s="301" t="s">
        <v>1788</v>
      </c>
      <c r="B28" s="296"/>
      <c r="C28" s="296"/>
      <c r="D28" s="296"/>
      <c r="E28" s="296" t="s">
        <v>1788</v>
      </c>
      <c r="F28" s="296"/>
      <c r="G28" s="296" t="s">
        <v>1788</v>
      </c>
      <c r="H28" s="296"/>
      <c r="I28" s="296" t="s">
        <v>1788</v>
      </c>
      <c r="J28" s="296"/>
      <c r="K28" s="296" t="s">
        <v>1788</v>
      </c>
      <c r="L28" s="297"/>
      <c r="M28" s="37"/>
    </row>
    <row r="29" spans="1:13" ht="15" x14ac:dyDescent="0.25">
      <c r="A29" s="203"/>
      <c r="B29" s="203"/>
      <c r="C29" s="203"/>
      <c r="D29" s="203"/>
      <c r="E29" s="203"/>
      <c r="F29" s="203"/>
      <c r="G29" s="203"/>
      <c r="H29" s="203"/>
      <c r="I29" s="203"/>
      <c r="J29" s="203"/>
      <c r="K29" s="203"/>
      <c r="L29" s="203"/>
      <c r="M29" s="37"/>
    </row>
    <row r="30" spans="1:13" thickBot="1" x14ac:dyDescent="0.3">
      <c r="A30" s="37"/>
      <c r="B30" s="37"/>
      <c r="C30" s="37"/>
      <c r="D30" s="37"/>
      <c r="E30" s="37"/>
      <c r="F30" s="37"/>
      <c r="G30" s="37"/>
      <c r="H30" s="37"/>
      <c r="I30" s="37"/>
      <c r="J30" s="37"/>
      <c r="K30" s="37"/>
      <c r="L30" s="37"/>
      <c r="M30" s="207"/>
    </row>
    <row r="31" spans="1:13" ht="19.5" customHeight="1" thickBot="1" x14ac:dyDescent="0.3">
      <c r="A31" s="240" t="s">
        <v>13</v>
      </c>
      <c r="B31" s="241"/>
      <c r="C31" s="241"/>
      <c r="D31" s="241"/>
      <c r="E31" s="241"/>
      <c r="F31" s="241"/>
      <c r="G31" s="241"/>
      <c r="H31" s="241"/>
      <c r="I31" s="241"/>
      <c r="J31" s="241"/>
      <c r="K31" s="241"/>
      <c r="L31" s="242"/>
      <c r="M31" s="37"/>
    </row>
    <row r="32" spans="1:13" ht="19.5" customHeight="1" x14ac:dyDescent="0.25">
      <c r="A32" s="243" t="s">
        <v>30</v>
      </c>
      <c r="B32" s="244"/>
      <c r="C32" s="237"/>
      <c r="D32" s="237"/>
      <c r="E32" s="237"/>
      <c r="F32" s="237"/>
      <c r="G32" s="237"/>
      <c r="H32" s="237"/>
      <c r="I32" s="244" t="s">
        <v>25</v>
      </c>
      <c r="J32" s="244"/>
      <c r="K32" s="237"/>
      <c r="L32" s="245"/>
      <c r="M32" s="37"/>
    </row>
    <row r="33" spans="1:22" ht="19.5" customHeight="1" x14ac:dyDescent="0.25">
      <c r="A33" s="251" t="s">
        <v>15</v>
      </c>
      <c r="B33" s="239"/>
      <c r="C33" s="299"/>
      <c r="D33" s="299"/>
      <c r="E33" s="239" t="s">
        <v>16</v>
      </c>
      <c r="F33" s="239"/>
      <c r="G33" s="238"/>
      <c r="H33" s="238"/>
      <c r="I33" s="239" t="s">
        <v>18</v>
      </c>
      <c r="J33" s="239"/>
      <c r="K33" s="238"/>
      <c r="L33" s="246"/>
      <c r="M33" s="37"/>
    </row>
    <row r="34" spans="1:22" ht="19.5" customHeight="1" x14ac:dyDescent="0.25">
      <c r="A34" s="251" t="s">
        <v>14</v>
      </c>
      <c r="B34" s="239"/>
      <c r="C34" s="238"/>
      <c r="D34" s="238"/>
      <c r="E34" s="239" t="s">
        <v>42</v>
      </c>
      <c r="F34" s="239"/>
      <c r="G34" s="238"/>
      <c r="H34" s="238"/>
      <c r="I34" s="239" t="s">
        <v>43</v>
      </c>
      <c r="J34" s="239"/>
      <c r="K34" s="238"/>
      <c r="L34" s="246"/>
      <c r="M34" s="37"/>
    </row>
    <row r="35" spans="1:22" ht="19.5" customHeight="1" x14ac:dyDescent="0.25">
      <c r="A35" s="383" t="s">
        <v>17</v>
      </c>
      <c r="B35" s="384"/>
      <c r="C35" s="385"/>
      <c r="D35" s="385"/>
      <c r="E35" s="384" t="s">
        <v>26</v>
      </c>
      <c r="F35" s="384"/>
      <c r="G35" s="385"/>
      <c r="H35" s="385"/>
      <c r="I35" s="384" t="s">
        <v>27</v>
      </c>
      <c r="J35" s="384"/>
      <c r="K35" s="385"/>
      <c r="L35" s="386"/>
      <c r="M35" s="37"/>
      <c r="N35" s="10" t="s">
        <v>1787</v>
      </c>
    </row>
    <row r="36" spans="1:22" ht="33" customHeight="1" x14ac:dyDescent="0.25">
      <c r="A36" s="372" t="s">
        <v>19</v>
      </c>
      <c r="B36" s="373"/>
      <c r="C36" s="374"/>
      <c r="D36" s="375"/>
      <c r="E36" s="375"/>
      <c r="F36" s="375"/>
      <c r="G36" s="375"/>
      <c r="H36" s="375"/>
      <c r="I36" s="375"/>
      <c r="J36" s="375"/>
      <c r="K36" s="375"/>
      <c r="L36" s="376"/>
      <c r="M36" s="217" t="s">
        <v>1787</v>
      </c>
      <c r="N36" s="218" t="s">
        <v>1787</v>
      </c>
      <c r="O36" s="218"/>
      <c r="P36" s="218"/>
      <c r="Q36" s="218"/>
      <c r="R36" s="218"/>
      <c r="S36" s="218"/>
      <c r="T36" s="218"/>
      <c r="U36" s="218"/>
      <c r="V36" s="218"/>
    </row>
    <row r="37" spans="1:22" ht="18.75" customHeight="1" x14ac:dyDescent="0.25">
      <c r="A37" s="377"/>
      <c r="B37" s="378"/>
      <c r="C37" s="378"/>
      <c r="D37" s="379"/>
      <c r="E37" s="380" t="s">
        <v>42</v>
      </c>
      <c r="F37" s="380"/>
      <c r="G37" s="381"/>
      <c r="H37" s="381"/>
      <c r="I37" s="380" t="s">
        <v>43</v>
      </c>
      <c r="J37" s="380"/>
      <c r="K37" s="381"/>
      <c r="L37" s="382"/>
      <c r="M37" s="37"/>
    </row>
    <row r="38" spans="1:22" ht="18.75" customHeight="1" x14ac:dyDescent="0.25">
      <c r="A38" s="251" t="s">
        <v>17</v>
      </c>
      <c r="B38" s="239"/>
      <c r="C38" s="238"/>
      <c r="D38" s="238"/>
      <c r="E38" s="239" t="s">
        <v>26</v>
      </c>
      <c r="F38" s="239"/>
      <c r="G38" s="238"/>
      <c r="H38" s="238"/>
      <c r="I38" s="239" t="s">
        <v>27</v>
      </c>
      <c r="J38" s="239"/>
      <c r="K38" s="238"/>
      <c r="L38" s="246"/>
      <c r="M38" s="37"/>
    </row>
    <row r="39" spans="1:22" ht="33" customHeight="1" x14ac:dyDescent="0.25">
      <c r="A39" s="251" t="s">
        <v>19</v>
      </c>
      <c r="B39" s="239"/>
      <c r="C39" s="374"/>
      <c r="D39" s="375"/>
      <c r="E39" s="375"/>
      <c r="F39" s="375"/>
      <c r="G39" s="375"/>
      <c r="H39" s="375"/>
      <c r="I39" s="375"/>
      <c r="J39" s="375"/>
      <c r="K39" s="375"/>
      <c r="L39" s="376"/>
      <c r="M39" s="37"/>
    </row>
    <row r="40" spans="1:22" ht="19.5" customHeight="1" x14ac:dyDescent="0.25">
      <c r="A40" s="377"/>
      <c r="B40" s="378"/>
      <c r="C40" s="378"/>
      <c r="D40" s="379"/>
      <c r="E40" s="380" t="s">
        <v>42</v>
      </c>
      <c r="F40" s="380"/>
      <c r="G40" s="381"/>
      <c r="H40" s="381"/>
      <c r="I40" s="380" t="s">
        <v>43</v>
      </c>
      <c r="J40" s="380"/>
      <c r="K40" s="381"/>
      <c r="L40" s="382"/>
      <c r="M40" s="207"/>
    </row>
    <row r="41" spans="1:22" ht="19.5" customHeight="1" x14ac:dyDescent="0.25">
      <c r="A41" s="251" t="s">
        <v>17</v>
      </c>
      <c r="B41" s="239"/>
      <c r="C41" s="238"/>
      <c r="D41" s="238"/>
      <c r="E41" s="239" t="s">
        <v>26</v>
      </c>
      <c r="F41" s="239"/>
      <c r="G41" s="238"/>
      <c r="H41" s="238"/>
      <c r="I41" s="239" t="s">
        <v>27</v>
      </c>
      <c r="J41" s="239"/>
      <c r="K41" s="238"/>
      <c r="L41" s="246"/>
      <c r="M41" s="222"/>
    </row>
    <row r="42" spans="1:22" ht="33" customHeight="1" thickBot="1" x14ac:dyDescent="0.3">
      <c r="A42" s="247" t="s">
        <v>19</v>
      </c>
      <c r="B42" s="248"/>
      <c r="C42" s="400"/>
      <c r="D42" s="401"/>
      <c r="E42" s="401"/>
      <c r="F42" s="401"/>
      <c r="G42" s="401"/>
      <c r="H42" s="401"/>
      <c r="I42" s="401"/>
      <c r="J42" s="401"/>
      <c r="K42" s="401"/>
      <c r="L42" s="402"/>
      <c r="M42" s="37"/>
    </row>
    <row r="43" spans="1:22" ht="15.75" customHeight="1" x14ac:dyDescent="0.25">
      <c r="A43" s="67"/>
      <c r="B43" s="67"/>
      <c r="C43" s="204"/>
      <c r="D43" s="204"/>
      <c r="E43" s="204"/>
      <c r="F43" s="204"/>
      <c r="G43" s="204"/>
      <c r="H43" s="204"/>
      <c r="I43" s="204"/>
      <c r="J43" s="204"/>
      <c r="K43" s="204"/>
      <c r="L43" s="204"/>
      <c r="M43" s="37"/>
    </row>
    <row r="44" spans="1:22" thickBot="1" x14ac:dyDescent="0.3">
      <c r="A44" s="207"/>
      <c r="B44" s="207"/>
      <c r="C44" s="207"/>
      <c r="D44" s="207"/>
      <c r="E44" s="207"/>
      <c r="F44" s="207"/>
      <c r="G44" s="207"/>
      <c r="H44" s="207"/>
      <c r="I44" s="207"/>
      <c r="J44" s="207"/>
      <c r="K44" s="207"/>
      <c r="L44" s="207"/>
      <c r="M44" s="37"/>
    </row>
    <row r="45" spans="1:22" ht="21" customHeight="1" thickBot="1" x14ac:dyDescent="0.3">
      <c r="A45" s="240" t="s">
        <v>7</v>
      </c>
      <c r="B45" s="241"/>
      <c r="C45" s="241"/>
      <c r="D45" s="241"/>
      <c r="E45" s="241"/>
      <c r="F45" s="241"/>
      <c r="G45" s="241"/>
      <c r="H45" s="241"/>
      <c r="I45" s="241"/>
      <c r="J45" s="241"/>
      <c r="K45" s="241"/>
      <c r="L45" s="242"/>
      <c r="M45" s="207"/>
    </row>
    <row r="46" spans="1:22" ht="21" customHeight="1" thickBot="1" x14ac:dyDescent="0.3">
      <c r="A46" s="277" t="s">
        <v>8</v>
      </c>
      <c r="B46" s="278"/>
      <c r="C46" s="215"/>
      <c r="D46" s="278" t="s">
        <v>9</v>
      </c>
      <c r="E46" s="278"/>
      <c r="F46" s="215"/>
      <c r="G46" s="278" t="s">
        <v>10</v>
      </c>
      <c r="H46" s="278"/>
      <c r="I46" s="215"/>
      <c r="J46" s="278" t="s">
        <v>11</v>
      </c>
      <c r="K46" s="278"/>
      <c r="L46" s="216"/>
      <c r="M46" s="37"/>
    </row>
    <row r="47" spans="1:22" ht="15.75" customHeight="1" x14ac:dyDescent="0.25">
      <c r="A47" s="66"/>
      <c r="B47" s="66"/>
      <c r="C47" s="204"/>
      <c r="D47" s="66"/>
      <c r="E47" s="66"/>
      <c r="F47" s="204"/>
      <c r="G47" s="66"/>
      <c r="H47" s="66"/>
      <c r="I47" s="204"/>
      <c r="J47" s="66"/>
      <c r="K47" s="66"/>
      <c r="L47" s="204"/>
      <c r="M47" s="37"/>
    </row>
    <row r="48" spans="1:22" thickBot="1" x14ac:dyDescent="0.3">
      <c r="A48" s="37"/>
      <c r="B48" s="37"/>
      <c r="C48" s="37"/>
      <c r="D48" s="37"/>
      <c r="E48" s="37"/>
      <c r="F48" s="37"/>
      <c r="G48" s="37"/>
      <c r="H48" s="37"/>
      <c r="I48" s="37"/>
      <c r="J48" s="37"/>
      <c r="K48" s="37"/>
      <c r="L48" s="37"/>
      <c r="M48" s="37"/>
    </row>
    <row r="49" spans="1:13" ht="16.5" thickBot="1" x14ac:dyDescent="0.3">
      <c r="A49" s="240" t="s">
        <v>24</v>
      </c>
      <c r="B49" s="241"/>
      <c r="C49" s="241"/>
      <c r="D49" s="241"/>
      <c r="E49" s="241"/>
      <c r="F49" s="241"/>
      <c r="G49" s="241"/>
      <c r="H49" s="241"/>
      <c r="I49" s="241"/>
      <c r="J49" s="241"/>
      <c r="K49" s="241"/>
      <c r="L49" s="242"/>
      <c r="M49" s="37"/>
    </row>
    <row r="50" spans="1:13" ht="15" x14ac:dyDescent="0.25">
      <c r="A50" s="268"/>
      <c r="B50" s="269"/>
      <c r="C50" s="269"/>
      <c r="D50" s="269"/>
      <c r="E50" s="269"/>
      <c r="F50" s="269"/>
      <c r="G50" s="269"/>
      <c r="H50" s="269"/>
      <c r="I50" s="269"/>
      <c r="J50" s="269"/>
      <c r="K50" s="269"/>
      <c r="L50" s="270"/>
      <c r="M50" s="207"/>
    </row>
    <row r="51" spans="1:13" ht="15" x14ac:dyDescent="0.25">
      <c r="A51" s="271"/>
      <c r="B51" s="272"/>
      <c r="C51" s="272"/>
      <c r="D51" s="272"/>
      <c r="E51" s="272"/>
      <c r="F51" s="272"/>
      <c r="G51" s="272"/>
      <c r="H51" s="272"/>
      <c r="I51" s="272"/>
      <c r="J51" s="272"/>
      <c r="K51" s="272"/>
      <c r="L51" s="273"/>
      <c r="M51" s="207"/>
    </row>
    <row r="52" spans="1:13" thickBot="1" x14ac:dyDescent="0.3">
      <c r="A52" s="274"/>
      <c r="B52" s="275"/>
      <c r="C52" s="275"/>
      <c r="D52" s="275"/>
      <c r="E52" s="275"/>
      <c r="F52" s="275"/>
      <c r="G52" s="275"/>
      <c r="H52" s="275"/>
      <c r="I52" s="275"/>
      <c r="J52" s="275"/>
      <c r="K52" s="275"/>
      <c r="L52" s="276"/>
      <c r="M52" s="207"/>
    </row>
    <row r="53" spans="1:13" ht="15" x14ac:dyDescent="0.25">
      <c r="A53" s="204"/>
      <c r="B53" s="204"/>
      <c r="C53" s="204"/>
      <c r="D53" s="204"/>
      <c r="E53" s="204"/>
      <c r="F53" s="204"/>
      <c r="G53" s="204"/>
      <c r="H53" s="204"/>
      <c r="I53" s="204"/>
      <c r="J53" s="204"/>
      <c r="K53" s="204"/>
      <c r="L53" s="204"/>
      <c r="M53" s="207"/>
    </row>
    <row r="54" spans="1:13" ht="15" x14ac:dyDescent="0.25">
      <c r="A54" s="37"/>
      <c r="B54" s="37"/>
      <c r="C54" s="37"/>
      <c r="D54" s="37"/>
      <c r="E54" s="37"/>
      <c r="F54" s="37"/>
      <c r="G54" s="37"/>
      <c r="H54" s="37"/>
      <c r="I54" s="37"/>
      <c r="J54" s="37"/>
      <c r="K54" s="37"/>
      <c r="L54" s="37"/>
      <c r="M54" s="207"/>
    </row>
    <row r="55" spans="1:13" ht="22.5" customHeight="1" x14ac:dyDescent="0.25">
      <c r="A55" s="279" t="s">
        <v>47</v>
      </c>
      <c r="B55" s="286"/>
      <c r="C55" s="286"/>
      <c r="D55" s="286"/>
      <c r="E55" s="286"/>
      <c r="F55" s="286"/>
      <c r="G55" s="286"/>
      <c r="H55" s="286"/>
      <c r="I55" s="286"/>
      <c r="J55" s="286"/>
      <c r="K55" s="286"/>
      <c r="L55" s="286"/>
      <c r="M55" s="207"/>
    </row>
    <row r="56" spans="1:13" ht="22.5" customHeight="1" x14ac:dyDescent="0.25">
      <c r="A56" s="286"/>
      <c r="B56" s="286"/>
      <c r="C56" s="286"/>
      <c r="D56" s="286"/>
      <c r="E56" s="286"/>
      <c r="F56" s="286"/>
      <c r="G56" s="286"/>
      <c r="H56" s="286"/>
      <c r="I56" s="286"/>
      <c r="J56" s="286"/>
      <c r="K56" s="286"/>
      <c r="L56" s="286"/>
      <c r="M56" s="207"/>
    </row>
    <row r="57" spans="1:13" ht="23.25" customHeight="1" x14ac:dyDescent="0.25">
      <c r="A57" s="279" t="s">
        <v>1772</v>
      </c>
      <c r="B57" s="286"/>
      <c r="C57" s="286"/>
      <c r="D57" s="286"/>
      <c r="E57" s="286"/>
      <c r="F57" s="286"/>
      <c r="G57" s="286"/>
      <c r="H57" s="286"/>
      <c r="I57" s="286"/>
      <c r="J57" s="286"/>
      <c r="K57" s="286"/>
      <c r="L57" s="286"/>
      <c r="M57" s="207"/>
    </row>
    <row r="58" spans="1:13" ht="23.25" customHeight="1" x14ac:dyDescent="0.25">
      <c r="A58" s="286"/>
      <c r="B58" s="286"/>
      <c r="C58" s="286"/>
      <c r="D58" s="286"/>
      <c r="E58" s="286"/>
      <c r="F58" s="286"/>
      <c r="G58" s="286"/>
      <c r="H58" s="286"/>
      <c r="I58" s="286"/>
      <c r="J58" s="286"/>
      <c r="K58" s="286"/>
      <c r="L58" s="286"/>
      <c r="M58" s="207"/>
    </row>
    <row r="59" spans="1:13" x14ac:dyDescent="0.25">
      <c r="A59" s="208"/>
      <c r="B59" s="208"/>
      <c r="C59" s="208"/>
      <c r="D59" s="208"/>
      <c r="E59" s="208"/>
      <c r="F59" s="208"/>
      <c r="G59" s="208"/>
      <c r="H59" s="208"/>
      <c r="I59" s="208"/>
      <c r="J59" s="208"/>
      <c r="K59" s="208"/>
      <c r="L59" s="208"/>
      <c r="M59" s="207"/>
    </row>
    <row r="60" spans="1:13" ht="15" customHeight="1" x14ac:dyDescent="0.25">
      <c r="A60" s="213"/>
      <c r="B60" s="213"/>
      <c r="C60" s="214"/>
      <c r="D60" s="214"/>
      <c r="E60" s="214"/>
      <c r="F60" s="213"/>
      <c r="G60" s="213"/>
      <c r="H60" s="213"/>
      <c r="I60" s="313"/>
      <c r="J60" s="313"/>
      <c r="K60" s="313"/>
      <c r="L60" s="313"/>
      <c r="M60" s="207"/>
    </row>
    <row r="61" spans="1:13" ht="16.5" customHeight="1" thickBot="1" x14ac:dyDescent="0.3">
      <c r="A61" s="281" t="s">
        <v>12</v>
      </c>
      <c r="B61" s="281"/>
      <c r="C61" s="280"/>
      <c r="D61" s="280"/>
      <c r="E61" s="280"/>
      <c r="F61" s="280"/>
      <c r="G61" s="281" t="s">
        <v>40</v>
      </c>
      <c r="H61" s="281"/>
      <c r="I61" s="314"/>
      <c r="J61" s="314"/>
      <c r="K61" s="314"/>
      <c r="L61" s="314"/>
      <c r="M61" s="207"/>
    </row>
    <row r="62" spans="1:13" ht="15" x14ac:dyDescent="0.25">
      <c r="A62" s="213"/>
      <c r="B62" s="213"/>
      <c r="C62" s="213"/>
      <c r="D62" s="213"/>
      <c r="E62" s="213"/>
      <c r="F62" s="213"/>
      <c r="G62" s="213"/>
      <c r="H62" s="213"/>
      <c r="I62" s="213"/>
      <c r="J62" s="213"/>
      <c r="K62" s="213"/>
      <c r="L62" s="213"/>
      <c r="M62" s="207"/>
    </row>
    <row r="63" spans="1:13" ht="16.5" thickBot="1" x14ac:dyDescent="0.3">
      <c r="A63" s="281" t="s">
        <v>49</v>
      </c>
      <c r="B63" s="281"/>
      <c r="C63" s="280"/>
      <c r="D63" s="280"/>
      <c r="E63" s="280"/>
      <c r="F63" s="280"/>
      <c r="G63" s="281" t="s">
        <v>41</v>
      </c>
      <c r="H63" s="281"/>
      <c r="I63" s="280"/>
      <c r="J63" s="280"/>
      <c r="K63" s="280"/>
      <c r="L63" s="280"/>
      <c r="M63" s="207"/>
    </row>
    <row r="64" spans="1:13" x14ac:dyDescent="0.25">
      <c r="A64" s="206"/>
      <c r="B64" s="206"/>
      <c r="C64" s="207"/>
      <c r="D64" s="207"/>
      <c r="E64" s="207"/>
      <c r="F64" s="37"/>
      <c r="G64" s="206"/>
      <c r="H64" s="206"/>
      <c r="I64" s="207"/>
      <c r="J64" s="207"/>
      <c r="K64" s="207"/>
      <c r="L64" s="37"/>
      <c r="M64" s="37"/>
    </row>
    <row r="65" spans="1:16" x14ac:dyDescent="0.25">
      <c r="A65" s="206"/>
      <c r="B65" s="206"/>
      <c r="C65" s="207"/>
      <c r="D65" s="207"/>
      <c r="E65" s="207"/>
      <c r="F65" s="37"/>
      <c r="G65" s="206"/>
      <c r="H65" s="206"/>
      <c r="I65" s="207"/>
      <c r="J65" s="207"/>
      <c r="K65" s="207"/>
      <c r="L65" s="37"/>
      <c r="M65" s="37"/>
    </row>
    <row r="66" spans="1:16" ht="15" x14ac:dyDescent="0.25">
      <c r="A66" s="366"/>
      <c r="B66" s="367"/>
      <c r="C66" s="367"/>
      <c r="D66" s="367"/>
      <c r="E66" s="367"/>
      <c r="F66" s="367"/>
      <c r="G66" s="367"/>
      <c r="H66" s="367"/>
      <c r="I66" s="367"/>
      <c r="J66" s="367"/>
      <c r="K66" s="367"/>
      <c r="L66" s="368"/>
      <c r="M66" s="37"/>
    </row>
    <row r="67" spans="1:16" ht="15" x14ac:dyDescent="0.25">
      <c r="A67" s="369"/>
      <c r="B67" s="370"/>
      <c r="C67" s="370"/>
      <c r="D67" s="370"/>
      <c r="E67" s="370"/>
      <c r="F67" s="370"/>
      <c r="G67" s="370"/>
      <c r="H67" s="370"/>
      <c r="I67" s="370"/>
      <c r="J67" s="370"/>
      <c r="K67" s="370"/>
      <c r="L67" s="371"/>
      <c r="M67" s="37"/>
    </row>
    <row r="68" spans="1:16" ht="15" x14ac:dyDescent="0.25">
      <c r="A68" s="207"/>
      <c r="B68" s="207"/>
      <c r="C68" s="207"/>
      <c r="D68" s="207"/>
      <c r="E68" s="207"/>
      <c r="F68" s="207"/>
      <c r="G68" s="207"/>
      <c r="H68" s="207"/>
      <c r="I68" s="207"/>
      <c r="J68" s="207"/>
      <c r="K68" s="207"/>
      <c r="L68" s="207"/>
      <c r="M68" s="37"/>
    </row>
    <row r="69" spans="1:16" ht="15.75" customHeight="1" x14ac:dyDescent="0.25">
      <c r="A69" s="283"/>
      <c r="B69" s="283"/>
      <c r="C69" s="283"/>
      <c r="D69" s="283"/>
      <c r="E69" s="284" t="s">
        <v>48</v>
      </c>
      <c r="F69" s="284"/>
      <c r="G69" s="284"/>
      <c r="H69" s="284"/>
      <c r="I69" s="284"/>
      <c r="J69" s="284"/>
      <c r="K69" s="284"/>
      <c r="L69" s="284"/>
      <c r="M69" s="37"/>
    </row>
    <row r="70" spans="1:16" ht="15.75" customHeight="1" x14ac:dyDescent="0.25">
      <c r="A70" s="283"/>
      <c r="B70" s="283"/>
      <c r="C70" s="283"/>
      <c r="D70" s="283"/>
      <c r="E70" s="284"/>
      <c r="F70" s="284"/>
      <c r="G70" s="284"/>
      <c r="H70" s="284"/>
      <c r="I70" s="284"/>
      <c r="J70" s="284"/>
      <c r="K70" s="284"/>
      <c r="L70" s="284"/>
      <c r="M70" s="37"/>
    </row>
    <row r="71" spans="1:16" ht="15.75" customHeight="1" x14ac:dyDescent="0.25">
      <c r="A71" s="283"/>
      <c r="B71" s="283"/>
      <c r="C71" s="283"/>
      <c r="D71" s="283"/>
      <c r="E71" s="284"/>
      <c r="F71" s="284"/>
      <c r="G71" s="284"/>
      <c r="H71" s="284"/>
      <c r="I71" s="284"/>
      <c r="J71" s="284"/>
      <c r="K71" s="284"/>
      <c r="L71" s="284"/>
      <c r="M71" s="37"/>
    </row>
    <row r="72" spans="1:16" ht="15.75" customHeight="1" x14ac:dyDescent="0.25">
      <c r="A72" s="283"/>
      <c r="B72" s="283"/>
      <c r="C72" s="283"/>
      <c r="D72" s="283"/>
      <c r="E72" s="293" t="s">
        <v>51</v>
      </c>
      <c r="F72" s="293"/>
      <c r="G72" s="293"/>
      <c r="H72" s="293"/>
      <c r="I72" s="293"/>
      <c r="J72" s="293"/>
      <c r="K72" s="293"/>
      <c r="L72" s="293"/>
      <c r="M72" s="37"/>
    </row>
    <row r="73" spans="1:16" ht="15.75" customHeight="1" x14ac:dyDescent="0.25">
      <c r="A73" s="283"/>
      <c r="B73" s="283"/>
      <c r="C73" s="283"/>
      <c r="D73" s="283"/>
      <c r="E73" s="293"/>
      <c r="F73" s="293"/>
      <c r="G73" s="293"/>
      <c r="H73" s="293"/>
      <c r="I73" s="293"/>
      <c r="J73" s="293"/>
      <c r="K73" s="293"/>
      <c r="L73" s="293"/>
    </row>
    <row r="74" spans="1:16" ht="15.75" customHeight="1" x14ac:dyDescent="0.25">
      <c r="A74" s="283"/>
      <c r="B74" s="283"/>
      <c r="C74" s="283"/>
      <c r="D74" s="283"/>
      <c r="E74" s="293"/>
      <c r="F74" s="293"/>
      <c r="G74" s="293"/>
      <c r="H74" s="293"/>
      <c r="I74" s="293"/>
      <c r="J74" s="293"/>
      <c r="K74" s="293"/>
      <c r="L74" s="293"/>
    </row>
    <row r="75" spans="1:16" ht="15.75" customHeight="1" x14ac:dyDescent="0.25">
      <c r="A75" s="32"/>
      <c r="B75" s="32"/>
      <c r="C75" s="32"/>
      <c r="D75" s="32"/>
      <c r="E75" s="209"/>
      <c r="F75" s="209"/>
      <c r="G75" s="209"/>
      <c r="H75" s="209"/>
      <c r="I75" s="209"/>
      <c r="J75" s="209"/>
      <c r="K75" s="209"/>
      <c r="L75" s="209"/>
    </row>
    <row r="76" spans="1:16" ht="15.75" customHeight="1" thickBot="1" x14ac:dyDescent="0.3">
      <c r="A76" s="208"/>
      <c r="B76" s="208"/>
      <c r="C76" s="208"/>
      <c r="D76" s="208"/>
      <c r="E76" s="208"/>
      <c r="F76" s="208"/>
      <c r="G76" s="208"/>
      <c r="H76" s="208"/>
      <c r="I76" s="208"/>
      <c r="J76" s="208"/>
      <c r="K76" s="208"/>
      <c r="L76" s="208"/>
    </row>
    <row r="77" spans="1:16" ht="15.75" customHeight="1" thickBot="1" x14ac:dyDescent="0.3">
      <c r="A77" s="37"/>
      <c r="B77" s="240" t="str">
        <f>IF($K$32="","",IF($K$32="New","Calibration Data: As Found/As Left",IF($K$32="Used","Calibration Data: As Found/As Left",IF($K$32="Repaired","Calibration Data: As Found",))))</f>
        <v/>
      </c>
      <c r="C77" s="241"/>
      <c r="D77" s="241"/>
      <c r="E77" s="241"/>
      <c r="F77" s="241"/>
      <c r="G77" s="241"/>
      <c r="H77" s="241"/>
      <c r="I77" s="241"/>
      <c r="J77" s="241"/>
      <c r="K77" s="242"/>
      <c r="L77" s="37"/>
    </row>
    <row r="78" spans="1:16" ht="33" customHeight="1" x14ac:dyDescent="0.25">
      <c r="A78" s="37"/>
      <c r="B78" s="290" t="s">
        <v>0</v>
      </c>
      <c r="C78" s="291"/>
      <c r="D78" s="292" t="s">
        <v>2</v>
      </c>
      <c r="E78" s="291"/>
      <c r="F78" s="200" t="s">
        <v>1</v>
      </c>
      <c r="G78" s="292" t="s">
        <v>3</v>
      </c>
      <c r="H78" s="291"/>
      <c r="I78" s="292" t="s">
        <v>5</v>
      </c>
      <c r="J78" s="291"/>
      <c r="K78" s="27" t="s">
        <v>4</v>
      </c>
      <c r="L78" s="37"/>
      <c r="O78" s="99" t="s">
        <v>58</v>
      </c>
      <c r="P78" s="99" t="s">
        <v>59</v>
      </c>
    </row>
    <row r="79" spans="1:16" ht="15.75" customHeight="1" x14ac:dyDescent="0.25">
      <c r="A79" s="37"/>
      <c r="B79" s="408"/>
      <c r="C79" s="407"/>
      <c r="D79" s="409"/>
      <c r="E79" s="410"/>
      <c r="F79" s="201"/>
      <c r="G79" s="406" t="str">
        <f>IF(B79="","",B79-D79)</f>
        <v/>
      </c>
      <c r="H79" s="407"/>
      <c r="I79" s="287"/>
      <c r="J79" s="288"/>
      <c r="K79" s="210" t="str">
        <f>IF(G79="","",IF(AND(G79&gt;=-I79,G79&lt;=I79),"Pass","Fail"))</f>
        <v/>
      </c>
      <c r="L79" s="37"/>
      <c r="O79" s="10">
        <f>-I79</f>
        <v>0</v>
      </c>
      <c r="P79" s="10">
        <f>I79</f>
        <v>0</v>
      </c>
    </row>
    <row r="80" spans="1:16" ht="15.75" customHeight="1" x14ac:dyDescent="0.25">
      <c r="A80" s="37"/>
      <c r="B80" s="408"/>
      <c r="C80" s="407"/>
      <c r="D80" s="409"/>
      <c r="E80" s="410"/>
      <c r="F80" s="219"/>
      <c r="G80" s="406" t="str">
        <f t="shared" ref="G80:G84" si="0">IF(B80="","",B80-D80)</f>
        <v/>
      </c>
      <c r="H80" s="407"/>
      <c r="I80" s="287"/>
      <c r="J80" s="288"/>
      <c r="K80" s="210" t="str">
        <f t="shared" ref="K80:K84" si="1">IF(G80="","",IF(AND(G80&gt;=-I80,G80&lt;=I80),"Pass","Fail"))</f>
        <v/>
      </c>
      <c r="L80" s="37"/>
      <c r="O80" s="10">
        <f t="shared" ref="O80:O82" si="2">-I80</f>
        <v>0</v>
      </c>
      <c r="P80" s="10">
        <f t="shared" ref="P80:P82" si="3">I80</f>
        <v>0</v>
      </c>
    </row>
    <row r="81" spans="1:16" ht="15.75" customHeight="1" x14ac:dyDescent="0.25">
      <c r="A81" s="37"/>
      <c r="B81" s="289"/>
      <c r="C81" s="288"/>
      <c r="D81" s="409"/>
      <c r="E81" s="410"/>
      <c r="F81" s="219"/>
      <c r="G81" s="406" t="str">
        <f t="shared" si="0"/>
        <v/>
      </c>
      <c r="H81" s="407"/>
      <c r="I81" s="287"/>
      <c r="J81" s="288"/>
      <c r="K81" s="210" t="str">
        <f t="shared" si="1"/>
        <v/>
      </c>
      <c r="L81" s="37"/>
      <c r="O81" s="10">
        <f t="shared" si="2"/>
        <v>0</v>
      </c>
      <c r="P81" s="10">
        <f t="shared" si="3"/>
        <v>0</v>
      </c>
    </row>
    <row r="82" spans="1:16" ht="15.75" customHeight="1" x14ac:dyDescent="0.25">
      <c r="A82" s="37"/>
      <c r="B82" s="252"/>
      <c r="C82" s="238"/>
      <c r="D82" s="238"/>
      <c r="E82" s="238"/>
      <c r="F82" s="201"/>
      <c r="G82" s="238" t="str">
        <f t="shared" si="0"/>
        <v/>
      </c>
      <c r="H82" s="238"/>
      <c r="I82" s="238"/>
      <c r="J82" s="238"/>
      <c r="K82" s="210" t="str">
        <f t="shared" si="1"/>
        <v/>
      </c>
      <c r="L82" s="37"/>
      <c r="O82" s="10">
        <f t="shared" si="2"/>
        <v>0</v>
      </c>
      <c r="P82" s="10">
        <f t="shared" si="3"/>
        <v>0</v>
      </c>
    </row>
    <row r="83" spans="1:16" ht="15.75" customHeight="1" x14ac:dyDescent="0.25">
      <c r="A83" s="37"/>
      <c r="B83" s="289"/>
      <c r="C83" s="288"/>
      <c r="D83" s="287"/>
      <c r="E83" s="288"/>
      <c r="F83" s="201"/>
      <c r="G83" s="287" t="str">
        <f t="shared" si="0"/>
        <v/>
      </c>
      <c r="H83" s="288"/>
      <c r="I83" s="287"/>
      <c r="J83" s="288"/>
      <c r="K83" s="210" t="str">
        <f t="shared" si="1"/>
        <v/>
      </c>
      <c r="L83" s="37"/>
      <c r="O83" s="10">
        <f>-I83</f>
        <v>0</v>
      </c>
      <c r="P83" s="10">
        <f>I83</f>
        <v>0</v>
      </c>
    </row>
    <row r="84" spans="1:16" ht="15.75" customHeight="1" thickBot="1" x14ac:dyDescent="0.3">
      <c r="A84" s="37"/>
      <c r="B84" s="252"/>
      <c r="C84" s="238"/>
      <c r="D84" s="238"/>
      <c r="E84" s="238"/>
      <c r="F84" s="201"/>
      <c r="G84" s="238" t="str">
        <f t="shared" si="0"/>
        <v/>
      </c>
      <c r="H84" s="238"/>
      <c r="I84" s="238"/>
      <c r="J84" s="238"/>
      <c r="K84" s="210" t="str">
        <f t="shared" si="1"/>
        <v/>
      </c>
      <c r="L84" s="37"/>
      <c r="O84" s="10">
        <f>-I84</f>
        <v>0</v>
      </c>
      <c r="P84" s="10">
        <f>I84</f>
        <v>0</v>
      </c>
    </row>
    <row r="85" spans="1:16" ht="33" customHeight="1" x14ac:dyDescent="0.25">
      <c r="B85" s="290" t="s">
        <v>0</v>
      </c>
      <c r="C85" s="291"/>
      <c r="D85" s="292" t="s">
        <v>2</v>
      </c>
      <c r="E85" s="291"/>
      <c r="F85" s="200" t="s">
        <v>1</v>
      </c>
      <c r="G85" s="292" t="s">
        <v>3</v>
      </c>
      <c r="H85" s="291"/>
      <c r="I85" s="292" t="s">
        <v>5</v>
      </c>
      <c r="J85" s="291"/>
      <c r="K85" s="27" t="s">
        <v>4</v>
      </c>
      <c r="L85" s="37"/>
      <c r="O85" s="99" t="s">
        <v>58</v>
      </c>
      <c r="P85" s="99" t="s">
        <v>59</v>
      </c>
    </row>
    <row r="86" spans="1:16" ht="15.75" customHeight="1" x14ac:dyDescent="0.25">
      <c r="B86" s="403"/>
      <c r="C86" s="404"/>
      <c r="D86" s="406"/>
      <c r="E86" s="407"/>
      <c r="F86" s="212"/>
      <c r="G86" s="405" t="str">
        <f>IF(B86="","",B86-D86)</f>
        <v/>
      </c>
      <c r="H86" s="404"/>
      <c r="I86" s="405"/>
      <c r="J86" s="404"/>
      <c r="K86" s="210" t="str">
        <f>IF(G86="","",IF(AND(G86&gt;=-I86,G86&lt;=I86),"Pass","Fail"))</f>
        <v/>
      </c>
      <c r="L86" s="37"/>
      <c r="O86" s="10">
        <f>-I86</f>
        <v>0</v>
      </c>
      <c r="P86" s="10">
        <f>I86</f>
        <v>0</v>
      </c>
    </row>
    <row r="87" spans="1:16" ht="15.75" customHeight="1" x14ac:dyDescent="0.25">
      <c r="B87" s="403"/>
      <c r="C87" s="404"/>
      <c r="D87" s="406"/>
      <c r="E87" s="407"/>
      <c r="F87" s="219"/>
      <c r="G87" s="405" t="str">
        <f t="shared" ref="G87:G91" si="4">IF(B87="","",B87-D87)</f>
        <v/>
      </c>
      <c r="H87" s="404"/>
      <c r="I87" s="405"/>
      <c r="J87" s="404"/>
      <c r="K87" s="210" t="str">
        <f t="shared" ref="K87:K91" si="5">IF(G87="","",IF(AND(G87&gt;=-I87,G87&lt;=I87),"Pass","Fail"))</f>
        <v/>
      </c>
      <c r="L87" s="37"/>
      <c r="O87" s="10">
        <f t="shared" ref="O87:O89" si="6">-I87</f>
        <v>0</v>
      </c>
      <c r="P87" s="10">
        <f t="shared" ref="P87:P89" si="7">I87</f>
        <v>0</v>
      </c>
    </row>
    <row r="88" spans="1:16" ht="15.75" customHeight="1" x14ac:dyDescent="0.25">
      <c r="B88" s="403"/>
      <c r="C88" s="404"/>
      <c r="D88" s="406"/>
      <c r="E88" s="407"/>
      <c r="F88" s="219"/>
      <c r="G88" s="405" t="str">
        <f t="shared" si="4"/>
        <v/>
      </c>
      <c r="H88" s="404"/>
      <c r="I88" s="405"/>
      <c r="J88" s="404"/>
      <c r="K88" s="210" t="str">
        <f t="shared" si="5"/>
        <v/>
      </c>
      <c r="L88" s="37"/>
      <c r="O88" s="10">
        <f t="shared" si="6"/>
        <v>0</v>
      </c>
      <c r="P88" s="10">
        <f t="shared" si="7"/>
        <v>0</v>
      </c>
    </row>
    <row r="89" spans="1:16" ht="15.75" customHeight="1" x14ac:dyDescent="0.25">
      <c r="B89" s="403"/>
      <c r="C89" s="404"/>
      <c r="D89" s="406"/>
      <c r="E89" s="407"/>
      <c r="F89" s="219"/>
      <c r="G89" s="405" t="str">
        <f t="shared" si="4"/>
        <v/>
      </c>
      <c r="H89" s="404"/>
      <c r="I89" s="405"/>
      <c r="J89" s="404"/>
      <c r="K89" s="210" t="str">
        <f t="shared" si="5"/>
        <v/>
      </c>
      <c r="L89" s="37"/>
      <c r="O89" s="10">
        <f t="shared" si="6"/>
        <v>0</v>
      </c>
      <c r="P89" s="10">
        <f t="shared" si="7"/>
        <v>0</v>
      </c>
    </row>
    <row r="90" spans="1:16" ht="15.75" customHeight="1" x14ac:dyDescent="0.25">
      <c r="B90" s="289"/>
      <c r="C90" s="288"/>
      <c r="D90" s="287"/>
      <c r="E90" s="288"/>
      <c r="F90" s="201"/>
      <c r="G90" s="287" t="str">
        <f t="shared" si="4"/>
        <v/>
      </c>
      <c r="H90" s="288"/>
      <c r="I90" s="287"/>
      <c r="J90" s="288"/>
      <c r="K90" s="210" t="str">
        <f t="shared" si="5"/>
        <v/>
      </c>
      <c r="L90" s="37"/>
      <c r="O90" s="10">
        <f>-I90</f>
        <v>0</v>
      </c>
      <c r="P90" s="10">
        <f>I90</f>
        <v>0</v>
      </c>
    </row>
    <row r="91" spans="1:16" ht="15.75" customHeight="1" thickBot="1" x14ac:dyDescent="0.3">
      <c r="B91" s="260"/>
      <c r="C91" s="249"/>
      <c r="D91" s="249"/>
      <c r="E91" s="249"/>
      <c r="F91" s="202"/>
      <c r="G91" s="249" t="str">
        <f t="shared" si="4"/>
        <v/>
      </c>
      <c r="H91" s="249"/>
      <c r="I91" s="249"/>
      <c r="J91" s="249"/>
      <c r="K91" s="211" t="str">
        <f t="shared" si="5"/>
        <v/>
      </c>
      <c r="L91" s="37"/>
      <c r="O91" s="10">
        <f>-I91</f>
        <v>0</v>
      </c>
      <c r="P91" s="10">
        <f>I91</f>
        <v>0</v>
      </c>
    </row>
    <row r="92" spans="1:16" ht="33" customHeight="1" x14ac:dyDescent="0.25">
      <c r="B92" s="290" t="s">
        <v>0</v>
      </c>
      <c r="C92" s="291"/>
      <c r="D92" s="292" t="s">
        <v>2</v>
      </c>
      <c r="E92" s="291"/>
      <c r="F92" s="200" t="s">
        <v>1</v>
      </c>
      <c r="G92" s="292" t="s">
        <v>3</v>
      </c>
      <c r="H92" s="291"/>
      <c r="I92" s="292" t="s">
        <v>5</v>
      </c>
      <c r="J92" s="291"/>
      <c r="K92" s="27" t="s">
        <v>4</v>
      </c>
      <c r="L92" s="37"/>
      <c r="O92" s="99" t="s">
        <v>58</v>
      </c>
      <c r="P92" s="99" t="s">
        <v>59</v>
      </c>
    </row>
    <row r="93" spans="1:16" ht="15.75" customHeight="1" x14ac:dyDescent="0.25">
      <c r="B93" s="403"/>
      <c r="C93" s="404"/>
      <c r="D93" s="390"/>
      <c r="E93" s="391"/>
      <c r="F93" s="201"/>
      <c r="G93" s="405" t="str">
        <f>IF(B93="","",B93-D93)</f>
        <v/>
      </c>
      <c r="H93" s="404"/>
      <c r="I93" s="287"/>
      <c r="J93" s="288"/>
      <c r="K93" s="210" t="str">
        <f>IF(G93="","",IF(AND(G93&gt;=-I93,G93&lt;=I93),"Pass","Fail"))</f>
        <v/>
      </c>
      <c r="L93" s="37"/>
      <c r="O93" s="10">
        <f>-I93</f>
        <v>0</v>
      </c>
      <c r="P93" s="10">
        <f>I93</f>
        <v>0</v>
      </c>
    </row>
    <row r="94" spans="1:16" ht="15.75" customHeight="1" x14ac:dyDescent="0.25">
      <c r="B94" s="403"/>
      <c r="C94" s="404"/>
      <c r="D94" s="390"/>
      <c r="E94" s="391"/>
      <c r="F94" s="201"/>
      <c r="G94" s="405" t="str">
        <f t="shared" ref="G94:G98" si="8">IF(B94="","",B94-D94)</f>
        <v/>
      </c>
      <c r="H94" s="404"/>
      <c r="I94" s="287"/>
      <c r="J94" s="288"/>
      <c r="K94" s="210" t="str">
        <f t="shared" ref="K94:K98" si="9">IF(G94="","",IF(AND(G94&gt;=-I94,G94&lt;=I94),"Pass","Fail"))</f>
        <v/>
      </c>
      <c r="L94" s="37"/>
      <c r="O94" s="10">
        <f t="shared" ref="O94:O96" si="10">-I94</f>
        <v>0</v>
      </c>
      <c r="P94" s="10">
        <f t="shared" ref="P94:P96" si="11">I94</f>
        <v>0</v>
      </c>
    </row>
    <row r="95" spans="1:16" ht="15.75" customHeight="1" x14ac:dyDescent="0.25">
      <c r="B95" s="403"/>
      <c r="C95" s="404"/>
      <c r="D95" s="390"/>
      <c r="E95" s="391"/>
      <c r="F95" s="201"/>
      <c r="G95" s="405" t="str">
        <f t="shared" si="8"/>
        <v/>
      </c>
      <c r="H95" s="404"/>
      <c r="I95" s="287"/>
      <c r="J95" s="288"/>
      <c r="K95" s="210" t="str">
        <f t="shared" si="9"/>
        <v/>
      </c>
      <c r="L95" s="37"/>
      <c r="O95" s="10">
        <f t="shared" si="10"/>
        <v>0</v>
      </c>
      <c r="P95" s="10">
        <f t="shared" si="11"/>
        <v>0</v>
      </c>
    </row>
    <row r="96" spans="1:16" ht="15.75" customHeight="1" x14ac:dyDescent="0.25">
      <c r="B96" s="289"/>
      <c r="C96" s="288"/>
      <c r="D96" s="287"/>
      <c r="E96" s="288"/>
      <c r="F96" s="201"/>
      <c r="G96" s="287" t="str">
        <f t="shared" si="8"/>
        <v/>
      </c>
      <c r="H96" s="288"/>
      <c r="I96" s="287"/>
      <c r="J96" s="288"/>
      <c r="K96" s="210" t="str">
        <f t="shared" si="9"/>
        <v/>
      </c>
      <c r="L96" s="37"/>
      <c r="O96" s="10">
        <f t="shared" si="10"/>
        <v>0</v>
      </c>
      <c r="P96" s="10">
        <f t="shared" si="11"/>
        <v>0</v>
      </c>
    </row>
    <row r="97" spans="2:16" ht="15.75" customHeight="1" x14ac:dyDescent="0.25">
      <c r="B97" s="289"/>
      <c r="C97" s="288"/>
      <c r="D97" s="287"/>
      <c r="E97" s="288"/>
      <c r="F97" s="201"/>
      <c r="G97" s="287" t="str">
        <f t="shared" si="8"/>
        <v/>
      </c>
      <c r="H97" s="288"/>
      <c r="I97" s="287"/>
      <c r="J97" s="288"/>
      <c r="K97" s="210" t="str">
        <f t="shared" si="9"/>
        <v/>
      </c>
      <c r="L97" s="37"/>
      <c r="O97" s="10">
        <f>-I97</f>
        <v>0</v>
      </c>
      <c r="P97" s="10">
        <f>I97</f>
        <v>0</v>
      </c>
    </row>
    <row r="98" spans="2:16" ht="15.75" customHeight="1" thickBot="1" x14ac:dyDescent="0.3">
      <c r="B98" s="260"/>
      <c r="C98" s="249"/>
      <c r="D98" s="249"/>
      <c r="E98" s="249"/>
      <c r="F98" s="202"/>
      <c r="G98" s="249" t="str">
        <f t="shared" si="8"/>
        <v/>
      </c>
      <c r="H98" s="249"/>
      <c r="I98" s="249"/>
      <c r="J98" s="249"/>
      <c r="K98" s="211" t="str">
        <f t="shared" si="9"/>
        <v/>
      </c>
      <c r="L98" s="37"/>
      <c r="O98" s="10">
        <f>-I98</f>
        <v>0</v>
      </c>
      <c r="P98" s="10">
        <f>I98</f>
        <v>0</v>
      </c>
    </row>
    <row r="99" spans="2:16" ht="15.75" customHeight="1" x14ac:dyDescent="0.25">
      <c r="B99" s="220"/>
      <c r="C99" s="220"/>
      <c r="D99" s="220"/>
      <c r="E99" s="220"/>
      <c r="F99" s="220"/>
      <c r="G99" s="220"/>
      <c r="H99" s="220"/>
      <c r="I99" s="220"/>
      <c r="J99" s="220"/>
      <c r="K99" s="221"/>
      <c r="L99" s="213"/>
    </row>
    <row r="100" spans="2:16" ht="15.75" customHeight="1" x14ac:dyDescent="0.25">
      <c r="B100" s="220"/>
      <c r="C100" s="220"/>
      <c r="D100" s="220"/>
      <c r="E100" s="220"/>
      <c r="F100" s="220"/>
      <c r="G100" s="220"/>
      <c r="H100" s="220"/>
      <c r="I100" s="220"/>
      <c r="J100" s="220"/>
      <c r="K100" s="221"/>
      <c r="L100" s="213"/>
    </row>
    <row r="101" spans="2:16" ht="15.75" customHeight="1" x14ac:dyDescent="0.25">
      <c r="B101" s="220"/>
      <c r="C101" s="220"/>
      <c r="D101" s="220"/>
      <c r="E101" s="220"/>
      <c r="F101" s="220"/>
      <c r="G101" s="220"/>
      <c r="H101" s="220"/>
      <c r="I101" s="220"/>
      <c r="J101" s="220"/>
      <c r="K101" s="221"/>
      <c r="L101" s="213"/>
    </row>
    <row r="102" spans="2:16" ht="15.75" customHeight="1" x14ac:dyDescent="0.25">
      <c r="B102" s="220"/>
      <c r="C102" s="220"/>
      <c r="D102" s="220"/>
      <c r="E102" s="220"/>
      <c r="F102" s="220"/>
      <c r="G102" s="220"/>
      <c r="H102" s="220"/>
      <c r="I102" s="220"/>
      <c r="J102" s="220"/>
      <c r="K102" s="221"/>
      <c r="L102" s="213"/>
    </row>
    <row r="103" spans="2:16" ht="15.75" customHeight="1" x14ac:dyDescent="0.25">
      <c r="B103" s="220"/>
      <c r="C103" s="220"/>
      <c r="D103" s="220"/>
      <c r="E103" s="220"/>
      <c r="F103" s="220"/>
      <c r="G103" s="220"/>
      <c r="H103" s="220"/>
      <c r="I103" s="220"/>
      <c r="J103" s="220"/>
      <c r="K103" s="221"/>
      <c r="L103" s="213"/>
    </row>
    <row r="104" spans="2:16" ht="15.75" customHeight="1" x14ac:dyDescent="0.25">
      <c r="B104" s="220"/>
      <c r="C104" s="220"/>
      <c r="D104" s="220"/>
      <c r="E104" s="220"/>
      <c r="F104" s="220"/>
      <c r="G104" s="220"/>
      <c r="H104" s="220"/>
      <c r="I104" s="220"/>
      <c r="J104" s="220"/>
      <c r="K104" s="221"/>
      <c r="L104" s="213"/>
    </row>
    <row r="105" spans="2:16" ht="15.75" customHeight="1" x14ac:dyDescent="0.25">
      <c r="B105" s="220"/>
      <c r="C105" s="220"/>
      <c r="D105" s="220"/>
      <c r="E105" s="220"/>
      <c r="F105" s="220"/>
      <c r="G105" s="220"/>
      <c r="H105" s="220"/>
      <c r="I105" s="220"/>
      <c r="J105" s="220"/>
      <c r="K105" s="221"/>
      <c r="L105" s="213"/>
    </row>
    <row r="106" spans="2:16" ht="15.75" customHeight="1" x14ac:dyDescent="0.25">
      <c r="B106" s="220"/>
      <c r="C106" s="220"/>
      <c r="D106" s="220"/>
      <c r="E106" s="220"/>
      <c r="F106" s="220"/>
      <c r="G106" s="220"/>
      <c r="H106" s="220"/>
      <c r="I106" s="220"/>
      <c r="J106" s="220"/>
      <c r="K106" s="221"/>
      <c r="L106" s="213"/>
    </row>
    <row r="107" spans="2:16" ht="15.75" customHeight="1" x14ac:dyDescent="0.25">
      <c r="B107" s="220"/>
      <c r="C107" s="220"/>
      <c r="D107" s="220"/>
      <c r="E107" s="220"/>
      <c r="F107" s="220"/>
      <c r="G107" s="220"/>
      <c r="H107" s="220"/>
      <c r="I107" s="220"/>
      <c r="J107" s="220"/>
      <c r="K107" s="221"/>
      <c r="L107" s="213"/>
    </row>
    <row r="108" spans="2:16" ht="15.75" customHeight="1" x14ac:dyDescent="0.25">
      <c r="B108" s="220"/>
      <c r="C108" s="220"/>
      <c r="D108" s="220"/>
      <c r="E108" s="220"/>
      <c r="F108" s="220"/>
      <c r="G108" s="220"/>
      <c r="H108" s="220"/>
      <c r="I108" s="220"/>
      <c r="J108" s="220"/>
      <c r="K108" s="221"/>
      <c r="L108" s="213"/>
    </row>
    <row r="109" spans="2:16" ht="15.75" customHeight="1" x14ac:dyDescent="0.25">
      <c r="B109" s="220"/>
      <c r="C109" s="220"/>
      <c r="D109" s="220"/>
      <c r="E109" s="220"/>
      <c r="F109" s="220"/>
      <c r="G109" s="220"/>
      <c r="H109" s="220"/>
      <c r="I109" s="220"/>
      <c r="J109" s="220"/>
      <c r="K109" s="221"/>
      <c r="L109" s="213"/>
    </row>
    <row r="110" spans="2:16" ht="15.75" customHeight="1" x14ac:dyDescent="0.25">
      <c r="B110" s="220"/>
      <c r="C110" s="220"/>
      <c r="D110" s="220"/>
      <c r="E110" s="220"/>
      <c r="F110" s="220"/>
      <c r="G110" s="220"/>
      <c r="H110" s="220"/>
      <c r="I110" s="220"/>
      <c r="J110" s="220"/>
      <c r="K110" s="221"/>
      <c r="L110" s="213"/>
    </row>
    <row r="111" spans="2:16" ht="15.75" customHeight="1" x14ac:dyDescent="0.25">
      <c r="B111" s="220"/>
      <c r="C111" s="220"/>
      <c r="D111" s="220"/>
      <c r="E111" s="220"/>
      <c r="F111" s="220"/>
      <c r="G111" s="220"/>
      <c r="H111" s="220"/>
      <c r="I111" s="220"/>
      <c r="J111" s="220"/>
      <c r="K111" s="221"/>
      <c r="L111" s="213"/>
    </row>
    <row r="112" spans="2:16" ht="15.75" customHeight="1" x14ac:dyDescent="0.25">
      <c r="B112" s="220"/>
      <c r="C112" s="220"/>
      <c r="D112" s="220"/>
      <c r="E112" s="220"/>
      <c r="F112" s="220"/>
      <c r="G112" s="220"/>
      <c r="H112" s="220"/>
      <c r="I112" s="220"/>
      <c r="J112" s="220"/>
      <c r="K112" s="221"/>
      <c r="L112" s="213"/>
    </row>
    <row r="113" spans="2:12" ht="15.75" customHeight="1" x14ac:dyDescent="0.25">
      <c r="B113" s="220"/>
      <c r="C113" s="220"/>
      <c r="D113" s="220"/>
      <c r="E113" s="220"/>
      <c r="F113" s="220"/>
      <c r="G113" s="220"/>
      <c r="H113" s="220"/>
      <c r="I113" s="220"/>
      <c r="J113" s="220"/>
      <c r="K113" s="221"/>
      <c r="L113" s="213"/>
    </row>
    <row r="114" spans="2:12" ht="15.75" customHeight="1" x14ac:dyDescent="0.25">
      <c r="B114" s="220"/>
      <c r="C114" s="220"/>
      <c r="D114" s="220"/>
      <c r="E114" s="220"/>
      <c r="F114" s="220"/>
      <c r="G114" s="220"/>
      <c r="H114" s="220"/>
      <c r="I114" s="220"/>
      <c r="J114" s="220"/>
      <c r="K114" s="221"/>
      <c r="L114" s="213"/>
    </row>
    <row r="115" spans="2:12" ht="15.75" customHeight="1" x14ac:dyDescent="0.25">
      <c r="B115" s="220"/>
      <c r="C115" s="220"/>
      <c r="D115" s="220"/>
      <c r="E115" s="220"/>
      <c r="F115" s="220"/>
      <c r="G115" s="220"/>
      <c r="H115" s="220"/>
      <c r="I115" s="220"/>
      <c r="J115" s="220"/>
      <c r="K115" s="221"/>
      <c r="L115" s="213"/>
    </row>
    <row r="116" spans="2:12" ht="15.75" customHeight="1" x14ac:dyDescent="0.25">
      <c r="B116" s="220"/>
      <c r="C116" s="220"/>
      <c r="D116" s="220"/>
      <c r="E116" s="220"/>
      <c r="F116" s="220"/>
      <c r="G116" s="220"/>
      <c r="H116" s="220"/>
      <c r="I116" s="220"/>
      <c r="J116" s="220"/>
      <c r="K116" s="221"/>
      <c r="L116" s="213"/>
    </row>
    <row r="117" spans="2:12" ht="15.75" customHeight="1" x14ac:dyDescent="0.25">
      <c r="B117" s="220"/>
      <c r="C117" s="220"/>
      <c r="D117" s="220"/>
      <c r="E117" s="220"/>
      <c r="F117" s="220"/>
      <c r="G117" s="220"/>
      <c r="H117" s="220"/>
      <c r="I117" s="220"/>
      <c r="J117" s="220"/>
      <c r="K117" s="221"/>
      <c r="L117" s="213"/>
    </row>
    <row r="118" spans="2:12" ht="15.75" customHeight="1" x14ac:dyDescent="0.25">
      <c r="B118" s="220"/>
      <c r="C118" s="220"/>
      <c r="D118" s="220"/>
      <c r="E118" s="220"/>
      <c r="F118" s="220"/>
      <c r="G118" s="220"/>
      <c r="H118" s="220"/>
      <c r="I118" s="220"/>
      <c r="J118" s="220"/>
      <c r="K118" s="221"/>
      <c r="L118" s="213"/>
    </row>
    <row r="119" spans="2:12" ht="15.75" customHeight="1" x14ac:dyDescent="0.25">
      <c r="B119" s="220"/>
      <c r="C119" s="220"/>
      <c r="D119" s="220"/>
      <c r="E119" s="220"/>
      <c r="F119" s="220"/>
      <c r="G119" s="220"/>
      <c r="H119" s="220"/>
      <c r="I119" s="220"/>
      <c r="J119" s="220"/>
      <c r="K119" s="221"/>
      <c r="L119" s="213"/>
    </row>
    <row r="120" spans="2:12" ht="15.75" customHeight="1" x14ac:dyDescent="0.25">
      <c r="B120" s="220"/>
      <c r="C120" s="220"/>
      <c r="D120" s="220"/>
      <c r="E120" s="220"/>
      <c r="F120" s="220"/>
      <c r="G120" s="220"/>
      <c r="H120" s="220"/>
      <c r="I120" s="220"/>
      <c r="J120" s="220"/>
      <c r="K120" s="221"/>
      <c r="L120" s="213"/>
    </row>
    <row r="121" spans="2:12" ht="15.75" customHeight="1" x14ac:dyDescent="0.25">
      <c r="B121" s="220"/>
      <c r="C121" s="220"/>
      <c r="D121" s="220"/>
      <c r="E121" s="220"/>
      <c r="F121" s="220"/>
      <c r="G121" s="220"/>
      <c r="H121" s="220"/>
      <c r="I121" s="220"/>
      <c r="J121" s="220"/>
      <c r="K121" s="221"/>
      <c r="L121" s="213"/>
    </row>
    <row r="122" spans="2:12" ht="15.75" customHeight="1" x14ac:dyDescent="0.25">
      <c r="B122" s="220"/>
      <c r="C122" s="220"/>
      <c r="D122" s="220"/>
      <c r="E122" s="220"/>
      <c r="F122" s="220"/>
      <c r="G122" s="220"/>
      <c r="H122" s="220"/>
      <c r="I122" s="220"/>
      <c r="J122" s="220"/>
      <c r="K122" s="221"/>
      <c r="L122" s="213"/>
    </row>
    <row r="123" spans="2:12" ht="15.75" customHeight="1" x14ac:dyDescent="0.25">
      <c r="B123" s="220"/>
      <c r="C123" s="220"/>
      <c r="D123" s="220"/>
      <c r="E123" s="220"/>
      <c r="F123" s="220"/>
      <c r="G123" s="220"/>
      <c r="H123" s="220"/>
      <c r="I123" s="220"/>
      <c r="J123" s="220"/>
      <c r="K123" s="221"/>
      <c r="L123" s="213"/>
    </row>
    <row r="124" spans="2:12" ht="15.75" customHeight="1" x14ac:dyDescent="0.25">
      <c r="B124" s="220"/>
      <c r="C124" s="220"/>
      <c r="D124" s="220"/>
      <c r="E124" s="220"/>
      <c r="F124" s="220"/>
      <c r="G124" s="220"/>
      <c r="H124" s="220"/>
      <c r="I124" s="220"/>
      <c r="J124" s="220"/>
      <c r="K124" s="221"/>
      <c r="L124" s="213"/>
    </row>
    <row r="125" spans="2:12" ht="15.75" customHeight="1" x14ac:dyDescent="0.25">
      <c r="B125" s="220"/>
      <c r="C125" s="220"/>
      <c r="D125" s="220"/>
      <c r="E125" s="220"/>
      <c r="F125" s="220"/>
      <c r="G125" s="220"/>
      <c r="H125" s="220"/>
      <c r="I125" s="220"/>
      <c r="J125" s="220"/>
      <c r="K125" s="221"/>
      <c r="L125" s="213"/>
    </row>
    <row r="126" spans="2:12" ht="15.75" customHeight="1" x14ac:dyDescent="0.25">
      <c r="B126" s="220"/>
      <c r="C126" s="220"/>
      <c r="D126" s="220"/>
      <c r="E126" s="220"/>
      <c r="F126" s="220"/>
      <c r="G126" s="220"/>
      <c r="H126" s="220"/>
      <c r="I126" s="220"/>
      <c r="J126" s="220"/>
      <c r="K126" s="221"/>
      <c r="L126" s="213"/>
    </row>
    <row r="127" spans="2:12" ht="15.75" customHeight="1" x14ac:dyDescent="0.25">
      <c r="B127" s="220"/>
      <c r="C127" s="220"/>
      <c r="D127" s="220"/>
      <c r="E127" s="220"/>
      <c r="F127" s="220"/>
      <c r="G127" s="220"/>
      <c r="H127" s="220"/>
      <c r="I127" s="220"/>
      <c r="J127" s="220"/>
      <c r="K127" s="221"/>
      <c r="L127" s="213"/>
    </row>
    <row r="128" spans="2:12" ht="15.75" customHeight="1" x14ac:dyDescent="0.25">
      <c r="B128" s="220"/>
      <c r="C128" s="220"/>
      <c r="D128" s="220"/>
      <c r="E128" s="220"/>
      <c r="F128" s="220"/>
      <c r="G128" s="220"/>
      <c r="H128" s="220"/>
      <c r="I128" s="220"/>
      <c r="J128" s="220"/>
      <c r="K128" s="221"/>
      <c r="L128" s="213"/>
    </row>
    <row r="129" spans="2:12" ht="15.75" customHeight="1" x14ac:dyDescent="0.25">
      <c r="B129" s="220"/>
      <c r="C129" s="220"/>
      <c r="D129" s="220"/>
      <c r="E129" s="220"/>
      <c r="F129" s="220"/>
      <c r="G129" s="220"/>
      <c r="H129" s="220"/>
      <c r="I129" s="220"/>
      <c r="J129" s="220"/>
      <c r="K129" s="221"/>
      <c r="L129" s="213"/>
    </row>
    <row r="130" spans="2:12" ht="15.75" customHeight="1" x14ac:dyDescent="0.25">
      <c r="B130" s="220"/>
      <c r="C130" s="220"/>
      <c r="D130" s="220"/>
      <c r="E130" s="220"/>
      <c r="F130" s="220"/>
      <c r="G130" s="220"/>
      <c r="H130" s="220"/>
      <c r="I130" s="220"/>
      <c r="J130" s="220"/>
      <c r="K130" s="221"/>
      <c r="L130" s="213"/>
    </row>
    <row r="131" spans="2:12" ht="15.75" customHeight="1" x14ac:dyDescent="0.25">
      <c r="B131" s="220"/>
      <c r="C131" s="220"/>
      <c r="D131" s="220"/>
      <c r="E131" s="220"/>
      <c r="F131" s="220"/>
      <c r="G131" s="220"/>
      <c r="H131" s="220"/>
      <c r="I131" s="220"/>
      <c r="J131" s="220"/>
      <c r="K131" s="221"/>
      <c r="L131" s="213"/>
    </row>
    <row r="132" spans="2:12" ht="15.75" customHeight="1" x14ac:dyDescent="0.25">
      <c r="B132" s="220"/>
      <c r="C132" s="220"/>
      <c r="D132" s="220"/>
      <c r="E132" s="220"/>
      <c r="F132" s="220"/>
      <c r="G132" s="220"/>
      <c r="H132" s="220"/>
      <c r="I132" s="220"/>
      <c r="J132" s="220"/>
      <c r="K132" s="221"/>
      <c r="L132" s="213"/>
    </row>
    <row r="133" spans="2:12" ht="15.75" customHeight="1" x14ac:dyDescent="0.25">
      <c r="B133" s="220"/>
      <c r="C133" s="220"/>
      <c r="D133" s="220"/>
      <c r="E133" s="220"/>
      <c r="F133" s="220"/>
      <c r="G133" s="220"/>
      <c r="H133" s="220"/>
      <c r="I133" s="220"/>
      <c r="J133" s="220"/>
      <c r="K133" s="221"/>
      <c r="L133" s="213"/>
    </row>
    <row r="134" spans="2:12" ht="15.75" customHeight="1" x14ac:dyDescent="0.25">
      <c r="B134" s="220"/>
      <c r="C134" s="220"/>
      <c r="D134" s="220"/>
      <c r="E134" s="220"/>
      <c r="F134" s="220"/>
      <c r="G134" s="220"/>
      <c r="H134" s="220"/>
      <c r="I134" s="220"/>
      <c r="J134" s="220"/>
      <c r="K134" s="221"/>
      <c r="L134" s="213"/>
    </row>
    <row r="135" spans="2:12" ht="15.75" customHeight="1" x14ac:dyDescent="0.25">
      <c r="B135" s="220"/>
      <c r="C135" s="220"/>
      <c r="D135" s="220"/>
      <c r="E135" s="220"/>
      <c r="F135" s="220"/>
      <c r="G135" s="220"/>
      <c r="H135" s="220"/>
      <c r="I135" s="220"/>
      <c r="J135" s="220"/>
      <c r="K135" s="221"/>
      <c r="L135" s="213"/>
    </row>
    <row r="136" spans="2:12" ht="15.75" customHeight="1" x14ac:dyDescent="0.25">
      <c r="B136" s="220"/>
      <c r="C136" s="220"/>
      <c r="D136" s="220"/>
      <c r="E136" s="220"/>
      <c r="F136" s="220"/>
      <c r="G136" s="220"/>
      <c r="H136" s="220"/>
      <c r="I136" s="220"/>
      <c r="J136" s="220"/>
      <c r="K136" s="221"/>
      <c r="L136" s="213"/>
    </row>
    <row r="137" spans="2:12" ht="15.75" customHeight="1" x14ac:dyDescent="0.25">
      <c r="B137" s="220"/>
      <c r="C137" s="220"/>
      <c r="D137" s="220"/>
      <c r="E137" s="220"/>
      <c r="F137" s="220"/>
      <c r="G137" s="220"/>
      <c r="H137" s="220"/>
      <c r="I137" s="220"/>
      <c r="J137" s="220"/>
      <c r="K137" s="221"/>
      <c r="L137" s="213"/>
    </row>
    <row r="138" spans="2:12" ht="15.75" customHeight="1" x14ac:dyDescent="0.25">
      <c r="B138" s="220"/>
      <c r="C138" s="220"/>
      <c r="D138" s="220"/>
      <c r="E138" s="220"/>
      <c r="F138" s="220"/>
      <c r="G138" s="220"/>
      <c r="H138" s="220"/>
      <c r="I138" s="220"/>
      <c r="J138" s="220"/>
      <c r="K138" s="221"/>
      <c r="L138" s="213"/>
    </row>
    <row r="139" spans="2:12" ht="15.75" customHeight="1" x14ac:dyDescent="0.25">
      <c r="B139" s="220"/>
      <c r="C139" s="220"/>
      <c r="D139" s="220"/>
      <c r="E139" s="220"/>
      <c r="F139" s="220"/>
      <c r="G139" s="220"/>
      <c r="H139" s="220"/>
      <c r="I139" s="220"/>
      <c r="J139" s="220"/>
      <c r="K139" s="221"/>
      <c r="L139" s="213"/>
    </row>
    <row r="140" spans="2:12" ht="15.75" customHeight="1" x14ac:dyDescent="0.25">
      <c r="B140" s="220"/>
      <c r="C140" s="220"/>
      <c r="D140" s="220"/>
      <c r="E140" s="220"/>
      <c r="F140" s="220"/>
      <c r="G140" s="220"/>
      <c r="H140" s="220"/>
      <c r="I140" s="220"/>
      <c r="J140" s="220"/>
      <c r="K140" s="221"/>
      <c r="L140" s="213"/>
    </row>
    <row r="141" spans="2:12" ht="15.75" customHeight="1" x14ac:dyDescent="0.25">
      <c r="B141" s="220"/>
      <c r="C141" s="220"/>
      <c r="D141" s="220"/>
      <c r="E141" s="220"/>
      <c r="F141" s="220"/>
      <c r="G141" s="220"/>
      <c r="H141" s="220"/>
      <c r="I141" s="220"/>
      <c r="J141" s="220"/>
      <c r="K141" s="221"/>
      <c r="L141" s="213"/>
    </row>
    <row r="142" spans="2:12" ht="15.75" customHeight="1" x14ac:dyDescent="0.25">
      <c r="B142" s="220"/>
      <c r="C142" s="220"/>
      <c r="D142" s="220"/>
      <c r="E142" s="220"/>
      <c r="F142" s="220"/>
      <c r="G142" s="220"/>
      <c r="H142" s="220"/>
      <c r="I142" s="220"/>
      <c r="J142" s="220"/>
      <c r="K142" s="221"/>
      <c r="L142" s="213"/>
    </row>
    <row r="143" spans="2:12" ht="15.75" customHeight="1" x14ac:dyDescent="0.25">
      <c r="B143" s="220"/>
      <c r="C143" s="220"/>
      <c r="D143" s="220"/>
      <c r="E143" s="220"/>
      <c r="F143" s="220"/>
      <c r="G143" s="220"/>
      <c r="H143" s="220"/>
      <c r="I143" s="220"/>
      <c r="J143" s="220"/>
      <c r="K143" s="221"/>
      <c r="L143" s="213"/>
    </row>
    <row r="144" spans="2:12" ht="15.75" customHeight="1" x14ac:dyDescent="0.25">
      <c r="B144" s="220"/>
      <c r="C144" s="220"/>
      <c r="D144" s="220"/>
      <c r="E144" s="220"/>
      <c r="F144" s="220"/>
      <c r="G144" s="220"/>
      <c r="H144" s="220"/>
      <c r="I144" s="220"/>
      <c r="J144" s="220"/>
      <c r="K144" s="221"/>
      <c r="L144" s="213"/>
    </row>
    <row r="145" spans="1:12" ht="15.75" customHeight="1" x14ac:dyDescent="0.25">
      <c r="B145" s="220"/>
      <c r="C145" s="220"/>
      <c r="D145" s="220"/>
      <c r="E145" s="220"/>
      <c r="F145" s="220"/>
      <c r="G145" s="220"/>
      <c r="H145" s="220"/>
      <c r="I145" s="220"/>
      <c r="J145" s="220"/>
      <c r="K145" s="221"/>
      <c r="L145" s="213"/>
    </row>
    <row r="149" spans="1:12" ht="15.75" customHeight="1" x14ac:dyDescent="0.25">
      <c r="A149" s="366"/>
      <c r="B149" s="367"/>
      <c r="C149" s="367"/>
      <c r="D149" s="367"/>
      <c r="E149" s="367"/>
      <c r="F149" s="367"/>
      <c r="G149" s="367"/>
      <c r="H149" s="367"/>
      <c r="I149" s="367"/>
      <c r="J149" s="367"/>
      <c r="K149" s="367"/>
      <c r="L149" s="368"/>
    </row>
    <row r="150" spans="1:12" ht="15.75" customHeight="1" x14ac:dyDescent="0.25">
      <c r="A150" s="369"/>
      <c r="B150" s="370"/>
      <c r="C150" s="370"/>
      <c r="D150" s="370"/>
      <c r="E150" s="370"/>
      <c r="F150" s="370"/>
      <c r="G150" s="370"/>
      <c r="H150" s="370"/>
      <c r="I150" s="370"/>
      <c r="J150" s="370"/>
      <c r="K150" s="370"/>
      <c r="L150" s="371"/>
    </row>
    <row r="153" spans="1:12" ht="15.75" customHeight="1" x14ac:dyDescent="0.25">
      <c r="A153" s="283"/>
      <c r="B153" s="283"/>
      <c r="C153" s="283"/>
      <c r="D153" s="283"/>
      <c r="E153" s="284" t="s">
        <v>48</v>
      </c>
      <c r="F153" s="284"/>
      <c r="G153" s="284"/>
      <c r="H153" s="284"/>
      <c r="I153" s="284"/>
      <c r="J153" s="284"/>
      <c r="K153" s="284"/>
      <c r="L153" s="284"/>
    </row>
    <row r="154" spans="1:12" ht="15.75" customHeight="1" x14ac:dyDescent="0.25">
      <c r="A154" s="283"/>
      <c r="B154" s="283"/>
      <c r="C154" s="283"/>
      <c r="D154" s="283"/>
      <c r="E154" s="284"/>
      <c r="F154" s="284"/>
      <c r="G154" s="284"/>
      <c r="H154" s="284"/>
      <c r="I154" s="284"/>
      <c r="J154" s="284"/>
      <c r="K154" s="284"/>
      <c r="L154" s="284"/>
    </row>
    <row r="155" spans="1:12" ht="15.75" customHeight="1" x14ac:dyDescent="0.25">
      <c r="A155" s="283"/>
      <c r="B155" s="283"/>
      <c r="C155" s="283"/>
      <c r="D155" s="283"/>
      <c r="E155" s="284"/>
      <c r="F155" s="284"/>
      <c r="G155" s="284"/>
      <c r="H155" s="284"/>
      <c r="I155" s="284"/>
      <c r="J155" s="284"/>
      <c r="K155" s="284"/>
      <c r="L155" s="284"/>
    </row>
    <row r="156" spans="1:12" ht="15.75" customHeight="1" x14ac:dyDescent="0.25">
      <c r="A156" s="283"/>
      <c r="B156" s="283"/>
      <c r="C156" s="283"/>
      <c r="D156" s="283"/>
      <c r="E156" s="293" t="s">
        <v>51</v>
      </c>
      <c r="F156" s="293"/>
      <c r="G156" s="293"/>
      <c r="H156" s="293"/>
      <c r="I156" s="293"/>
      <c r="J156" s="293"/>
      <c r="K156" s="293"/>
      <c r="L156" s="293"/>
    </row>
    <row r="157" spans="1:12" ht="15.75" customHeight="1" x14ac:dyDescent="0.25">
      <c r="A157" s="283"/>
      <c r="B157" s="283"/>
      <c r="C157" s="283"/>
      <c r="D157" s="283"/>
      <c r="E157" s="293"/>
      <c r="F157" s="293"/>
      <c r="G157" s="293"/>
      <c r="H157" s="293"/>
      <c r="I157" s="293"/>
      <c r="J157" s="293"/>
      <c r="K157" s="293"/>
      <c r="L157" s="293"/>
    </row>
    <row r="158" spans="1:12" ht="15.75" customHeight="1" x14ac:dyDescent="0.25">
      <c r="A158" s="32"/>
      <c r="B158" s="32"/>
      <c r="C158" s="32"/>
      <c r="D158" s="32"/>
      <c r="E158" s="293"/>
      <c r="F158" s="293"/>
      <c r="G158" s="293"/>
      <c r="H158" s="293"/>
      <c r="I158" s="293"/>
      <c r="J158" s="293"/>
      <c r="K158" s="293"/>
      <c r="L158" s="293"/>
    </row>
    <row r="160" spans="1:12" ht="15.75" customHeight="1" thickBot="1" x14ac:dyDescent="0.3"/>
    <row r="161" spans="1:16" ht="15.75" customHeight="1" thickBot="1" x14ac:dyDescent="0.3">
      <c r="A161" s="37"/>
      <c r="B161" s="240" t="str">
        <f>IF($K$32="","",IF($K$32="New","Calibration Data: As Found/As Left",IF($K$32="Used","Calibration Data: As Found/As Left",IF($K$32="Repaired","Calibration Data: As Found",))))</f>
        <v/>
      </c>
      <c r="C161" s="241"/>
      <c r="D161" s="241"/>
      <c r="E161" s="241"/>
      <c r="F161" s="241"/>
      <c r="G161" s="241"/>
      <c r="H161" s="241"/>
      <c r="I161" s="241"/>
      <c r="J161" s="241"/>
      <c r="K161" s="242"/>
      <c r="L161" s="37"/>
    </row>
    <row r="162" spans="1:16" ht="33" customHeight="1" x14ac:dyDescent="0.25">
      <c r="A162" s="37"/>
      <c r="B162" s="290" t="s">
        <v>0</v>
      </c>
      <c r="C162" s="291"/>
      <c r="D162" s="292" t="s">
        <v>2</v>
      </c>
      <c r="E162" s="291"/>
      <c r="F162" s="200" t="s">
        <v>1</v>
      </c>
      <c r="G162" s="292" t="s">
        <v>3</v>
      </c>
      <c r="H162" s="291"/>
      <c r="I162" s="292" t="s">
        <v>5</v>
      </c>
      <c r="J162" s="291"/>
      <c r="K162" s="27" t="s">
        <v>4</v>
      </c>
      <c r="L162" s="37"/>
      <c r="O162" s="99" t="s">
        <v>58</v>
      </c>
      <c r="P162" s="99" t="s">
        <v>59</v>
      </c>
    </row>
    <row r="163" spans="1:16" ht="15.75" customHeight="1" x14ac:dyDescent="0.25">
      <c r="A163" s="37"/>
      <c r="B163" s="289"/>
      <c r="C163" s="288"/>
      <c r="D163" s="287"/>
      <c r="E163" s="288"/>
      <c r="F163" s="201"/>
      <c r="G163" s="287" t="str">
        <f>IF(B163="","",B163-D163)</f>
        <v/>
      </c>
      <c r="H163" s="288"/>
      <c r="I163" s="287"/>
      <c r="J163" s="288"/>
      <c r="K163" s="210" t="str">
        <f>IF(G163="","",IF(AND(G163&gt;=-I163,G163&lt;=I163),"Pass","Fail"))</f>
        <v/>
      </c>
      <c r="L163" s="37"/>
      <c r="O163" s="10">
        <f>-I163</f>
        <v>0</v>
      </c>
      <c r="P163" s="10">
        <f>I163</f>
        <v>0</v>
      </c>
    </row>
    <row r="164" spans="1:16" ht="15.75" customHeight="1" x14ac:dyDescent="0.25">
      <c r="A164" s="37"/>
      <c r="B164" s="289"/>
      <c r="C164" s="288"/>
      <c r="D164" s="287"/>
      <c r="E164" s="288"/>
      <c r="F164" s="201"/>
      <c r="G164" s="287" t="str">
        <f t="shared" ref="G164:G168" si="12">IF(B164="","",B164-D164)</f>
        <v/>
      </c>
      <c r="H164" s="288"/>
      <c r="I164" s="287"/>
      <c r="J164" s="288"/>
      <c r="K164" s="210" t="str">
        <f t="shared" ref="K164:K168" si="13">IF(G164="","",IF(AND(G164&gt;=-I164,G164&lt;=I164),"Pass","Fail"))</f>
        <v/>
      </c>
      <c r="L164" s="37"/>
      <c r="O164" s="10">
        <f t="shared" ref="O164:O166" si="14">-I164</f>
        <v>0</v>
      </c>
      <c r="P164" s="10">
        <f t="shared" ref="P164:P166" si="15">I164</f>
        <v>0</v>
      </c>
    </row>
    <row r="165" spans="1:16" ht="15.75" customHeight="1" x14ac:dyDescent="0.25">
      <c r="A165" s="37"/>
      <c r="B165" s="289"/>
      <c r="C165" s="288"/>
      <c r="D165" s="287"/>
      <c r="E165" s="288"/>
      <c r="F165" s="201"/>
      <c r="G165" s="287" t="str">
        <f t="shared" si="12"/>
        <v/>
      </c>
      <c r="H165" s="288"/>
      <c r="I165" s="287"/>
      <c r="J165" s="288"/>
      <c r="K165" s="210" t="str">
        <f t="shared" si="13"/>
        <v/>
      </c>
      <c r="L165" s="37"/>
      <c r="O165" s="10">
        <f t="shared" si="14"/>
        <v>0</v>
      </c>
      <c r="P165" s="10">
        <f t="shared" si="15"/>
        <v>0</v>
      </c>
    </row>
    <row r="166" spans="1:16" ht="15.75" customHeight="1" x14ac:dyDescent="0.25">
      <c r="A166" s="37"/>
      <c r="B166" s="252"/>
      <c r="C166" s="238"/>
      <c r="D166" s="238"/>
      <c r="E166" s="238"/>
      <c r="F166" s="201"/>
      <c r="G166" s="238" t="str">
        <f t="shared" si="12"/>
        <v/>
      </c>
      <c r="H166" s="238"/>
      <c r="I166" s="238"/>
      <c r="J166" s="238"/>
      <c r="K166" s="210" t="str">
        <f t="shared" si="13"/>
        <v/>
      </c>
      <c r="L166" s="37"/>
      <c r="O166" s="10">
        <f t="shared" si="14"/>
        <v>0</v>
      </c>
      <c r="P166" s="10">
        <f t="shared" si="15"/>
        <v>0</v>
      </c>
    </row>
    <row r="167" spans="1:16" ht="15.75" customHeight="1" x14ac:dyDescent="0.25">
      <c r="A167" s="37"/>
      <c r="B167" s="252"/>
      <c r="C167" s="238"/>
      <c r="D167" s="238"/>
      <c r="E167" s="238"/>
      <c r="F167" s="201"/>
      <c r="G167" s="238" t="str">
        <f t="shared" si="12"/>
        <v/>
      </c>
      <c r="H167" s="238"/>
      <c r="I167" s="238"/>
      <c r="J167" s="238"/>
      <c r="K167" s="210" t="str">
        <f t="shared" si="13"/>
        <v/>
      </c>
      <c r="L167" s="37"/>
      <c r="O167" s="10">
        <f>-I167</f>
        <v>0</v>
      </c>
      <c r="P167" s="10">
        <f>I167</f>
        <v>0</v>
      </c>
    </row>
    <row r="168" spans="1:16" ht="15.75" customHeight="1" thickBot="1" x14ac:dyDescent="0.3">
      <c r="A168" s="37"/>
      <c r="B168" s="252"/>
      <c r="C168" s="238"/>
      <c r="D168" s="238"/>
      <c r="E168" s="238"/>
      <c r="F168" s="201"/>
      <c r="G168" s="238" t="str">
        <f t="shared" si="12"/>
        <v/>
      </c>
      <c r="H168" s="238"/>
      <c r="I168" s="238"/>
      <c r="J168" s="238"/>
      <c r="K168" s="210" t="str">
        <f t="shared" si="13"/>
        <v/>
      </c>
      <c r="L168" s="37"/>
      <c r="O168" s="10">
        <f>-I168</f>
        <v>0</v>
      </c>
      <c r="P168" s="10">
        <f>I168</f>
        <v>0</v>
      </c>
    </row>
    <row r="169" spans="1:16" ht="33" customHeight="1" x14ac:dyDescent="0.25">
      <c r="B169" s="290" t="s">
        <v>0</v>
      </c>
      <c r="C169" s="291"/>
      <c r="D169" s="292" t="s">
        <v>2</v>
      </c>
      <c r="E169" s="291"/>
      <c r="F169" s="200" t="s">
        <v>1</v>
      </c>
      <c r="G169" s="292" t="s">
        <v>3</v>
      </c>
      <c r="H169" s="291"/>
      <c r="I169" s="292" t="s">
        <v>5</v>
      </c>
      <c r="J169" s="291"/>
      <c r="K169" s="27" t="s">
        <v>4</v>
      </c>
      <c r="L169" s="37"/>
      <c r="O169" s="99" t="s">
        <v>58</v>
      </c>
      <c r="P169" s="99" t="s">
        <v>59</v>
      </c>
    </row>
    <row r="170" spans="1:16" ht="15.75" customHeight="1" x14ac:dyDescent="0.25">
      <c r="B170" s="289"/>
      <c r="C170" s="288"/>
      <c r="D170" s="287"/>
      <c r="E170" s="288"/>
      <c r="F170" s="201"/>
      <c r="G170" s="287" t="str">
        <f>IF(B170="","",B170-D170)</f>
        <v/>
      </c>
      <c r="H170" s="288"/>
      <c r="I170" s="287"/>
      <c r="J170" s="288"/>
      <c r="K170" s="210" t="str">
        <f>IF(G170="","",IF(AND(G170&gt;=-I170,G170&lt;=I170),"Pass","Fail"))</f>
        <v/>
      </c>
      <c r="L170" s="37"/>
      <c r="O170" s="10">
        <f>-I170</f>
        <v>0</v>
      </c>
      <c r="P170" s="10">
        <f>I170</f>
        <v>0</v>
      </c>
    </row>
    <row r="171" spans="1:16" ht="15.75" customHeight="1" x14ac:dyDescent="0.25">
      <c r="B171" s="289"/>
      <c r="C171" s="288"/>
      <c r="D171" s="287"/>
      <c r="E171" s="288"/>
      <c r="F171" s="201"/>
      <c r="G171" s="287" t="str">
        <f t="shared" ref="G171:G175" si="16">IF(B171="","",B171-D171)</f>
        <v/>
      </c>
      <c r="H171" s="288"/>
      <c r="I171" s="287"/>
      <c r="J171" s="288"/>
      <c r="K171" s="210" t="str">
        <f t="shared" ref="K171:K175" si="17">IF(G171="","",IF(AND(G171&gt;=-I171,G171&lt;=I171),"Pass","Fail"))</f>
        <v/>
      </c>
      <c r="L171" s="37"/>
      <c r="O171" s="10">
        <f t="shared" ref="O171:O172" si="18">-I171</f>
        <v>0</v>
      </c>
      <c r="P171" s="10">
        <f t="shared" ref="P171:P172" si="19">I171</f>
        <v>0</v>
      </c>
    </row>
    <row r="172" spans="1:16" ht="15.75" customHeight="1" x14ac:dyDescent="0.25">
      <c r="B172" s="289"/>
      <c r="C172" s="288"/>
      <c r="D172" s="287"/>
      <c r="E172" s="288"/>
      <c r="F172" s="201"/>
      <c r="G172" s="287" t="str">
        <f t="shared" si="16"/>
        <v/>
      </c>
      <c r="H172" s="288"/>
      <c r="I172" s="287"/>
      <c r="J172" s="288"/>
      <c r="K172" s="210" t="str">
        <f t="shared" si="17"/>
        <v/>
      </c>
      <c r="L172" s="37"/>
      <c r="O172" s="10">
        <f t="shared" si="18"/>
        <v>0</v>
      </c>
      <c r="P172" s="10">
        <f t="shared" si="19"/>
        <v>0</v>
      </c>
    </row>
    <row r="173" spans="1:16" ht="15.75" customHeight="1" x14ac:dyDescent="0.25">
      <c r="B173" s="289"/>
      <c r="C173" s="288"/>
      <c r="D173" s="287"/>
      <c r="E173" s="288"/>
      <c r="F173" s="201"/>
      <c r="G173" s="287" t="str">
        <f t="shared" si="16"/>
        <v/>
      </c>
      <c r="H173" s="288"/>
      <c r="I173" s="287"/>
      <c r="J173" s="288"/>
      <c r="K173" s="210" t="str">
        <f t="shared" si="17"/>
        <v/>
      </c>
      <c r="L173" s="37"/>
      <c r="O173" s="10">
        <f>-I173</f>
        <v>0</v>
      </c>
      <c r="P173" s="10">
        <f>I173</f>
        <v>0</v>
      </c>
    </row>
    <row r="174" spans="1:16" ht="15.75" customHeight="1" x14ac:dyDescent="0.25">
      <c r="B174" s="252"/>
      <c r="C174" s="238"/>
      <c r="D174" s="238"/>
      <c r="E174" s="238"/>
      <c r="F174" s="201"/>
      <c r="G174" s="238" t="str">
        <f t="shared" si="16"/>
        <v/>
      </c>
      <c r="H174" s="238"/>
      <c r="I174" s="238"/>
      <c r="J174" s="238"/>
      <c r="K174" s="210" t="str">
        <f t="shared" si="17"/>
        <v/>
      </c>
      <c r="L174" s="37"/>
      <c r="O174" s="10">
        <f>-I174</f>
        <v>0</v>
      </c>
      <c r="P174" s="10">
        <f>I174</f>
        <v>0</v>
      </c>
    </row>
    <row r="175" spans="1:16" ht="15.75" customHeight="1" thickBot="1" x14ac:dyDescent="0.3">
      <c r="B175" s="260"/>
      <c r="C175" s="249"/>
      <c r="D175" s="249"/>
      <c r="E175" s="249"/>
      <c r="F175" s="202"/>
      <c r="G175" s="249" t="str">
        <f t="shared" si="16"/>
        <v/>
      </c>
      <c r="H175" s="249"/>
      <c r="I175" s="249"/>
      <c r="J175" s="249"/>
      <c r="K175" s="211" t="str">
        <f t="shared" si="17"/>
        <v/>
      </c>
      <c r="L175" s="37"/>
      <c r="O175" s="10">
        <f>-I175</f>
        <v>0</v>
      </c>
      <c r="P175" s="10">
        <f>I175</f>
        <v>0</v>
      </c>
    </row>
    <row r="176" spans="1:16" ht="36" customHeight="1" x14ac:dyDescent="0.25">
      <c r="B176" s="290" t="s">
        <v>0</v>
      </c>
      <c r="C176" s="291"/>
      <c r="D176" s="292" t="s">
        <v>2</v>
      </c>
      <c r="E176" s="291"/>
      <c r="F176" s="200" t="s">
        <v>1</v>
      </c>
      <c r="G176" s="292" t="s">
        <v>3</v>
      </c>
      <c r="H176" s="291"/>
      <c r="I176" s="292" t="s">
        <v>5</v>
      </c>
      <c r="J176" s="291"/>
      <c r="K176" s="27" t="s">
        <v>4</v>
      </c>
      <c r="L176" s="37"/>
      <c r="O176" s="99" t="s">
        <v>58</v>
      </c>
      <c r="P176" s="99" t="s">
        <v>59</v>
      </c>
    </row>
    <row r="177" spans="1:16" ht="18" x14ac:dyDescent="0.25">
      <c r="B177" s="289"/>
      <c r="C177" s="288"/>
      <c r="D177" s="287"/>
      <c r="E177" s="288"/>
      <c r="F177" s="201"/>
      <c r="G177" s="287" t="str">
        <f>IF(B177="","",B177-D177)</f>
        <v/>
      </c>
      <c r="H177" s="288"/>
      <c r="I177" s="287"/>
      <c r="J177" s="288"/>
      <c r="K177" s="210" t="str">
        <f>IF(G177="","",IF(AND(G177&gt;=-I177,G177&lt;=I177),"Pass","Fail"))</f>
        <v/>
      </c>
      <c r="L177" s="37"/>
      <c r="O177" s="10">
        <f>-I177</f>
        <v>0</v>
      </c>
      <c r="P177" s="10">
        <f>I177</f>
        <v>0</v>
      </c>
    </row>
    <row r="178" spans="1:16" ht="18" x14ac:dyDescent="0.25">
      <c r="B178" s="289"/>
      <c r="C178" s="288"/>
      <c r="D178" s="287"/>
      <c r="E178" s="288"/>
      <c r="F178" s="201"/>
      <c r="G178" s="287" t="str">
        <f t="shared" ref="G178:G182" si="20">IF(B178="","",B178-D178)</f>
        <v/>
      </c>
      <c r="H178" s="288"/>
      <c r="I178" s="287"/>
      <c r="J178" s="288"/>
      <c r="K178" s="210" t="str">
        <f t="shared" ref="K178:K182" si="21">IF(G178="","",IF(AND(G178&gt;=-I178,G178&lt;=I178),"Pass","Fail"))</f>
        <v/>
      </c>
      <c r="L178" s="37"/>
      <c r="O178" s="10">
        <f t="shared" ref="O178:O180" si="22">-I178</f>
        <v>0</v>
      </c>
      <c r="P178" s="10">
        <f t="shared" ref="P178:P180" si="23">I178</f>
        <v>0</v>
      </c>
    </row>
    <row r="179" spans="1:16" s="93" customFormat="1" ht="15.75" customHeight="1" x14ac:dyDescent="0.25">
      <c r="A179" s="10"/>
      <c r="B179" s="289"/>
      <c r="C179" s="288"/>
      <c r="D179" s="287"/>
      <c r="E179" s="288"/>
      <c r="F179" s="201"/>
      <c r="G179" s="287" t="str">
        <f t="shared" si="20"/>
        <v/>
      </c>
      <c r="H179" s="288"/>
      <c r="I179" s="287"/>
      <c r="J179" s="288"/>
      <c r="K179" s="210" t="str">
        <f t="shared" si="21"/>
        <v/>
      </c>
      <c r="L179" s="37"/>
      <c r="M179" s="10"/>
      <c r="N179" s="10"/>
      <c r="O179" s="10">
        <f t="shared" si="22"/>
        <v>0</v>
      </c>
      <c r="P179" s="10">
        <f t="shared" si="23"/>
        <v>0</v>
      </c>
    </row>
    <row r="180" spans="1:16" s="93" customFormat="1" ht="15.75" customHeight="1" x14ac:dyDescent="0.25">
      <c r="A180" s="10"/>
      <c r="B180" s="289"/>
      <c r="C180" s="288"/>
      <c r="D180" s="287"/>
      <c r="E180" s="288"/>
      <c r="F180" s="201"/>
      <c r="G180" s="287" t="str">
        <f t="shared" si="20"/>
        <v/>
      </c>
      <c r="H180" s="288"/>
      <c r="I180" s="287"/>
      <c r="J180" s="288"/>
      <c r="K180" s="210" t="str">
        <f t="shared" si="21"/>
        <v/>
      </c>
      <c r="L180" s="37"/>
      <c r="M180" s="10"/>
      <c r="N180" s="10"/>
      <c r="O180" s="10">
        <f t="shared" si="22"/>
        <v>0</v>
      </c>
      <c r="P180" s="10">
        <f t="shared" si="23"/>
        <v>0</v>
      </c>
    </row>
    <row r="181" spans="1:16" ht="15.75" customHeight="1" x14ac:dyDescent="0.25">
      <c r="B181" s="252"/>
      <c r="C181" s="238"/>
      <c r="D181" s="238"/>
      <c r="E181" s="238"/>
      <c r="F181" s="201"/>
      <c r="G181" s="238" t="str">
        <f t="shared" si="20"/>
        <v/>
      </c>
      <c r="H181" s="238"/>
      <c r="I181" s="238"/>
      <c r="J181" s="238"/>
      <c r="K181" s="210" t="str">
        <f t="shared" si="21"/>
        <v/>
      </c>
      <c r="L181" s="37"/>
      <c r="O181" s="10">
        <f>-I181</f>
        <v>0</v>
      </c>
      <c r="P181" s="10">
        <f>I181</f>
        <v>0</v>
      </c>
    </row>
    <row r="182" spans="1:16" ht="15.75" customHeight="1" thickBot="1" x14ac:dyDescent="0.3">
      <c r="B182" s="260"/>
      <c r="C182" s="249"/>
      <c r="D182" s="249"/>
      <c r="E182" s="249"/>
      <c r="F182" s="202"/>
      <c r="G182" s="249" t="str">
        <f t="shared" si="20"/>
        <v/>
      </c>
      <c r="H182" s="249"/>
      <c r="I182" s="249"/>
      <c r="J182" s="249"/>
      <c r="K182" s="211" t="str">
        <f t="shared" si="21"/>
        <v/>
      </c>
      <c r="L182" s="37"/>
      <c r="O182" s="10">
        <f>-I182</f>
        <v>0</v>
      </c>
      <c r="P182" s="10">
        <f>I182</f>
        <v>0</v>
      </c>
    </row>
  </sheetData>
  <mergeCells count="304">
    <mergeCell ref="A1:D5"/>
    <mergeCell ref="E1:L3"/>
    <mergeCell ref="E4:L6"/>
    <mergeCell ref="A9:F9"/>
    <mergeCell ref="G9:L9"/>
    <mergeCell ref="A10:B10"/>
    <mergeCell ref="G10:H10"/>
    <mergeCell ref="A46:B46"/>
    <mergeCell ref="D46:E46"/>
    <mergeCell ref="G46:H46"/>
    <mergeCell ref="J46:K46"/>
    <mergeCell ref="A18:L19"/>
    <mergeCell ref="A22:L22"/>
    <mergeCell ref="A23:D23"/>
    <mergeCell ref="E23:F23"/>
    <mergeCell ref="G23:H23"/>
    <mergeCell ref="I23:J23"/>
    <mergeCell ref="K23:L23"/>
    <mergeCell ref="G14:H14"/>
    <mergeCell ref="A15:B15"/>
    <mergeCell ref="G15:H15"/>
    <mergeCell ref="A11:B14"/>
    <mergeCell ref="G11:H11"/>
    <mergeCell ref="G12:H12"/>
    <mergeCell ref="G13:H13"/>
    <mergeCell ref="A25:D25"/>
    <mergeCell ref="E25:F25"/>
    <mergeCell ref="G25:H25"/>
    <mergeCell ref="I25:J25"/>
    <mergeCell ref="K25:L25"/>
    <mergeCell ref="A24:D24"/>
    <mergeCell ref="E24:F24"/>
    <mergeCell ref="G24:H24"/>
    <mergeCell ref="I24:J24"/>
    <mergeCell ref="K24:L24"/>
    <mergeCell ref="I14:L14"/>
    <mergeCell ref="I15:L15"/>
    <mergeCell ref="C14:F14"/>
    <mergeCell ref="C15:F15"/>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37:D37"/>
    <mergeCell ref="E37:F37"/>
    <mergeCell ref="G37:H37"/>
    <mergeCell ref="I37:J37"/>
    <mergeCell ref="K37:L37"/>
    <mergeCell ref="A36:B36"/>
    <mergeCell ref="C36:L36"/>
    <mergeCell ref="A35:B35"/>
    <mergeCell ref="C35:D35"/>
    <mergeCell ref="E35:F35"/>
    <mergeCell ref="G35:H35"/>
    <mergeCell ref="I35:J35"/>
    <mergeCell ref="K35:L35"/>
    <mergeCell ref="C39:L39"/>
    <mergeCell ref="A40:D40"/>
    <mergeCell ref="E40:F40"/>
    <mergeCell ref="G40:H40"/>
    <mergeCell ref="I40:J40"/>
    <mergeCell ref="K40:L40"/>
    <mergeCell ref="A38:B38"/>
    <mergeCell ref="C38:D38"/>
    <mergeCell ref="E38:F38"/>
    <mergeCell ref="G38:H38"/>
    <mergeCell ref="I38:J38"/>
    <mergeCell ref="K38:L38"/>
    <mergeCell ref="A66:L67"/>
    <mergeCell ref="A69:D74"/>
    <mergeCell ref="E69:L71"/>
    <mergeCell ref="E72:L74"/>
    <mergeCell ref="A49:L49"/>
    <mergeCell ref="A50:L52"/>
    <mergeCell ref="A55:L56"/>
    <mergeCell ref="A57:L58"/>
    <mergeCell ref="I60:L61"/>
    <mergeCell ref="I63:L63"/>
    <mergeCell ref="B77:K77"/>
    <mergeCell ref="B78:C78"/>
    <mergeCell ref="D78:E78"/>
    <mergeCell ref="G78:H78"/>
    <mergeCell ref="I78:J78"/>
    <mergeCell ref="B79:C79"/>
    <mergeCell ref="D79:E79"/>
    <mergeCell ref="G79:H79"/>
    <mergeCell ref="I79:J79"/>
    <mergeCell ref="B82:C82"/>
    <mergeCell ref="D82:E82"/>
    <mergeCell ref="G82:H82"/>
    <mergeCell ref="I82:J82"/>
    <mergeCell ref="B83:C83"/>
    <mergeCell ref="D83:E83"/>
    <mergeCell ref="G83:H83"/>
    <mergeCell ref="I83:J83"/>
    <mergeCell ref="B80:C80"/>
    <mergeCell ref="D80:E80"/>
    <mergeCell ref="G80:H80"/>
    <mergeCell ref="I80:J80"/>
    <mergeCell ref="B81:C81"/>
    <mergeCell ref="D81:E81"/>
    <mergeCell ref="G81:H81"/>
    <mergeCell ref="I81:J81"/>
    <mergeCell ref="B84:C84"/>
    <mergeCell ref="D84:E84"/>
    <mergeCell ref="G84:H84"/>
    <mergeCell ref="I84:J84"/>
    <mergeCell ref="B87:C87"/>
    <mergeCell ref="D87:E87"/>
    <mergeCell ref="G87:H87"/>
    <mergeCell ref="I87:J87"/>
    <mergeCell ref="B88:C88"/>
    <mergeCell ref="D88:E88"/>
    <mergeCell ref="G88:H88"/>
    <mergeCell ref="I88:J88"/>
    <mergeCell ref="B85:C85"/>
    <mergeCell ref="D85:E85"/>
    <mergeCell ref="G85:H85"/>
    <mergeCell ref="I85:J85"/>
    <mergeCell ref="B86:C86"/>
    <mergeCell ref="D86:E86"/>
    <mergeCell ref="G86:H86"/>
    <mergeCell ref="I86:J86"/>
    <mergeCell ref="B89:C89"/>
    <mergeCell ref="D89:E89"/>
    <mergeCell ref="G89:H89"/>
    <mergeCell ref="I89:J89"/>
    <mergeCell ref="B90:C90"/>
    <mergeCell ref="D90:E90"/>
    <mergeCell ref="G90:H90"/>
    <mergeCell ref="I90:J90"/>
    <mergeCell ref="B92:C92"/>
    <mergeCell ref="D92:E92"/>
    <mergeCell ref="G92:H92"/>
    <mergeCell ref="I92:J92"/>
    <mergeCell ref="B93:C93"/>
    <mergeCell ref="D93:E93"/>
    <mergeCell ref="G93:H93"/>
    <mergeCell ref="I93:J93"/>
    <mergeCell ref="B91:C91"/>
    <mergeCell ref="D91:E91"/>
    <mergeCell ref="G91:H91"/>
    <mergeCell ref="I91:J91"/>
    <mergeCell ref="B96:C96"/>
    <mergeCell ref="D96:E96"/>
    <mergeCell ref="G96:H96"/>
    <mergeCell ref="I96:J96"/>
    <mergeCell ref="B97:C97"/>
    <mergeCell ref="D97:E97"/>
    <mergeCell ref="G97:H97"/>
    <mergeCell ref="I97:J97"/>
    <mergeCell ref="B94:C94"/>
    <mergeCell ref="D94:E94"/>
    <mergeCell ref="G94:H94"/>
    <mergeCell ref="I94:J94"/>
    <mergeCell ref="B95:C95"/>
    <mergeCell ref="D95:E95"/>
    <mergeCell ref="G95:H95"/>
    <mergeCell ref="I95:J95"/>
    <mergeCell ref="B98:C98"/>
    <mergeCell ref="D98:E98"/>
    <mergeCell ref="G98:H98"/>
    <mergeCell ref="I98:J98"/>
    <mergeCell ref="B163:C163"/>
    <mergeCell ref="D163:E163"/>
    <mergeCell ref="G163:H163"/>
    <mergeCell ref="I163:J163"/>
    <mergeCell ref="B164:C164"/>
    <mergeCell ref="D164:E164"/>
    <mergeCell ref="G164:H164"/>
    <mergeCell ref="I164:J164"/>
    <mergeCell ref="A149:L150"/>
    <mergeCell ref="A153:D157"/>
    <mergeCell ref="E153:L155"/>
    <mergeCell ref="E156:L158"/>
    <mergeCell ref="B161:K161"/>
    <mergeCell ref="B162:C162"/>
    <mergeCell ref="D162:E162"/>
    <mergeCell ref="G162:H162"/>
    <mergeCell ref="I162:J162"/>
    <mergeCell ref="B165:C165"/>
    <mergeCell ref="D165:E165"/>
    <mergeCell ref="G165:H165"/>
    <mergeCell ref="I165:J165"/>
    <mergeCell ref="B166:C166"/>
    <mergeCell ref="D166:E166"/>
    <mergeCell ref="G166:H166"/>
    <mergeCell ref="I166:J166"/>
    <mergeCell ref="B168:C168"/>
    <mergeCell ref="D168:E168"/>
    <mergeCell ref="G168:H168"/>
    <mergeCell ref="I168:J168"/>
    <mergeCell ref="B169:C169"/>
    <mergeCell ref="D169:E169"/>
    <mergeCell ref="G169:H169"/>
    <mergeCell ref="I169:J169"/>
    <mergeCell ref="B167:C167"/>
    <mergeCell ref="D167:E167"/>
    <mergeCell ref="G167:H167"/>
    <mergeCell ref="I167:J167"/>
    <mergeCell ref="B172:C172"/>
    <mergeCell ref="D172:E172"/>
    <mergeCell ref="G172:H172"/>
    <mergeCell ref="I172:J172"/>
    <mergeCell ref="B170:C170"/>
    <mergeCell ref="D170:E170"/>
    <mergeCell ref="G170:H170"/>
    <mergeCell ref="I170:J170"/>
    <mergeCell ref="B171:C171"/>
    <mergeCell ref="D171:E171"/>
    <mergeCell ref="G171:H171"/>
    <mergeCell ref="I171:J171"/>
    <mergeCell ref="B173:C173"/>
    <mergeCell ref="D173:E173"/>
    <mergeCell ref="G173:H173"/>
    <mergeCell ref="I173:J173"/>
    <mergeCell ref="B174:C174"/>
    <mergeCell ref="D174:E174"/>
    <mergeCell ref="G174:H174"/>
    <mergeCell ref="I174:J174"/>
    <mergeCell ref="B177:C177"/>
    <mergeCell ref="D177:E177"/>
    <mergeCell ref="G177:H177"/>
    <mergeCell ref="I177:J177"/>
    <mergeCell ref="B178:C178"/>
    <mergeCell ref="D178:E178"/>
    <mergeCell ref="G178:H178"/>
    <mergeCell ref="I178:J178"/>
    <mergeCell ref="B175:C175"/>
    <mergeCell ref="D175:E175"/>
    <mergeCell ref="G175:H175"/>
    <mergeCell ref="I175:J175"/>
    <mergeCell ref="B176:C176"/>
    <mergeCell ref="D176:E176"/>
    <mergeCell ref="G176:H176"/>
    <mergeCell ref="I176:J176"/>
    <mergeCell ref="B179:C179"/>
    <mergeCell ref="D179:E179"/>
    <mergeCell ref="G179:H179"/>
    <mergeCell ref="I179:J179"/>
    <mergeCell ref="B180:C180"/>
    <mergeCell ref="D180:E180"/>
    <mergeCell ref="G180:H180"/>
    <mergeCell ref="I180:J180"/>
    <mergeCell ref="B182:C182"/>
    <mergeCell ref="D182:E182"/>
    <mergeCell ref="G182:H182"/>
    <mergeCell ref="I182:J182"/>
    <mergeCell ref="B181:C181"/>
    <mergeCell ref="D181:E181"/>
    <mergeCell ref="G181:H181"/>
    <mergeCell ref="I181:J181"/>
    <mergeCell ref="C11:F11"/>
    <mergeCell ref="C12:F12"/>
    <mergeCell ref="C13:F13"/>
    <mergeCell ref="C10:F10"/>
    <mergeCell ref="A63:B63"/>
    <mergeCell ref="G63:H63"/>
    <mergeCell ref="A61:B61"/>
    <mergeCell ref="G61:H61"/>
    <mergeCell ref="C61:F61"/>
    <mergeCell ref="C63:F63"/>
    <mergeCell ref="A42:B42"/>
    <mergeCell ref="C42:L42"/>
    <mergeCell ref="A45:L45"/>
    <mergeCell ref="A41:B41"/>
    <mergeCell ref="C41:D41"/>
    <mergeCell ref="E41:F41"/>
    <mergeCell ref="G41:H41"/>
    <mergeCell ref="I41:J41"/>
    <mergeCell ref="I11:L11"/>
    <mergeCell ref="I12:L12"/>
    <mergeCell ref="I13:L13"/>
    <mergeCell ref="I10:L10"/>
    <mergeCell ref="K41:L41"/>
    <mergeCell ref="A39:B39"/>
  </mergeCells>
  <conditionalFormatting sqref="K79 K83:K84 K86:K91 K93:K145 K167:K168 K170:K175 K177:K182">
    <cfRule type="containsText" dxfId="229" priority="51" operator="containsText" text="Fail">
      <formula>NOT(ISERROR(SEARCH("Fail",K79)))</formula>
    </cfRule>
    <cfRule type="containsText" dxfId="228" priority="52" operator="containsText" text="Pass">
      <formula>NOT(ISERROR(SEARCH("Pass",K79)))</formula>
    </cfRule>
  </conditionalFormatting>
  <conditionalFormatting sqref="K80:K82">
    <cfRule type="containsText" dxfId="227" priority="49" operator="containsText" text="Fail">
      <formula>NOT(ISERROR(SEARCH("Fail",K80)))</formula>
    </cfRule>
    <cfRule type="containsText" dxfId="226" priority="50" operator="containsText" text="Pass">
      <formula>NOT(ISERROR(SEARCH("Pass",K80)))</formula>
    </cfRule>
  </conditionalFormatting>
  <conditionalFormatting sqref="K163">
    <cfRule type="containsText" dxfId="225" priority="27" operator="containsText" text="Fail">
      <formula>NOT(ISERROR(SEARCH("Fail",K163)))</formula>
    </cfRule>
    <cfRule type="containsText" dxfId="224" priority="28" operator="containsText" text="Pass">
      <formula>NOT(ISERROR(SEARCH("Pass",K163)))</formula>
    </cfRule>
  </conditionalFormatting>
  <conditionalFormatting sqref="K164:K166">
    <cfRule type="containsText" dxfId="223" priority="25" operator="containsText" text="Fail">
      <formula>NOT(ISERROR(SEARCH("Fail",K164)))</formula>
    </cfRule>
    <cfRule type="containsText" dxfId="222" priority="26" operator="containsText" text="Pass">
      <formula>NOT(ISERROR(SEARCH("Pass",K164)))</formula>
    </cfRule>
  </conditionalFormatting>
  <printOptions horizontalCentered="1"/>
  <pageMargins left="0.7" right="0.7" top="0.75" bottom="1.25" header="0.3" footer="1"/>
  <pageSetup scale="51"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53" operator="containsText" text="Fail" id="{171DBD90-E5F2-40D5-B0CE-AA20A33218FA}">
            <xm:f>NOT(ISERROR(SEARCH("Fail",'Single, Plain, AFAL'!J108)))</xm:f>
            <x14:dxf>
              <fill>
                <patternFill>
                  <bgColor rgb="FFFF0000"/>
                </patternFill>
              </fill>
            </x14:dxf>
          </x14:cfRule>
          <x14:cfRule type="containsText" priority="54" operator="containsText" text="Pass" id="{EEA618FF-D8FE-4CD9-BF98-E642CE6E9432}">
            <xm:f>NOT(ISERROR(SEARCH("Pass",'Single, Plain, AFAL'!J108)))</xm:f>
            <x14:dxf>
              <fill>
                <patternFill>
                  <bgColor rgb="FF92D050"/>
                </patternFill>
              </fill>
            </x14:dxf>
          </x14:cfRule>
          <xm:sqref>K93:K96</xm:sqref>
        </x14:conditionalFormatting>
        <x14:conditionalFormatting xmlns:xm="http://schemas.microsoft.com/office/excel/2006/main">
          <x14:cfRule type="containsText" priority="57" operator="containsText" text="Fail" id="{1A23A06C-305F-4C31-86C1-9BC60DE2D8A4}">
            <xm:f>NOT(ISERROR(SEARCH("Fail",'Single, Plain, AFAL'!K160)))</xm:f>
            <x14:dxf>
              <fill>
                <patternFill>
                  <bgColor rgb="FFFF0000"/>
                </patternFill>
              </fill>
            </x14:dxf>
          </x14:cfRule>
          <x14:cfRule type="containsText" priority="58" operator="containsText" text="Pass" id="{D055AC0E-41B3-4511-A27C-B565DAD48619}">
            <xm:f>NOT(ISERROR(SEARCH("Pass",'Single, Plain, AFAL'!K160)))</xm:f>
            <x14:dxf>
              <fill>
                <patternFill>
                  <bgColor rgb="FF92D050"/>
                </patternFill>
              </fill>
            </x14:dxf>
          </x14:cfRule>
          <xm:sqref>K167:K168</xm:sqref>
        </x14:conditionalFormatting>
        <x14:conditionalFormatting xmlns:xm="http://schemas.microsoft.com/office/excel/2006/main">
          <x14:cfRule type="containsText" priority="59" operator="containsText" text="Fail" id="{B3A984BE-82E5-4144-A4C4-AEE020124DF5}">
            <xm:f>NOT(ISERROR(SEARCH("Fail",'Single, Plain, AFAL'!J98)))</xm:f>
            <x14:dxf>
              <fill>
                <patternFill>
                  <bgColor rgb="FFFF0000"/>
                </patternFill>
              </fill>
            </x14:dxf>
          </x14:cfRule>
          <x14:cfRule type="containsText" priority="60" operator="containsText" text="Pass" id="{23B653D8-1626-4C0E-B39A-0C024B763985}">
            <xm:f>NOT(ISERROR(SEARCH("Pass",'Single, Plain, AFAL'!J98)))</xm:f>
            <x14:dxf>
              <fill>
                <patternFill>
                  <bgColor rgb="FF92D050"/>
                </patternFill>
              </fill>
            </x14:dxf>
          </x14:cfRule>
          <xm:sqref>K97 K86:K89</xm:sqref>
        </x14:conditionalFormatting>
        <x14:conditionalFormatting xmlns:xm="http://schemas.microsoft.com/office/excel/2006/main">
          <x14:cfRule type="containsText" priority="61" operator="containsText" text="Fail" id="{8B9B34F6-95A0-4C01-8177-F684D1D99050}">
            <xm:f>NOT(ISERROR(SEARCH("Fail",'Single, Plain, AFAL'!J108)))</xm:f>
            <x14:dxf>
              <fill>
                <patternFill>
                  <bgColor rgb="FFFF0000"/>
                </patternFill>
              </fill>
            </x14:dxf>
          </x14:cfRule>
          <x14:cfRule type="containsText" priority="62" operator="containsText" text="Pass" id="{7B49BB99-2017-46A7-A169-B4A4530CC1D4}">
            <xm:f>NOT(ISERROR(SEARCH("Pass",'Single, Plain, AFAL'!J108)))</xm:f>
            <x14:dxf>
              <fill>
                <patternFill>
                  <bgColor rgb="FF92D050"/>
                </patternFill>
              </fill>
            </x14:dxf>
          </x14:cfRule>
          <xm:sqref>K91</xm:sqref>
        </x14:conditionalFormatting>
        <x14:conditionalFormatting xmlns:xm="http://schemas.microsoft.com/office/excel/2006/main">
          <x14:cfRule type="containsText" priority="65" operator="containsText" text="Fail" id="{4325D8FA-4E5F-416F-83F3-6CB625B122DF}">
            <xm:f>NOT(ISERROR(SEARCH("Fail",'Single, Plain, AFAL'!K76)))</xm:f>
            <x14:dxf>
              <fill>
                <patternFill>
                  <bgColor rgb="FFFF0000"/>
                </patternFill>
              </fill>
            </x14:dxf>
          </x14:cfRule>
          <x14:cfRule type="containsText" priority="66" operator="containsText" text="Pass" id="{963C2CAC-5003-41A2-8F4D-A1A8D9B9C5DA}">
            <xm:f>NOT(ISERROR(SEARCH("Pass",'Single, Plain, AFAL'!K76)))</xm:f>
            <x14:dxf>
              <fill>
                <patternFill>
                  <bgColor rgb="FF92D050"/>
                </patternFill>
              </fill>
            </x14:dxf>
          </x14:cfRule>
          <xm:sqref>K79</xm:sqref>
        </x14:conditionalFormatting>
        <x14:conditionalFormatting xmlns:xm="http://schemas.microsoft.com/office/excel/2006/main">
          <x14:cfRule type="containsText" priority="29" operator="containsText" text="Fail" id="{5C645019-F109-4AAB-9BD1-8150806B6C27}">
            <xm:f>NOT(ISERROR(SEARCH("Fail",'Single, Plain, AFAL'!J177)))</xm:f>
            <x14:dxf>
              <fill>
                <patternFill>
                  <bgColor rgb="FFFF0000"/>
                </patternFill>
              </fill>
            </x14:dxf>
          </x14:cfRule>
          <x14:cfRule type="containsText" priority="30" operator="containsText" text="Pass" id="{77399A39-6BE1-4958-887A-9F5728E1B3B9}">
            <xm:f>NOT(ISERROR(SEARCH("Pass",'Single, Plain, AFAL'!J177)))</xm:f>
            <x14:dxf>
              <fill>
                <patternFill>
                  <bgColor rgb="FF92D050"/>
                </patternFill>
              </fill>
            </x14:dxf>
          </x14:cfRule>
          <xm:sqref>K177:K180</xm:sqref>
        </x14:conditionalFormatting>
        <x14:conditionalFormatting xmlns:xm="http://schemas.microsoft.com/office/excel/2006/main">
          <x14:cfRule type="containsText" priority="33" operator="containsText" text="Fail" id="{D1DFEE81-26E4-4A15-A09C-0BDF9915D252}">
            <xm:f>NOT(ISERROR(SEARCH("Fail",'Single, Plain, AFAL'!K143)))</xm:f>
            <x14:dxf>
              <fill>
                <patternFill>
                  <bgColor rgb="FFFF0000"/>
                </patternFill>
              </fill>
            </x14:dxf>
          </x14:cfRule>
          <x14:cfRule type="containsText" priority="34" operator="containsText" text="Pass" id="{796D7F23-0101-466B-8254-8AE86DC10629}">
            <xm:f>NOT(ISERROR(SEARCH("Pass",'Single, Plain, AFAL'!K143)))</xm:f>
            <x14:dxf>
              <fill>
                <patternFill>
                  <bgColor rgb="FF92D050"/>
                </patternFill>
              </fill>
            </x14:dxf>
          </x14:cfRule>
          <xm:sqref>K164:K166</xm:sqref>
        </x14:conditionalFormatting>
        <x14:conditionalFormatting xmlns:xm="http://schemas.microsoft.com/office/excel/2006/main">
          <x14:cfRule type="containsText" priority="35" operator="containsText" text="Fail" id="{0AD0AEAF-5ADF-4B5F-8CB6-7270728AFDC3}">
            <xm:f>NOT(ISERROR(SEARCH("Fail",'Single, Plain, AFAL'!J167)))</xm:f>
            <x14:dxf>
              <fill>
                <patternFill>
                  <bgColor rgb="FFFF0000"/>
                </patternFill>
              </fill>
            </x14:dxf>
          </x14:cfRule>
          <x14:cfRule type="containsText" priority="36" operator="containsText" text="Pass" id="{3BE57523-48EF-4E54-8156-D953DB42BEC6}">
            <xm:f>NOT(ISERROR(SEARCH("Pass",'Single, Plain, AFAL'!J167)))</xm:f>
            <x14:dxf>
              <fill>
                <patternFill>
                  <bgColor rgb="FF92D050"/>
                </patternFill>
              </fill>
            </x14:dxf>
          </x14:cfRule>
          <xm:sqref>K170:K173</xm:sqref>
        </x14:conditionalFormatting>
        <x14:conditionalFormatting xmlns:xm="http://schemas.microsoft.com/office/excel/2006/main">
          <x14:cfRule type="containsText" priority="37" operator="containsText" text="Fail" id="{1D92FA53-30C1-4677-B34D-D00D104F1C60}">
            <xm:f>NOT(ISERROR(SEARCH("Fail",'Single, Plain, AFAL'!J186)))</xm:f>
            <x14:dxf>
              <fill>
                <patternFill>
                  <bgColor rgb="FFFF0000"/>
                </patternFill>
              </fill>
            </x14:dxf>
          </x14:cfRule>
          <x14:cfRule type="containsText" priority="38" operator="containsText" text="Pass" id="{51E8AC4C-CDC4-4C6D-9562-FA97B19C82DB}">
            <xm:f>NOT(ISERROR(SEARCH("Pass",'Single, Plain, AFAL'!J186)))</xm:f>
            <x14:dxf>
              <fill>
                <patternFill>
                  <bgColor rgb="FF92D050"/>
                </patternFill>
              </fill>
            </x14:dxf>
          </x14:cfRule>
          <xm:sqref>K181:K182</xm:sqref>
        </x14:conditionalFormatting>
        <x14:conditionalFormatting xmlns:xm="http://schemas.microsoft.com/office/excel/2006/main">
          <x14:cfRule type="containsText" priority="41" operator="containsText" text="Fail" id="{816918A6-7357-4E9A-A148-9693797EEDD2}">
            <xm:f>NOT(ISERROR(SEARCH("Fail",'Single, Plain, AFAL'!K145)))</xm:f>
            <x14:dxf>
              <fill>
                <patternFill>
                  <bgColor rgb="FFFF0000"/>
                </patternFill>
              </fill>
            </x14:dxf>
          </x14:cfRule>
          <x14:cfRule type="containsText" priority="42" operator="containsText" text="Pass" id="{4B18A9EA-2325-427A-A121-47169ED801A7}">
            <xm:f>NOT(ISERROR(SEARCH("Pass",'Single, Plain, AFAL'!K145)))</xm:f>
            <x14:dxf>
              <fill>
                <patternFill>
                  <bgColor rgb="FF92D050"/>
                </patternFill>
              </fill>
            </x14:dxf>
          </x14:cfRule>
          <xm:sqref>K163</xm:sqref>
        </x14:conditionalFormatting>
        <x14:conditionalFormatting xmlns:xm="http://schemas.microsoft.com/office/excel/2006/main">
          <x14:cfRule type="containsText" priority="206" operator="containsText" text="Fail" id="{FA900EB8-A939-4BEF-9327-BD6485E53D5B}">
            <xm:f>NOT(ISERROR(SEARCH("Fail",'Single, Plain, AFAL'!K92)))</xm:f>
            <x14:dxf>
              <fill>
                <patternFill>
                  <bgColor rgb="FFFF0000"/>
                </patternFill>
              </fill>
            </x14:dxf>
          </x14:cfRule>
          <x14:cfRule type="containsText" priority="207" operator="containsText" text="Pass" id="{DD791E78-AF3A-4836-93A8-FAA8CDD86BE3}">
            <xm:f>NOT(ISERROR(SEARCH("Pass",'Single, Plain, AFAL'!K92)))</xm:f>
            <x14:dxf>
              <fill>
                <patternFill>
                  <bgColor rgb="FF92D050"/>
                </patternFill>
              </fill>
            </x14:dxf>
          </x14:cfRule>
          <xm:sqref>K84</xm:sqref>
        </x14:conditionalFormatting>
        <x14:conditionalFormatting xmlns:xm="http://schemas.microsoft.com/office/excel/2006/main">
          <x14:cfRule type="containsText" priority="242" operator="containsText" text="Fail" id="{B3A984BE-82E5-4144-A4C4-AEE020124DF5}">
            <xm:f>NOT(ISERROR(SEARCH("Fail",'Single, Plain, AFAL'!J99)))</xm:f>
            <x14:dxf>
              <fill>
                <patternFill>
                  <bgColor rgb="FFFF0000"/>
                </patternFill>
              </fill>
            </x14:dxf>
          </x14:cfRule>
          <x14:cfRule type="containsText" priority="243" operator="containsText" text="Pass" id="{23B653D8-1626-4C0E-B39A-0C024B763985}">
            <xm:f>NOT(ISERROR(SEARCH("Pass",'Single, Plain, AFAL'!J99)))</xm:f>
            <x14:dxf>
              <fill>
                <patternFill>
                  <bgColor rgb="FF92D050"/>
                </patternFill>
              </fill>
            </x14:dxf>
          </x14:cfRule>
          <xm:sqref>K90</xm:sqref>
        </x14:conditionalFormatting>
        <x14:conditionalFormatting xmlns:xm="http://schemas.microsoft.com/office/excel/2006/main">
          <x14:cfRule type="containsText" priority="282" operator="containsText" text="Fail" id="{8B9B34F6-95A0-4C01-8177-F684D1D99050}">
            <xm:f>NOT(ISERROR(SEARCH("Fail",'Single, Plain, AFAL'!J118)))</xm:f>
            <x14:dxf>
              <fill>
                <patternFill>
                  <bgColor rgb="FFFF0000"/>
                </patternFill>
              </fill>
            </x14:dxf>
          </x14:cfRule>
          <x14:cfRule type="containsText" priority="283" operator="containsText" text="Pass" id="{7B49BB99-2017-46A7-A169-B4A4530CC1D4}">
            <xm:f>NOT(ISERROR(SEARCH("Pass",'Single, Plain, AFAL'!J118)))</xm:f>
            <x14:dxf>
              <fill>
                <patternFill>
                  <bgColor rgb="FF92D050"/>
                </patternFill>
              </fill>
            </x14:dxf>
          </x14:cfRule>
          <xm:sqref>K98:K104</xm:sqref>
        </x14:conditionalFormatting>
        <x14:conditionalFormatting xmlns:xm="http://schemas.microsoft.com/office/excel/2006/main">
          <x14:cfRule type="containsText" priority="334" operator="containsText" text="Fail" id="{1D92FA53-30C1-4677-B34D-D00D104F1C60}">
            <xm:f>NOT(ISERROR(SEARCH("Fail",'Single, Plain, AFAL'!J176)))</xm:f>
            <x14:dxf>
              <fill>
                <patternFill>
                  <bgColor rgb="FFFF0000"/>
                </patternFill>
              </fill>
            </x14:dxf>
          </x14:cfRule>
          <x14:cfRule type="containsText" priority="335" operator="containsText" text="Pass" id="{51E8AC4C-CDC4-4C6D-9562-FA97B19C82DB}">
            <xm:f>NOT(ISERROR(SEARCH("Pass",'Single, Plain, AFAL'!J176)))</xm:f>
            <x14:dxf>
              <fill>
                <patternFill>
                  <bgColor rgb="FF92D050"/>
                </patternFill>
              </fill>
            </x14:dxf>
          </x14:cfRule>
          <xm:sqref>K174:K175</xm:sqref>
        </x14:conditionalFormatting>
        <x14:conditionalFormatting xmlns:xm="http://schemas.microsoft.com/office/excel/2006/main">
          <x14:cfRule type="containsText" priority="380" operator="containsText" text="Fail" id="{8B9B34F6-95A0-4C01-8177-F684D1D99050}">
            <xm:f>NOT(ISERROR(SEARCH("Fail",'Single, Plain, AFAL'!J119)))</xm:f>
            <x14:dxf>
              <fill>
                <patternFill>
                  <bgColor rgb="FFFF0000"/>
                </patternFill>
              </fill>
            </x14:dxf>
          </x14:cfRule>
          <x14:cfRule type="containsText" priority="381" operator="containsText" text="Pass" id="{7B49BB99-2017-46A7-A169-B4A4530CC1D4}">
            <xm:f>NOT(ISERROR(SEARCH("Pass",'Single, Plain, AFAL'!J119)))</xm:f>
            <x14:dxf>
              <fill>
                <patternFill>
                  <bgColor rgb="FF92D050"/>
                </patternFill>
              </fill>
            </x14:dxf>
          </x14:cfRule>
          <xm:sqref>K111:K143</xm:sqref>
        </x14:conditionalFormatting>
        <x14:conditionalFormatting xmlns:xm="http://schemas.microsoft.com/office/excel/2006/main">
          <x14:cfRule type="containsText" priority="426" operator="containsText" text="Fail" id="{8B9B34F6-95A0-4C01-8177-F684D1D99050}">
            <xm:f>NOT(ISERROR(SEARCH("Fail",'Single, Plain, AFAL'!J119)))</xm:f>
            <x14:dxf>
              <fill>
                <patternFill>
                  <bgColor rgb="FFFF0000"/>
                </patternFill>
              </fill>
            </x14:dxf>
          </x14:cfRule>
          <x14:cfRule type="containsText" priority="427" operator="containsText" text="Pass" id="{7B49BB99-2017-46A7-A169-B4A4530CC1D4}">
            <xm:f>NOT(ISERROR(SEARCH("Pass",'Single, Plain, AFAL'!J119)))</xm:f>
            <x14:dxf>
              <fill>
                <patternFill>
                  <bgColor rgb="FF92D050"/>
                </patternFill>
              </fill>
            </x14:dxf>
          </x14:cfRule>
          <xm:sqref>K105:K110</xm:sqref>
        </x14:conditionalFormatting>
        <x14:conditionalFormatting xmlns:xm="http://schemas.microsoft.com/office/excel/2006/main">
          <x14:cfRule type="containsText" priority="474" operator="containsText" text="Fail" id="{8B9B34F6-95A0-4C01-8177-F684D1D99050}">
            <xm:f>NOT(ISERROR(SEARCH("Fail",'Single, Plain, AFAL'!J124)))</xm:f>
            <x14:dxf>
              <fill>
                <patternFill>
                  <bgColor rgb="FFFF0000"/>
                </patternFill>
              </fill>
            </x14:dxf>
          </x14:cfRule>
          <x14:cfRule type="containsText" priority="475" operator="containsText" text="Pass" id="{7B49BB99-2017-46A7-A169-B4A4530CC1D4}">
            <xm:f>NOT(ISERROR(SEARCH("Pass",'Single, Plain, AFAL'!J124)))</xm:f>
            <x14:dxf>
              <fill>
                <patternFill>
                  <bgColor rgb="FF92D050"/>
                </patternFill>
              </fill>
            </x14:dxf>
          </x14:cfRule>
          <xm:sqref>K145</xm:sqref>
        </x14:conditionalFormatting>
        <x14:conditionalFormatting xmlns:xm="http://schemas.microsoft.com/office/excel/2006/main">
          <x14:cfRule type="containsText" priority="522" operator="containsText" text="Fail" id="{8B9B34F6-95A0-4C01-8177-F684D1D99050}">
            <xm:f>NOT(ISERROR(SEARCH("Fail",'Single, Plain, AFAL'!J140)))</xm:f>
            <x14:dxf>
              <fill>
                <patternFill>
                  <bgColor rgb="FFFF0000"/>
                </patternFill>
              </fill>
            </x14:dxf>
          </x14:cfRule>
          <x14:cfRule type="containsText" priority="523" operator="containsText" text="Pass" id="{7B49BB99-2017-46A7-A169-B4A4530CC1D4}">
            <xm:f>NOT(ISERROR(SEARCH("Pass",'Single, Plain, AFAL'!J140)))</xm:f>
            <x14:dxf>
              <fill>
                <patternFill>
                  <bgColor rgb="FF92D050"/>
                </patternFill>
              </fill>
            </x14:dxf>
          </x14:cfRule>
          <xm:sqref>K144</xm:sqref>
        </x14:conditionalFormatting>
        <x14:conditionalFormatting xmlns:xm="http://schemas.microsoft.com/office/excel/2006/main">
          <x14:cfRule type="containsText" priority="552" operator="containsText" text="Fail" id="{1A23A06C-305F-4C31-86C1-9BC60DE2D8A4}">
            <xm:f>NOT(ISERROR(SEARCH("Fail",'Single, Plain, AFAL'!K74)))</xm:f>
            <x14:dxf>
              <fill>
                <patternFill>
                  <bgColor rgb="FFFF0000"/>
                </patternFill>
              </fill>
            </x14:dxf>
          </x14:cfRule>
          <x14:cfRule type="containsText" priority="553" operator="containsText" text="Pass" id="{D055AC0E-41B3-4511-A27C-B565DAD48619}">
            <xm:f>NOT(ISERROR(SEARCH("Pass",'Single, Plain, AFAL'!K74)))</xm:f>
            <x14:dxf>
              <fill>
                <patternFill>
                  <bgColor rgb="FF92D050"/>
                </patternFill>
              </fill>
            </x14:dxf>
          </x14:cfRule>
          <xm:sqref>K80:K83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8"/>
  <sheetViews>
    <sheetView zoomScale="70" zoomScaleNormal="70" workbookViewId="0">
      <selection activeCell="N36" sqref="N36"/>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3"/>
      <c r="B1" s="283"/>
      <c r="C1" s="283"/>
      <c r="D1" s="283"/>
      <c r="E1" s="284" t="s">
        <v>48</v>
      </c>
      <c r="F1" s="284"/>
      <c r="G1" s="284"/>
      <c r="H1" s="284"/>
      <c r="I1" s="284"/>
      <c r="J1" s="284"/>
      <c r="K1" s="284"/>
      <c r="L1" s="284"/>
    </row>
    <row r="2" spans="1:13" s="32" customFormat="1" ht="15.75" customHeight="1" x14ac:dyDescent="0.25">
      <c r="A2" s="283"/>
      <c r="B2" s="283"/>
      <c r="C2" s="283"/>
      <c r="D2" s="283"/>
      <c r="E2" s="284"/>
      <c r="F2" s="284"/>
      <c r="G2" s="284"/>
      <c r="H2" s="284"/>
      <c r="I2" s="284"/>
      <c r="J2" s="284"/>
      <c r="K2" s="284"/>
      <c r="L2" s="284"/>
    </row>
    <row r="3" spans="1:13" s="32" customFormat="1" ht="15.75" customHeight="1" x14ac:dyDescent="0.25">
      <c r="A3" s="283"/>
      <c r="B3" s="283"/>
      <c r="C3" s="283"/>
      <c r="D3" s="283"/>
      <c r="E3" s="284"/>
      <c r="F3" s="284"/>
      <c r="G3" s="284"/>
      <c r="H3" s="284"/>
      <c r="I3" s="284"/>
      <c r="J3" s="284"/>
      <c r="K3" s="284"/>
      <c r="L3" s="284"/>
    </row>
    <row r="4" spans="1:13" s="32" customFormat="1" ht="15.75" customHeight="1" x14ac:dyDescent="0.25">
      <c r="A4" s="283"/>
      <c r="B4" s="283"/>
      <c r="C4" s="283"/>
      <c r="D4" s="283"/>
      <c r="E4" s="293" t="s">
        <v>2608</v>
      </c>
      <c r="F4" s="293"/>
      <c r="G4" s="293"/>
      <c r="H4" s="293"/>
      <c r="I4" s="293"/>
      <c r="J4" s="293"/>
      <c r="K4" s="293"/>
      <c r="L4" s="293"/>
    </row>
    <row r="5" spans="1:13" s="32" customFormat="1" ht="15.75" customHeight="1" x14ac:dyDescent="0.25">
      <c r="A5" s="283"/>
      <c r="B5" s="283"/>
      <c r="C5" s="283"/>
      <c r="D5" s="283"/>
      <c r="E5" s="293"/>
      <c r="F5" s="293"/>
      <c r="G5" s="293"/>
      <c r="H5" s="293"/>
      <c r="I5" s="293"/>
      <c r="J5" s="293"/>
      <c r="K5" s="293"/>
      <c r="L5" s="293"/>
    </row>
    <row r="6" spans="1:13" s="32" customFormat="1" ht="15.75" customHeight="1" x14ac:dyDescent="0.25">
      <c r="E6" s="293"/>
      <c r="F6" s="293"/>
      <c r="G6" s="293"/>
      <c r="H6" s="293"/>
      <c r="I6" s="293"/>
      <c r="J6" s="293"/>
      <c r="K6" s="293"/>
      <c r="L6" s="293"/>
    </row>
    <row r="7" spans="1:13" s="32" customFormat="1" ht="15.75" customHeight="1" x14ac:dyDescent="0.25">
      <c r="A7" s="156"/>
      <c r="E7" s="197"/>
      <c r="F7" s="197"/>
      <c r="G7" s="197"/>
      <c r="H7" s="197"/>
      <c r="I7" s="197"/>
      <c r="J7" s="197"/>
      <c r="K7" s="197"/>
      <c r="L7" s="197"/>
    </row>
    <row r="8" spans="1:13" s="32" customFormat="1" ht="15.75" customHeight="1" thickBot="1" x14ac:dyDescent="0.3">
      <c r="E8" s="43"/>
      <c r="F8" s="43"/>
      <c r="G8" s="43"/>
      <c r="H8" s="43"/>
      <c r="I8" s="43"/>
      <c r="J8" s="43"/>
      <c r="K8" s="43"/>
      <c r="L8" s="43"/>
    </row>
    <row r="9" spans="1:13" ht="19.5" customHeight="1" thickBot="1" x14ac:dyDescent="0.3">
      <c r="A9" s="240" t="s">
        <v>28</v>
      </c>
      <c r="B9" s="241"/>
      <c r="C9" s="241"/>
      <c r="D9" s="241"/>
      <c r="E9" s="241"/>
      <c r="F9" s="242"/>
      <c r="G9" s="240" t="s">
        <v>29</v>
      </c>
      <c r="H9" s="241"/>
      <c r="I9" s="241"/>
      <c r="J9" s="241"/>
      <c r="K9" s="241"/>
      <c r="L9" s="242"/>
      <c r="M9" s="37"/>
    </row>
    <row r="10" spans="1:13" ht="19.5" customHeight="1" x14ac:dyDescent="0.25">
      <c r="A10" s="243" t="s">
        <v>31</v>
      </c>
      <c r="B10" s="244"/>
      <c r="C10" s="237"/>
      <c r="D10" s="237"/>
      <c r="E10" s="237"/>
      <c r="F10" s="245"/>
      <c r="G10" s="243" t="s">
        <v>36</v>
      </c>
      <c r="H10" s="244"/>
      <c r="I10" s="254"/>
      <c r="J10" s="254"/>
      <c r="K10" s="254"/>
      <c r="L10" s="255"/>
      <c r="M10" s="37"/>
    </row>
    <row r="11" spans="1:13" ht="19.5" customHeight="1" x14ac:dyDescent="0.25">
      <c r="A11" s="251" t="s">
        <v>32</v>
      </c>
      <c r="B11" s="239"/>
      <c r="C11" s="238"/>
      <c r="D11" s="238"/>
      <c r="E11" s="238"/>
      <c r="F11" s="246"/>
      <c r="G11" s="251" t="s">
        <v>37</v>
      </c>
      <c r="H11" s="239"/>
      <c r="I11" s="238"/>
      <c r="J11" s="238"/>
      <c r="K11" s="238"/>
      <c r="L11" s="246"/>
      <c r="M11" s="37"/>
    </row>
    <row r="12" spans="1:13" ht="19.5" customHeight="1" x14ac:dyDescent="0.25">
      <c r="A12" s="251"/>
      <c r="B12" s="239"/>
      <c r="C12" s="238"/>
      <c r="D12" s="238"/>
      <c r="E12" s="238"/>
      <c r="F12" s="246"/>
      <c r="G12" s="251" t="s">
        <v>38</v>
      </c>
      <c r="H12" s="239"/>
      <c r="I12" s="238"/>
      <c r="J12" s="238"/>
      <c r="K12" s="238"/>
      <c r="L12" s="246"/>
      <c r="M12" s="37"/>
    </row>
    <row r="13" spans="1:13" ht="19.5" customHeight="1" x14ac:dyDescent="0.25">
      <c r="A13" s="251"/>
      <c r="B13" s="239"/>
      <c r="C13" s="238"/>
      <c r="D13" s="238"/>
      <c r="E13" s="238"/>
      <c r="F13" s="246"/>
      <c r="G13" s="251" t="s">
        <v>39</v>
      </c>
      <c r="H13" s="239"/>
      <c r="I13" s="238" t="s">
        <v>50</v>
      </c>
      <c r="J13" s="238"/>
      <c r="K13" s="238"/>
      <c r="L13" s="246"/>
      <c r="M13" s="37"/>
    </row>
    <row r="14" spans="1:13" ht="19.5" customHeight="1" x14ac:dyDescent="0.25">
      <c r="A14" s="251"/>
      <c r="B14" s="239"/>
      <c r="C14" s="238"/>
      <c r="D14" s="238"/>
      <c r="E14" s="238"/>
      <c r="F14" s="246"/>
      <c r="G14" s="251" t="s">
        <v>34</v>
      </c>
      <c r="H14" s="239"/>
      <c r="I14" s="256"/>
      <c r="J14" s="256"/>
      <c r="K14" s="256"/>
      <c r="L14" s="257"/>
      <c r="M14" s="37"/>
    </row>
    <row r="15" spans="1:13" ht="19.5" customHeight="1" thickBot="1" x14ac:dyDescent="0.3">
      <c r="A15" s="247" t="s">
        <v>33</v>
      </c>
      <c r="B15" s="248"/>
      <c r="C15" s="296"/>
      <c r="D15" s="296"/>
      <c r="E15" s="296"/>
      <c r="F15" s="297"/>
      <c r="G15" s="247" t="s">
        <v>35</v>
      </c>
      <c r="H15" s="248"/>
      <c r="I15" s="258"/>
      <c r="J15" s="258"/>
      <c r="K15" s="258"/>
      <c r="L15" s="259"/>
      <c r="M15" s="37"/>
    </row>
    <row r="16" spans="1:13" ht="16.5" customHeight="1" x14ac:dyDescent="0.25">
      <c r="A16" s="67"/>
      <c r="B16" s="67"/>
      <c r="C16" s="149"/>
      <c r="D16" s="149"/>
      <c r="E16" s="149"/>
      <c r="F16" s="149"/>
      <c r="G16" s="67"/>
      <c r="H16" s="67"/>
      <c r="I16" s="68"/>
      <c r="J16" s="68"/>
      <c r="K16" s="68"/>
      <c r="L16" s="68"/>
      <c r="M16" s="37"/>
    </row>
    <row r="17" spans="1:13" x14ac:dyDescent="0.25">
      <c r="A17" s="67"/>
      <c r="B17" s="67"/>
      <c r="C17" s="190"/>
      <c r="D17" s="190"/>
      <c r="E17" s="190"/>
      <c r="F17" s="190"/>
      <c r="G17" s="67"/>
      <c r="H17" s="67"/>
      <c r="I17" s="68"/>
      <c r="J17" s="68"/>
      <c r="K17" s="68"/>
      <c r="L17" s="68"/>
      <c r="M17" s="37"/>
    </row>
    <row r="18" spans="1:13" ht="30" customHeight="1" x14ac:dyDescent="0.25">
      <c r="A18" s="279" t="s">
        <v>1770</v>
      </c>
      <c r="B18" s="279"/>
      <c r="C18" s="279"/>
      <c r="D18" s="279"/>
      <c r="E18" s="279"/>
      <c r="F18" s="279"/>
      <c r="G18" s="279"/>
      <c r="H18" s="279"/>
      <c r="I18" s="279"/>
      <c r="J18" s="279"/>
      <c r="K18" s="279"/>
      <c r="L18" s="279"/>
      <c r="M18" s="194"/>
    </row>
    <row r="19" spans="1:13" ht="30" customHeight="1" x14ac:dyDescent="0.25">
      <c r="A19" s="279"/>
      <c r="B19" s="279"/>
      <c r="C19" s="279"/>
      <c r="D19" s="279"/>
      <c r="E19" s="279"/>
      <c r="F19" s="279"/>
      <c r="G19" s="279"/>
      <c r="H19" s="279"/>
      <c r="I19" s="279"/>
      <c r="J19" s="279"/>
      <c r="K19" s="279"/>
      <c r="L19" s="279"/>
      <c r="M19" s="194"/>
    </row>
    <row r="20" spans="1:13" ht="15.75" customHeight="1" x14ac:dyDescent="0.25">
      <c r="A20" s="195"/>
      <c r="B20" s="195"/>
      <c r="C20" s="195"/>
      <c r="D20" s="195"/>
      <c r="E20" s="195"/>
      <c r="F20" s="195"/>
      <c r="G20" s="195"/>
      <c r="H20" s="195"/>
      <c r="I20" s="195"/>
      <c r="J20" s="195"/>
      <c r="K20" s="195"/>
      <c r="L20" s="195"/>
      <c r="M20" s="194"/>
    </row>
    <row r="21" spans="1:13" thickBot="1" x14ac:dyDescent="0.3">
      <c r="A21" s="37"/>
      <c r="B21" s="37"/>
      <c r="C21" s="37"/>
      <c r="D21" s="37"/>
      <c r="E21" s="37"/>
      <c r="F21" s="37"/>
      <c r="G21" s="37"/>
      <c r="H21" s="37"/>
      <c r="I21" s="37"/>
      <c r="J21" s="37"/>
      <c r="K21" s="37"/>
      <c r="L21" s="37"/>
      <c r="M21" s="194"/>
    </row>
    <row r="22" spans="1:13" ht="19.5" customHeight="1" thickBot="1" x14ac:dyDescent="0.3">
      <c r="A22" s="240" t="s">
        <v>20</v>
      </c>
      <c r="B22" s="241"/>
      <c r="C22" s="241"/>
      <c r="D22" s="241"/>
      <c r="E22" s="241"/>
      <c r="F22" s="241"/>
      <c r="G22" s="241"/>
      <c r="H22" s="241"/>
      <c r="I22" s="241"/>
      <c r="J22" s="241"/>
      <c r="K22" s="241"/>
      <c r="L22" s="242"/>
      <c r="M22" s="37"/>
    </row>
    <row r="23" spans="1:13" ht="19.5" customHeight="1" x14ac:dyDescent="0.25">
      <c r="A23" s="243" t="s">
        <v>23</v>
      </c>
      <c r="B23" s="244"/>
      <c r="C23" s="244"/>
      <c r="D23" s="244"/>
      <c r="E23" s="244" t="s">
        <v>22</v>
      </c>
      <c r="F23" s="244"/>
      <c r="G23" s="244" t="s">
        <v>21</v>
      </c>
      <c r="H23" s="244"/>
      <c r="I23" s="244" t="s">
        <v>53</v>
      </c>
      <c r="J23" s="244"/>
      <c r="K23" s="244" t="s">
        <v>54</v>
      </c>
      <c r="L23" s="262"/>
      <c r="M23" s="37"/>
    </row>
    <row r="24" spans="1:13" ht="19.5" customHeight="1" x14ac:dyDescent="0.25">
      <c r="A24" s="298"/>
      <c r="B24" s="299"/>
      <c r="C24" s="299"/>
      <c r="D24" s="299"/>
      <c r="E24" s="299"/>
      <c r="F24" s="299"/>
      <c r="G24" s="299"/>
      <c r="H24" s="299"/>
      <c r="I24" s="299"/>
      <c r="J24" s="299"/>
      <c r="K24" s="299"/>
      <c r="L24" s="300"/>
      <c r="M24" s="37"/>
    </row>
    <row r="25" spans="1:13" ht="19.5" customHeight="1" x14ac:dyDescent="0.25">
      <c r="A25" s="298"/>
      <c r="B25" s="299"/>
      <c r="C25" s="299"/>
      <c r="D25" s="299"/>
      <c r="E25" s="299"/>
      <c r="F25" s="299"/>
      <c r="G25" s="299"/>
      <c r="H25" s="299"/>
      <c r="I25" s="299"/>
      <c r="J25" s="299"/>
      <c r="K25" s="299"/>
      <c r="L25" s="300"/>
      <c r="M25" s="37"/>
    </row>
    <row r="26" spans="1:13" ht="19.5" customHeight="1" x14ac:dyDescent="0.25">
      <c r="A26" s="298"/>
      <c r="B26" s="299"/>
      <c r="C26" s="299"/>
      <c r="D26" s="299"/>
      <c r="E26" s="299"/>
      <c r="F26" s="299"/>
      <c r="G26" s="299"/>
      <c r="H26" s="299"/>
      <c r="I26" s="299"/>
      <c r="J26" s="299"/>
      <c r="K26" s="299"/>
      <c r="L26" s="300"/>
      <c r="M26" s="37"/>
    </row>
    <row r="27" spans="1:13" ht="19.5" customHeight="1" x14ac:dyDescent="0.25">
      <c r="A27" s="298"/>
      <c r="B27" s="299"/>
      <c r="C27" s="299"/>
      <c r="D27" s="299"/>
      <c r="E27" s="299"/>
      <c r="F27" s="299"/>
      <c r="G27" s="299"/>
      <c r="H27" s="299"/>
      <c r="I27" s="299"/>
      <c r="J27" s="299"/>
      <c r="K27" s="299"/>
      <c r="L27" s="300"/>
      <c r="M27" s="37"/>
    </row>
    <row r="28" spans="1:13" ht="19.5" customHeight="1" thickBot="1" x14ac:dyDescent="0.3">
      <c r="A28" s="301" t="s">
        <v>1788</v>
      </c>
      <c r="B28" s="296"/>
      <c r="C28" s="296"/>
      <c r="D28" s="296"/>
      <c r="E28" s="296" t="s">
        <v>1788</v>
      </c>
      <c r="F28" s="296"/>
      <c r="G28" s="296" t="s">
        <v>1788</v>
      </c>
      <c r="H28" s="296"/>
      <c r="I28" s="296" t="s">
        <v>1788</v>
      </c>
      <c r="J28" s="296"/>
      <c r="K28" s="296" t="s">
        <v>1788</v>
      </c>
      <c r="L28" s="297"/>
      <c r="M28" s="37"/>
    </row>
    <row r="29" spans="1:13" ht="15" x14ac:dyDescent="0.25">
      <c r="A29" s="190"/>
      <c r="B29" s="190"/>
      <c r="C29" s="190"/>
      <c r="D29" s="190"/>
      <c r="E29" s="190"/>
      <c r="F29" s="190"/>
      <c r="G29" s="190"/>
      <c r="H29" s="190"/>
      <c r="I29" s="190"/>
      <c r="J29" s="190"/>
      <c r="K29" s="190"/>
      <c r="L29" s="190"/>
      <c r="M29" s="37"/>
    </row>
    <row r="30" spans="1:13" thickBot="1" x14ac:dyDescent="0.3">
      <c r="A30" s="37"/>
      <c r="B30" s="37"/>
      <c r="C30" s="37"/>
      <c r="D30" s="37"/>
      <c r="E30" s="37"/>
      <c r="F30" s="37"/>
      <c r="G30" s="37"/>
      <c r="H30" s="37"/>
      <c r="I30" s="37"/>
      <c r="J30" s="37"/>
      <c r="K30" s="37"/>
      <c r="L30" s="37"/>
      <c r="M30" s="194"/>
    </row>
    <row r="31" spans="1:13" ht="19.5" customHeight="1" thickBot="1" x14ac:dyDescent="0.3">
      <c r="A31" s="240" t="s">
        <v>13</v>
      </c>
      <c r="B31" s="241"/>
      <c r="C31" s="241"/>
      <c r="D31" s="241"/>
      <c r="E31" s="241"/>
      <c r="F31" s="241"/>
      <c r="G31" s="241"/>
      <c r="H31" s="241"/>
      <c r="I31" s="241"/>
      <c r="J31" s="241"/>
      <c r="K31" s="241"/>
      <c r="L31" s="242"/>
      <c r="M31" s="37"/>
    </row>
    <row r="32" spans="1:13" ht="19.5" customHeight="1" x14ac:dyDescent="0.25">
      <c r="A32" s="243" t="s">
        <v>30</v>
      </c>
      <c r="B32" s="244"/>
      <c r="C32" s="237" t="str">
        <f>IF(C34="","",LOOKUP(C34,Models,Description))</f>
        <v/>
      </c>
      <c r="D32" s="237"/>
      <c r="E32" s="237"/>
      <c r="F32" s="237"/>
      <c r="G32" s="237"/>
      <c r="H32" s="237"/>
      <c r="I32" s="244" t="s">
        <v>25</v>
      </c>
      <c r="J32" s="244"/>
      <c r="K32" s="237" t="s">
        <v>1771</v>
      </c>
      <c r="L32" s="245"/>
      <c r="M32" s="37"/>
    </row>
    <row r="33" spans="1:13" ht="19.5" customHeight="1" x14ac:dyDescent="0.25">
      <c r="A33" s="251" t="s">
        <v>15</v>
      </c>
      <c r="B33" s="239"/>
      <c r="C33" s="299"/>
      <c r="D33" s="299"/>
      <c r="E33" s="239" t="s">
        <v>16</v>
      </c>
      <c r="F33" s="239"/>
      <c r="G33" s="238"/>
      <c r="H33" s="238"/>
      <c r="I33" s="239" t="s">
        <v>18</v>
      </c>
      <c r="J33" s="239"/>
      <c r="K33" s="238"/>
      <c r="L33" s="246"/>
      <c r="M33" s="37"/>
    </row>
    <row r="34" spans="1:13" ht="19.5" customHeight="1" x14ac:dyDescent="0.25">
      <c r="A34" s="251" t="s">
        <v>14</v>
      </c>
      <c r="B34" s="239"/>
      <c r="C34" s="238"/>
      <c r="D34" s="238"/>
      <c r="E34" s="239" t="s">
        <v>42</v>
      </c>
      <c r="F34" s="239"/>
      <c r="G34" s="238"/>
      <c r="H34" s="238"/>
      <c r="I34" s="239" t="s">
        <v>43</v>
      </c>
      <c r="J34" s="239"/>
      <c r="K34" s="238"/>
      <c r="L34" s="246"/>
      <c r="M34" s="37"/>
    </row>
    <row r="35" spans="1:13" ht="19.5" customHeight="1" x14ac:dyDescent="0.25">
      <c r="A35" s="383" t="s">
        <v>17</v>
      </c>
      <c r="B35" s="384"/>
      <c r="C35" s="385"/>
      <c r="D35" s="385"/>
      <c r="E35" s="384" t="s">
        <v>26</v>
      </c>
      <c r="F35" s="384"/>
      <c r="G35" s="385"/>
      <c r="H35" s="385"/>
      <c r="I35" s="384" t="s">
        <v>27</v>
      </c>
      <c r="J35" s="384"/>
      <c r="K35" s="385"/>
      <c r="L35" s="386"/>
      <c r="M35" s="37"/>
    </row>
    <row r="36" spans="1:13" ht="33" customHeight="1" x14ac:dyDescent="0.25">
      <c r="A36" s="372" t="s">
        <v>19</v>
      </c>
      <c r="B36" s="373"/>
      <c r="C36" s="374" t="str">
        <f>IF(C34="","",LOOKUP(C34,Models,Accuracy))</f>
        <v/>
      </c>
      <c r="D36" s="375"/>
      <c r="E36" s="375"/>
      <c r="F36" s="375"/>
      <c r="G36" s="375"/>
      <c r="H36" s="375"/>
      <c r="I36" s="375"/>
      <c r="J36" s="375"/>
      <c r="K36" s="375"/>
      <c r="L36" s="376"/>
      <c r="M36" s="37"/>
    </row>
    <row r="37" spans="1:13" ht="18.75" customHeight="1" x14ac:dyDescent="0.25">
      <c r="A37" s="377"/>
      <c r="B37" s="378"/>
      <c r="C37" s="378"/>
      <c r="D37" s="379"/>
      <c r="E37" s="380" t="s">
        <v>42</v>
      </c>
      <c r="F37" s="380"/>
      <c r="G37" s="381"/>
      <c r="H37" s="381"/>
      <c r="I37" s="380" t="s">
        <v>43</v>
      </c>
      <c r="J37" s="380"/>
      <c r="K37" s="381"/>
      <c r="L37" s="382"/>
      <c r="M37" s="37"/>
    </row>
    <row r="38" spans="1:13" ht="18.75" customHeight="1" x14ac:dyDescent="0.25">
      <c r="A38" s="251" t="s">
        <v>17</v>
      </c>
      <c r="B38" s="239"/>
      <c r="C38" s="238"/>
      <c r="D38" s="238"/>
      <c r="E38" s="239" t="s">
        <v>26</v>
      </c>
      <c r="F38" s="239"/>
      <c r="G38" s="238"/>
      <c r="H38" s="238"/>
      <c r="I38" s="239" t="s">
        <v>27</v>
      </c>
      <c r="J38" s="239"/>
      <c r="K38" s="238"/>
      <c r="L38" s="246"/>
      <c r="M38" s="37"/>
    </row>
    <row r="39" spans="1:13" ht="33" customHeight="1" x14ac:dyDescent="0.25">
      <c r="A39" s="251" t="s">
        <v>19</v>
      </c>
      <c r="B39" s="239"/>
      <c r="C39" s="395" t="str">
        <f>IF(C25="","",LOOKUP(C25,Models,Accuracy2))</f>
        <v/>
      </c>
      <c r="D39" s="395"/>
      <c r="E39" s="395"/>
      <c r="F39" s="395"/>
      <c r="G39" s="395"/>
      <c r="H39" s="395"/>
      <c r="I39" s="395"/>
      <c r="J39" s="395"/>
      <c r="K39" s="395"/>
      <c r="L39" s="396"/>
      <c r="M39" s="37"/>
    </row>
    <row r="40" spans="1:13" ht="18.75" customHeight="1" x14ac:dyDescent="0.25">
      <c r="A40" s="377"/>
      <c r="B40" s="378"/>
      <c r="C40" s="378"/>
      <c r="D40" s="379"/>
      <c r="E40" s="380" t="s">
        <v>42</v>
      </c>
      <c r="F40" s="380"/>
      <c r="G40" s="381"/>
      <c r="H40" s="381"/>
      <c r="I40" s="380" t="s">
        <v>43</v>
      </c>
      <c r="J40" s="380"/>
      <c r="K40" s="381"/>
      <c r="L40" s="382"/>
      <c r="M40" s="37"/>
    </row>
    <row r="41" spans="1:13" ht="18.75" customHeight="1" x14ac:dyDescent="0.25">
      <c r="A41" s="251" t="s">
        <v>17</v>
      </c>
      <c r="B41" s="239"/>
      <c r="C41" s="238"/>
      <c r="D41" s="238"/>
      <c r="E41" s="239" t="s">
        <v>26</v>
      </c>
      <c r="F41" s="239"/>
      <c r="G41" s="238"/>
      <c r="H41" s="238"/>
      <c r="I41" s="239" t="s">
        <v>27</v>
      </c>
      <c r="J41" s="239"/>
      <c r="K41" s="238"/>
      <c r="L41" s="246"/>
      <c r="M41" s="37"/>
    </row>
    <row r="42" spans="1:13" ht="33" customHeight="1" x14ac:dyDescent="0.25">
      <c r="A42" s="251" t="s">
        <v>19</v>
      </c>
      <c r="B42" s="239"/>
      <c r="C42" s="395" t="str">
        <f>IF(C28="","",LOOKUP(C28,Models,Accuracy2))</f>
        <v/>
      </c>
      <c r="D42" s="395"/>
      <c r="E42" s="395"/>
      <c r="F42" s="395"/>
      <c r="G42" s="395"/>
      <c r="H42" s="395"/>
      <c r="I42" s="395"/>
      <c r="J42" s="395"/>
      <c r="K42" s="395"/>
      <c r="L42" s="396"/>
      <c r="M42" s="37"/>
    </row>
    <row r="43" spans="1:13" ht="18.75" customHeight="1" x14ac:dyDescent="0.25">
      <c r="A43" s="377"/>
      <c r="B43" s="378"/>
      <c r="C43" s="378"/>
      <c r="D43" s="379"/>
      <c r="E43" s="380" t="s">
        <v>42</v>
      </c>
      <c r="F43" s="380"/>
      <c r="G43" s="381"/>
      <c r="H43" s="381"/>
      <c r="I43" s="380" t="s">
        <v>43</v>
      </c>
      <c r="J43" s="380"/>
      <c r="K43" s="381"/>
      <c r="L43" s="382"/>
      <c r="M43" s="37"/>
    </row>
    <row r="44" spans="1:13" ht="18.75" customHeight="1" x14ac:dyDescent="0.25">
      <c r="A44" s="251" t="s">
        <v>17</v>
      </c>
      <c r="B44" s="239"/>
      <c r="C44" s="238"/>
      <c r="D44" s="238"/>
      <c r="E44" s="239" t="s">
        <v>26</v>
      </c>
      <c r="F44" s="239"/>
      <c r="G44" s="238"/>
      <c r="H44" s="238"/>
      <c r="I44" s="239" t="s">
        <v>27</v>
      </c>
      <c r="J44" s="239"/>
      <c r="K44" s="238"/>
      <c r="L44" s="246"/>
      <c r="M44" s="37"/>
    </row>
    <row r="45" spans="1:13" ht="33" customHeight="1" x14ac:dyDescent="0.25">
      <c r="A45" s="251" t="s">
        <v>19</v>
      </c>
      <c r="B45" s="239"/>
      <c r="C45" s="395" t="str">
        <f>IF(C31="","",LOOKUP(C31,Models,Accuracy2))</f>
        <v/>
      </c>
      <c r="D45" s="395"/>
      <c r="E45" s="395"/>
      <c r="F45" s="395"/>
      <c r="G45" s="395"/>
      <c r="H45" s="395"/>
      <c r="I45" s="395"/>
      <c r="J45" s="395"/>
      <c r="K45" s="395"/>
      <c r="L45" s="396"/>
      <c r="M45" s="37"/>
    </row>
    <row r="46" spans="1:13" ht="19.5" customHeight="1" x14ac:dyDescent="0.25">
      <c r="A46" s="377"/>
      <c r="B46" s="378"/>
      <c r="C46" s="378"/>
      <c r="D46" s="379"/>
      <c r="E46" s="380" t="s">
        <v>42</v>
      </c>
      <c r="F46" s="380"/>
      <c r="G46" s="381"/>
      <c r="H46" s="381"/>
      <c r="I46" s="380" t="s">
        <v>43</v>
      </c>
      <c r="J46" s="380"/>
      <c r="K46" s="381"/>
      <c r="L46" s="382"/>
      <c r="M46" s="194"/>
    </row>
    <row r="47" spans="1:13" ht="19.5" customHeight="1" x14ac:dyDescent="0.25">
      <c r="A47" s="251" t="s">
        <v>17</v>
      </c>
      <c r="B47" s="239"/>
      <c r="C47" s="238"/>
      <c r="D47" s="238"/>
      <c r="E47" s="239" t="s">
        <v>26</v>
      </c>
      <c r="F47" s="239"/>
      <c r="G47" s="238"/>
      <c r="H47" s="238"/>
      <c r="I47" s="239" t="s">
        <v>27</v>
      </c>
      <c r="J47" s="239"/>
      <c r="K47" s="238"/>
      <c r="L47" s="246"/>
      <c r="M47" s="194"/>
    </row>
    <row r="48" spans="1:13" ht="33" customHeight="1" thickBot="1" x14ac:dyDescent="0.3">
      <c r="A48" s="247" t="s">
        <v>19</v>
      </c>
      <c r="B48" s="248"/>
      <c r="C48" s="302" t="str">
        <f>IF(C34="","",LOOKUP(C34,Models,Accuracy2))</f>
        <v/>
      </c>
      <c r="D48" s="302"/>
      <c r="E48" s="302"/>
      <c r="F48" s="302"/>
      <c r="G48" s="302"/>
      <c r="H48" s="302"/>
      <c r="I48" s="302"/>
      <c r="J48" s="302"/>
      <c r="K48" s="302"/>
      <c r="L48" s="303"/>
      <c r="M48" s="37"/>
    </row>
    <row r="49" spans="1:13" ht="15.75" customHeight="1" x14ac:dyDescent="0.25">
      <c r="A49" s="67"/>
      <c r="B49" s="67"/>
      <c r="C49" s="189"/>
      <c r="D49" s="189"/>
      <c r="E49" s="189"/>
      <c r="F49" s="189"/>
      <c r="G49" s="189"/>
      <c r="H49" s="189"/>
      <c r="I49" s="189"/>
      <c r="J49" s="189"/>
      <c r="K49" s="189"/>
      <c r="L49" s="189"/>
      <c r="M49" s="37"/>
    </row>
    <row r="50" spans="1:13" thickBot="1" x14ac:dyDescent="0.3">
      <c r="A50" s="194"/>
      <c r="B50" s="194"/>
      <c r="C50" s="194"/>
      <c r="D50" s="194"/>
      <c r="E50" s="194"/>
      <c r="F50" s="194"/>
      <c r="G50" s="194"/>
      <c r="H50" s="194"/>
      <c r="I50" s="194"/>
      <c r="J50" s="194"/>
      <c r="K50" s="194"/>
      <c r="L50" s="194"/>
      <c r="M50" s="37"/>
    </row>
    <row r="51" spans="1:13" ht="21" customHeight="1" thickBot="1" x14ac:dyDescent="0.3">
      <c r="A51" s="240" t="s">
        <v>7</v>
      </c>
      <c r="B51" s="241"/>
      <c r="C51" s="241"/>
      <c r="D51" s="241"/>
      <c r="E51" s="241"/>
      <c r="F51" s="241"/>
      <c r="G51" s="241"/>
      <c r="H51" s="241"/>
      <c r="I51" s="241"/>
      <c r="J51" s="241"/>
      <c r="K51" s="241"/>
      <c r="L51" s="242"/>
      <c r="M51" s="194"/>
    </row>
    <row r="52" spans="1:13" ht="21" customHeight="1" thickBot="1" x14ac:dyDescent="0.3">
      <c r="A52" s="277" t="s">
        <v>8</v>
      </c>
      <c r="B52" s="278"/>
      <c r="C52" s="24"/>
      <c r="D52" s="278" t="s">
        <v>9</v>
      </c>
      <c r="E52" s="278"/>
      <c r="F52" s="24"/>
      <c r="G52" s="278" t="s">
        <v>10</v>
      </c>
      <c r="H52" s="278"/>
      <c r="I52" s="24"/>
      <c r="J52" s="278" t="s">
        <v>11</v>
      </c>
      <c r="K52" s="278"/>
      <c r="L52" s="25"/>
      <c r="M52" s="37"/>
    </row>
    <row r="53" spans="1:13" ht="15.75" customHeight="1" x14ac:dyDescent="0.25">
      <c r="A53" s="66"/>
      <c r="B53" s="66"/>
      <c r="C53" s="189"/>
      <c r="D53" s="66"/>
      <c r="E53" s="66"/>
      <c r="F53" s="189"/>
      <c r="G53" s="66"/>
      <c r="H53" s="66"/>
      <c r="I53" s="189"/>
      <c r="J53" s="66"/>
      <c r="K53" s="66"/>
      <c r="L53" s="189"/>
      <c r="M53" s="37"/>
    </row>
    <row r="54" spans="1:13" thickBot="1" x14ac:dyDescent="0.3">
      <c r="A54" s="37"/>
      <c r="B54" s="37"/>
      <c r="C54" s="37"/>
      <c r="D54" s="37"/>
      <c r="E54" s="37"/>
      <c r="F54" s="37"/>
      <c r="G54" s="37"/>
      <c r="H54" s="37"/>
      <c r="I54" s="37"/>
      <c r="J54" s="37"/>
      <c r="K54" s="37"/>
      <c r="L54" s="37"/>
      <c r="M54" s="37"/>
    </row>
    <row r="55" spans="1:13" ht="16.5" thickBot="1" x14ac:dyDescent="0.3">
      <c r="A55" s="240" t="s">
        <v>24</v>
      </c>
      <c r="B55" s="241"/>
      <c r="C55" s="241"/>
      <c r="D55" s="241"/>
      <c r="E55" s="241"/>
      <c r="F55" s="241"/>
      <c r="G55" s="241"/>
      <c r="H55" s="241"/>
      <c r="I55" s="241"/>
      <c r="J55" s="241"/>
      <c r="K55" s="241"/>
      <c r="L55" s="242"/>
      <c r="M55" s="37"/>
    </row>
    <row r="56" spans="1:13" ht="15" x14ac:dyDescent="0.25">
      <c r="A56" s="268"/>
      <c r="B56" s="269"/>
      <c r="C56" s="269"/>
      <c r="D56" s="269"/>
      <c r="E56" s="269"/>
      <c r="F56" s="269"/>
      <c r="G56" s="269"/>
      <c r="H56" s="269"/>
      <c r="I56" s="269"/>
      <c r="J56" s="269"/>
      <c r="K56" s="269"/>
      <c r="L56" s="270"/>
      <c r="M56" s="194"/>
    </row>
    <row r="57" spans="1:13" ht="15" x14ac:dyDescent="0.25">
      <c r="A57" s="271"/>
      <c r="B57" s="272"/>
      <c r="C57" s="272"/>
      <c r="D57" s="272"/>
      <c r="E57" s="272"/>
      <c r="F57" s="272"/>
      <c r="G57" s="272"/>
      <c r="H57" s="272"/>
      <c r="I57" s="272"/>
      <c r="J57" s="272"/>
      <c r="K57" s="272"/>
      <c r="L57" s="273"/>
      <c r="M57" s="194"/>
    </row>
    <row r="58" spans="1:13" thickBot="1" x14ac:dyDescent="0.3">
      <c r="A58" s="274"/>
      <c r="B58" s="275"/>
      <c r="C58" s="275"/>
      <c r="D58" s="275"/>
      <c r="E58" s="275"/>
      <c r="F58" s="275"/>
      <c r="G58" s="275"/>
      <c r="H58" s="275"/>
      <c r="I58" s="275"/>
      <c r="J58" s="275"/>
      <c r="K58" s="275"/>
      <c r="L58" s="276"/>
      <c r="M58" s="194"/>
    </row>
    <row r="59" spans="1:13" ht="15" x14ac:dyDescent="0.25">
      <c r="A59" s="189"/>
      <c r="B59" s="189"/>
      <c r="C59" s="189"/>
      <c r="D59" s="189"/>
      <c r="E59" s="189"/>
      <c r="F59" s="189"/>
      <c r="G59" s="189"/>
      <c r="H59" s="189"/>
      <c r="I59" s="189"/>
      <c r="J59" s="189"/>
      <c r="K59" s="189"/>
      <c r="L59" s="189"/>
      <c r="M59" s="194"/>
    </row>
    <row r="60" spans="1:13" ht="15" x14ac:dyDescent="0.25">
      <c r="A60" s="37"/>
      <c r="B60" s="37"/>
      <c r="C60" s="37"/>
      <c r="D60" s="37"/>
      <c r="E60" s="37"/>
      <c r="F60" s="37"/>
      <c r="G60" s="37"/>
      <c r="H60" s="37"/>
      <c r="I60" s="37"/>
      <c r="J60" s="37"/>
      <c r="K60" s="37"/>
      <c r="L60" s="37"/>
      <c r="M60" s="194"/>
    </row>
    <row r="61" spans="1:13" ht="22.5" customHeight="1" x14ac:dyDescent="0.25">
      <c r="A61" s="279" t="s">
        <v>47</v>
      </c>
      <c r="B61" s="286"/>
      <c r="C61" s="286"/>
      <c r="D61" s="286"/>
      <c r="E61" s="286"/>
      <c r="F61" s="286"/>
      <c r="G61" s="286"/>
      <c r="H61" s="286"/>
      <c r="I61" s="286"/>
      <c r="J61" s="286"/>
      <c r="K61" s="286"/>
      <c r="L61" s="286"/>
      <c r="M61" s="194"/>
    </row>
    <row r="62" spans="1:13" ht="22.5" customHeight="1" x14ac:dyDescent="0.25">
      <c r="A62" s="286"/>
      <c r="B62" s="286"/>
      <c r="C62" s="286"/>
      <c r="D62" s="286"/>
      <c r="E62" s="286"/>
      <c r="F62" s="286"/>
      <c r="G62" s="286"/>
      <c r="H62" s="286"/>
      <c r="I62" s="286"/>
      <c r="J62" s="286"/>
      <c r="K62" s="286"/>
      <c r="L62" s="286"/>
      <c r="M62" s="194"/>
    </row>
    <row r="63" spans="1:13" ht="23.25" customHeight="1" x14ac:dyDescent="0.25">
      <c r="A63" s="279" t="s">
        <v>1772</v>
      </c>
      <c r="B63" s="286"/>
      <c r="C63" s="286"/>
      <c r="D63" s="286"/>
      <c r="E63" s="286"/>
      <c r="F63" s="286"/>
      <c r="G63" s="286"/>
      <c r="H63" s="286"/>
      <c r="I63" s="286"/>
      <c r="J63" s="286"/>
      <c r="K63" s="286"/>
      <c r="L63" s="286"/>
      <c r="M63" s="194"/>
    </row>
    <row r="64" spans="1:13" ht="23.25" customHeight="1" x14ac:dyDescent="0.25">
      <c r="A64" s="286"/>
      <c r="B64" s="286"/>
      <c r="C64" s="286"/>
      <c r="D64" s="286"/>
      <c r="E64" s="286"/>
      <c r="F64" s="286"/>
      <c r="G64" s="286"/>
      <c r="H64" s="286"/>
      <c r="I64" s="286"/>
      <c r="J64" s="286"/>
      <c r="K64" s="286"/>
      <c r="L64" s="286"/>
      <c r="M64" s="194"/>
    </row>
    <row r="65" spans="1:13" x14ac:dyDescent="0.25">
      <c r="A65" s="196"/>
      <c r="B65" s="196"/>
      <c r="C65" s="196"/>
      <c r="D65" s="196"/>
      <c r="E65" s="196"/>
      <c r="F65" s="196"/>
      <c r="G65" s="196"/>
      <c r="H65" s="196"/>
      <c r="I65" s="196"/>
      <c r="J65" s="196"/>
      <c r="K65" s="196"/>
      <c r="L65" s="196"/>
      <c r="M65" s="194"/>
    </row>
    <row r="66" spans="1:13" ht="15" customHeight="1" x14ac:dyDescent="0.25">
      <c r="A66" s="37"/>
      <c r="B66" s="37"/>
      <c r="C66" s="41"/>
      <c r="D66" s="41"/>
      <c r="E66" s="41"/>
      <c r="F66" s="37"/>
      <c r="G66" s="37"/>
      <c r="H66" s="37"/>
      <c r="I66" s="313"/>
      <c r="J66" s="313"/>
      <c r="K66" s="313"/>
      <c r="L66" s="313"/>
      <c r="M66" s="194"/>
    </row>
    <row r="67" spans="1:13" ht="16.5" customHeight="1" thickBot="1" x14ac:dyDescent="0.3">
      <c r="A67" s="281" t="s">
        <v>12</v>
      </c>
      <c r="B67" s="281"/>
      <c r="C67" s="280"/>
      <c r="D67" s="280"/>
      <c r="E67" s="280"/>
      <c r="F67" s="280"/>
      <c r="G67" s="281" t="s">
        <v>40</v>
      </c>
      <c r="H67" s="281"/>
      <c r="I67" s="314"/>
      <c r="J67" s="314"/>
      <c r="K67" s="314"/>
      <c r="L67" s="314"/>
      <c r="M67" s="194"/>
    </row>
    <row r="68" spans="1:13" ht="15" x14ac:dyDescent="0.25">
      <c r="A68" s="37"/>
      <c r="B68" s="37"/>
      <c r="C68" s="37"/>
      <c r="D68" s="37"/>
      <c r="E68" s="37"/>
      <c r="F68" s="37"/>
      <c r="G68" s="37"/>
      <c r="H68" s="37"/>
      <c r="I68" s="37"/>
      <c r="J68" s="37"/>
      <c r="K68" s="37"/>
      <c r="L68" s="37"/>
      <c r="M68" s="194"/>
    </row>
    <row r="69" spans="1:13" ht="16.5" thickBot="1" x14ac:dyDescent="0.3">
      <c r="A69" s="281" t="s">
        <v>49</v>
      </c>
      <c r="B69" s="281"/>
      <c r="C69" s="280"/>
      <c r="D69" s="280"/>
      <c r="E69" s="280"/>
      <c r="F69" s="280"/>
      <c r="G69" s="281" t="s">
        <v>41</v>
      </c>
      <c r="H69" s="281"/>
      <c r="I69" s="280"/>
      <c r="J69" s="280"/>
      <c r="K69" s="280"/>
      <c r="L69" s="280"/>
      <c r="M69" s="194"/>
    </row>
    <row r="70" spans="1:13" x14ac:dyDescent="0.25">
      <c r="A70" s="193"/>
      <c r="B70" s="193"/>
      <c r="C70" s="194"/>
      <c r="D70" s="194"/>
      <c r="E70" s="194"/>
      <c r="F70" s="37"/>
      <c r="G70" s="193"/>
      <c r="H70" s="193"/>
      <c r="I70" s="194"/>
      <c r="J70" s="194"/>
      <c r="K70" s="194"/>
      <c r="L70" s="37"/>
      <c r="M70" s="37"/>
    </row>
    <row r="71" spans="1:13" x14ac:dyDescent="0.25">
      <c r="A71" s="193"/>
      <c r="B71" s="193"/>
      <c r="C71" s="194"/>
      <c r="D71" s="194"/>
      <c r="E71" s="194"/>
      <c r="F71" s="37"/>
      <c r="G71" s="193"/>
      <c r="H71" s="193"/>
      <c r="I71" s="194"/>
      <c r="J71" s="194"/>
      <c r="K71" s="194"/>
      <c r="L71" s="37"/>
      <c r="M71" s="37"/>
    </row>
    <row r="72" spans="1:13" ht="15" x14ac:dyDescent="0.25">
      <c r="A72" s="366"/>
      <c r="B72" s="367"/>
      <c r="C72" s="367"/>
      <c r="D72" s="367"/>
      <c r="E72" s="367"/>
      <c r="F72" s="367"/>
      <c r="G72" s="367"/>
      <c r="H72" s="367"/>
      <c r="I72" s="367"/>
      <c r="J72" s="367"/>
      <c r="K72" s="367"/>
      <c r="L72" s="368"/>
      <c r="M72" s="37"/>
    </row>
    <row r="73" spans="1:13" ht="15" x14ac:dyDescent="0.25">
      <c r="A73" s="369"/>
      <c r="B73" s="370"/>
      <c r="C73" s="370"/>
      <c r="D73" s="370"/>
      <c r="E73" s="370"/>
      <c r="F73" s="370"/>
      <c r="G73" s="370"/>
      <c r="H73" s="370"/>
      <c r="I73" s="370"/>
      <c r="J73" s="370"/>
      <c r="K73" s="370"/>
      <c r="L73" s="371"/>
      <c r="M73" s="37"/>
    </row>
    <row r="74" spans="1:13" ht="15" x14ac:dyDescent="0.25">
      <c r="A74" s="194"/>
      <c r="B74" s="194"/>
      <c r="C74" s="194"/>
      <c r="D74" s="194"/>
      <c r="E74" s="194"/>
      <c r="F74" s="194"/>
      <c r="G74" s="194"/>
      <c r="H74" s="194"/>
      <c r="I74" s="194"/>
      <c r="J74" s="194"/>
      <c r="K74" s="194"/>
      <c r="L74" s="194"/>
      <c r="M74" s="37"/>
    </row>
    <row r="75" spans="1:13" ht="15.75" customHeight="1" x14ac:dyDescent="0.25">
      <c r="A75" s="283"/>
      <c r="B75" s="283"/>
      <c r="C75" s="283"/>
      <c r="D75" s="283"/>
      <c r="E75" s="284" t="s">
        <v>48</v>
      </c>
      <c r="F75" s="284"/>
      <c r="G75" s="284"/>
      <c r="H75" s="284"/>
      <c r="I75" s="284"/>
      <c r="J75" s="284"/>
      <c r="K75" s="284"/>
      <c r="L75" s="284"/>
      <c r="M75" s="37"/>
    </row>
    <row r="76" spans="1:13" ht="15.75" customHeight="1" x14ac:dyDescent="0.25">
      <c r="A76" s="283"/>
      <c r="B76" s="283"/>
      <c r="C76" s="283"/>
      <c r="D76" s="283"/>
      <c r="E76" s="284"/>
      <c r="F76" s="284"/>
      <c r="G76" s="284"/>
      <c r="H76" s="284"/>
      <c r="I76" s="284"/>
      <c r="J76" s="284"/>
      <c r="K76" s="284"/>
      <c r="L76" s="284"/>
      <c r="M76" s="37"/>
    </row>
    <row r="77" spans="1:13" ht="15.75" customHeight="1" x14ac:dyDescent="0.25">
      <c r="A77" s="283"/>
      <c r="B77" s="283"/>
      <c r="C77" s="283"/>
      <c r="D77" s="283"/>
      <c r="E77" s="284"/>
      <c r="F77" s="284"/>
      <c r="G77" s="284"/>
      <c r="H77" s="284"/>
      <c r="I77" s="284"/>
      <c r="J77" s="284"/>
      <c r="K77" s="284"/>
      <c r="L77" s="284"/>
      <c r="M77" s="37"/>
    </row>
    <row r="78" spans="1:13" ht="15.75" customHeight="1" x14ac:dyDescent="0.25">
      <c r="A78" s="283"/>
      <c r="B78" s="283"/>
      <c r="C78" s="283"/>
      <c r="D78" s="283"/>
      <c r="E78" s="293" t="s">
        <v>51</v>
      </c>
      <c r="F78" s="293"/>
      <c r="G78" s="293"/>
      <c r="H78" s="293"/>
      <c r="I78" s="293"/>
      <c r="J78" s="293"/>
      <c r="K78" s="293"/>
      <c r="L78" s="293"/>
      <c r="M78" s="37"/>
    </row>
    <row r="79" spans="1:13" ht="15.75" customHeight="1" x14ac:dyDescent="0.25">
      <c r="A79" s="283"/>
      <c r="B79" s="283"/>
      <c r="C79" s="283"/>
      <c r="D79" s="283"/>
      <c r="E79" s="293"/>
      <c r="F79" s="293"/>
      <c r="G79" s="293"/>
      <c r="H79" s="293"/>
      <c r="I79" s="293"/>
      <c r="J79" s="293"/>
      <c r="K79" s="293"/>
      <c r="L79" s="293"/>
    </row>
    <row r="80" spans="1:13" ht="15.75" customHeight="1" x14ac:dyDescent="0.25">
      <c r="A80" s="283"/>
      <c r="B80" s="283"/>
      <c r="C80" s="283"/>
      <c r="D80" s="283"/>
      <c r="E80" s="293"/>
      <c r="F80" s="293"/>
      <c r="G80" s="293"/>
      <c r="H80" s="293"/>
      <c r="I80" s="293"/>
      <c r="J80" s="293"/>
      <c r="K80" s="293"/>
      <c r="L80" s="293"/>
    </row>
    <row r="81" spans="1:16" ht="15.75" customHeight="1" x14ac:dyDescent="0.25">
      <c r="A81" s="32"/>
      <c r="B81" s="32"/>
      <c r="C81" s="32"/>
      <c r="D81" s="32"/>
      <c r="E81" s="197"/>
      <c r="F81" s="197"/>
      <c r="G81" s="197"/>
      <c r="H81" s="197"/>
      <c r="I81" s="197"/>
      <c r="J81" s="197"/>
      <c r="K81" s="197"/>
      <c r="L81" s="197"/>
    </row>
    <row r="82" spans="1:16" ht="15.75" customHeight="1" thickBot="1" x14ac:dyDescent="0.3">
      <c r="A82" s="196"/>
      <c r="B82" s="196"/>
      <c r="C82" s="196"/>
      <c r="D82" s="196"/>
      <c r="E82" s="196"/>
      <c r="F82" s="196"/>
      <c r="G82" s="196"/>
      <c r="H82" s="196"/>
      <c r="I82" s="196"/>
      <c r="J82" s="196"/>
      <c r="K82" s="196"/>
      <c r="L82" s="196"/>
    </row>
    <row r="83" spans="1:16" ht="15.75" customHeight="1" thickBot="1" x14ac:dyDescent="0.3">
      <c r="A83" s="37"/>
      <c r="B83" s="240" t="str">
        <f>IF(K32="","",IF(K32="New","Calibration Data: As Found/As Left",IF(K32="Used","Calibration Data: As Found/As Left",IF(K32="Repaired","Calibration Data: As Found",))))</f>
        <v>Calibration Data: As Found/As Left</v>
      </c>
      <c r="C83" s="241"/>
      <c r="D83" s="241"/>
      <c r="E83" s="241"/>
      <c r="F83" s="241"/>
      <c r="G83" s="241"/>
      <c r="H83" s="241"/>
      <c r="I83" s="241"/>
      <c r="J83" s="241"/>
      <c r="K83" s="242"/>
      <c r="L83" s="37"/>
    </row>
    <row r="84" spans="1:16" ht="33" customHeight="1" x14ac:dyDescent="0.25">
      <c r="A84" s="37"/>
      <c r="B84" s="290" t="s">
        <v>0</v>
      </c>
      <c r="C84" s="291"/>
      <c r="D84" s="292" t="s">
        <v>2</v>
      </c>
      <c r="E84" s="291"/>
      <c r="F84" s="192" t="s">
        <v>1</v>
      </c>
      <c r="G84" s="292" t="s">
        <v>3</v>
      </c>
      <c r="H84" s="291"/>
      <c r="I84" s="292" t="s">
        <v>5</v>
      </c>
      <c r="J84" s="291"/>
      <c r="K84" s="27" t="s">
        <v>4</v>
      </c>
      <c r="L84" s="37"/>
      <c r="O84" s="99" t="s">
        <v>58</v>
      </c>
      <c r="P84" s="99" t="s">
        <v>59</v>
      </c>
    </row>
    <row r="85" spans="1:16" ht="15.75" customHeight="1" x14ac:dyDescent="0.25">
      <c r="A85" s="37"/>
      <c r="B85" s="289"/>
      <c r="C85" s="288"/>
      <c r="D85" s="287"/>
      <c r="E85" s="288"/>
      <c r="F85" s="188"/>
      <c r="G85" s="287" t="str">
        <f>IF(B85="","",B85-D85)</f>
        <v/>
      </c>
      <c r="H85" s="288"/>
      <c r="I85" s="287"/>
      <c r="J85" s="288"/>
      <c r="K85" s="199" t="str">
        <f>IF(G85="","",IF(AND(G85&gt;=-I85,G85&lt;=I85),"Pass","Fail"))</f>
        <v/>
      </c>
      <c r="L85" s="37"/>
      <c r="O85" s="10">
        <f>-I85</f>
        <v>0</v>
      </c>
      <c r="P85" s="10">
        <f>I85</f>
        <v>0</v>
      </c>
    </row>
    <row r="86" spans="1:16" ht="15.75" customHeight="1" x14ac:dyDescent="0.25">
      <c r="A86" s="37"/>
      <c r="B86" s="289"/>
      <c r="C86" s="288"/>
      <c r="D86" s="287"/>
      <c r="E86" s="288"/>
      <c r="F86" s="188"/>
      <c r="G86" s="287" t="str">
        <f t="shared" ref="G86:G93" si="0">IF(B86="","",B86-D86)</f>
        <v/>
      </c>
      <c r="H86" s="288"/>
      <c r="I86" s="287"/>
      <c r="J86" s="288"/>
      <c r="K86" s="199" t="str">
        <f t="shared" ref="K86:K93" si="1">IF(G86="","",IF(AND(G86&gt;=-I86,G86&lt;=I86),"Pass","Fail"))</f>
        <v/>
      </c>
      <c r="L86" s="37"/>
      <c r="O86" s="10">
        <f t="shared" ref="O86:O88" si="2">-I86</f>
        <v>0</v>
      </c>
      <c r="P86" s="10">
        <f t="shared" ref="P86:P88" si="3">I86</f>
        <v>0</v>
      </c>
    </row>
    <row r="87" spans="1:16" ht="15.75" customHeight="1" x14ac:dyDescent="0.25">
      <c r="A87" s="37"/>
      <c r="B87" s="289"/>
      <c r="C87" s="288"/>
      <c r="D87" s="287"/>
      <c r="E87" s="288"/>
      <c r="F87" s="188"/>
      <c r="G87" s="287" t="str">
        <f t="shared" si="0"/>
        <v/>
      </c>
      <c r="H87" s="288"/>
      <c r="I87" s="287"/>
      <c r="J87" s="288"/>
      <c r="K87" s="199" t="str">
        <f t="shared" si="1"/>
        <v/>
      </c>
      <c r="L87" s="37"/>
      <c r="O87" s="10">
        <f t="shared" si="2"/>
        <v>0</v>
      </c>
      <c r="P87" s="10">
        <f t="shared" si="3"/>
        <v>0</v>
      </c>
    </row>
    <row r="88" spans="1:16" ht="15.75" customHeight="1" x14ac:dyDescent="0.25">
      <c r="A88" s="37"/>
      <c r="B88" s="252"/>
      <c r="C88" s="238"/>
      <c r="D88" s="238"/>
      <c r="E88" s="238"/>
      <c r="F88" s="188"/>
      <c r="G88" s="238" t="str">
        <f t="shared" si="0"/>
        <v/>
      </c>
      <c r="H88" s="238"/>
      <c r="I88" s="238"/>
      <c r="J88" s="238"/>
      <c r="K88" s="199" t="str">
        <f t="shared" si="1"/>
        <v/>
      </c>
      <c r="L88" s="37"/>
      <c r="O88" s="10">
        <f t="shared" si="2"/>
        <v>0</v>
      </c>
      <c r="P88" s="10">
        <f t="shared" si="3"/>
        <v>0</v>
      </c>
    </row>
    <row r="89" spans="1:16" ht="15.75" customHeight="1" x14ac:dyDescent="0.25">
      <c r="A89" s="37"/>
      <c r="B89" s="289"/>
      <c r="C89" s="288"/>
      <c r="D89" s="287"/>
      <c r="E89" s="288"/>
      <c r="F89" s="188"/>
      <c r="G89" s="287" t="str">
        <f t="shared" si="0"/>
        <v/>
      </c>
      <c r="H89" s="288"/>
      <c r="I89" s="287"/>
      <c r="J89" s="288"/>
      <c r="K89" s="199" t="str">
        <f t="shared" si="1"/>
        <v/>
      </c>
      <c r="L89" s="37"/>
      <c r="O89" s="10">
        <f>-I89</f>
        <v>0</v>
      </c>
      <c r="P89" s="10">
        <f>I89</f>
        <v>0</v>
      </c>
    </row>
    <row r="90" spans="1:16" ht="15.75" customHeight="1" x14ac:dyDescent="0.25">
      <c r="A90" s="37"/>
      <c r="B90" s="289"/>
      <c r="C90" s="288"/>
      <c r="D90" s="287"/>
      <c r="E90" s="288"/>
      <c r="F90" s="188"/>
      <c r="G90" s="287" t="str">
        <f t="shared" si="0"/>
        <v/>
      </c>
      <c r="H90" s="288"/>
      <c r="I90" s="287"/>
      <c r="J90" s="288"/>
      <c r="K90" s="199" t="str">
        <f t="shared" si="1"/>
        <v/>
      </c>
      <c r="L90" s="37"/>
      <c r="O90" s="10">
        <f>-I90</f>
        <v>0</v>
      </c>
      <c r="P90" s="10">
        <f>I90</f>
        <v>0</v>
      </c>
    </row>
    <row r="91" spans="1:16" ht="15.75" customHeight="1" x14ac:dyDescent="0.25">
      <c r="A91" s="37"/>
      <c r="B91" s="289"/>
      <c r="C91" s="288"/>
      <c r="D91" s="287"/>
      <c r="E91" s="288"/>
      <c r="F91" s="188"/>
      <c r="G91" s="287" t="str">
        <f t="shared" si="0"/>
        <v/>
      </c>
      <c r="H91" s="288"/>
      <c r="I91" s="287"/>
      <c r="J91" s="288"/>
      <c r="K91" s="199" t="str">
        <f t="shared" si="1"/>
        <v/>
      </c>
      <c r="L91" s="37"/>
      <c r="O91" s="10">
        <f>-I91</f>
        <v>0</v>
      </c>
      <c r="P91" s="10">
        <f>I91</f>
        <v>0</v>
      </c>
    </row>
    <row r="92" spans="1:16" ht="15.75" customHeight="1" x14ac:dyDescent="0.25">
      <c r="A92" s="37"/>
      <c r="B92" s="252"/>
      <c r="C92" s="238"/>
      <c r="D92" s="238"/>
      <c r="E92" s="238"/>
      <c r="F92" s="188"/>
      <c r="G92" s="238" t="str">
        <f t="shared" si="0"/>
        <v/>
      </c>
      <c r="H92" s="238"/>
      <c r="I92" s="238"/>
      <c r="J92" s="238"/>
      <c r="K92" s="199" t="str">
        <f t="shared" si="1"/>
        <v/>
      </c>
      <c r="L92" s="37"/>
      <c r="O92" s="10">
        <f>-I92</f>
        <v>0</v>
      </c>
      <c r="P92" s="10">
        <f>I92</f>
        <v>0</v>
      </c>
    </row>
    <row r="93" spans="1:16" ht="15.75" customHeight="1" thickBot="1" x14ac:dyDescent="0.3">
      <c r="A93" s="37"/>
      <c r="B93" s="252"/>
      <c r="C93" s="238"/>
      <c r="D93" s="238"/>
      <c r="E93" s="238"/>
      <c r="F93" s="188"/>
      <c r="G93" s="238" t="str">
        <f t="shared" si="0"/>
        <v/>
      </c>
      <c r="H93" s="238"/>
      <c r="I93" s="238"/>
      <c r="J93" s="238"/>
      <c r="K93" s="199" t="str">
        <f t="shared" si="1"/>
        <v/>
      </c>
      <c r="L93" s="37"/>
      <c r="O93" s="10">
        <f>-I93</f>
        <v>0</v>
      </c>
      <c r="P93" s="10">
        <f>I93</f>
        <v>0</v>
      </c>
    </row>
    <row r="94" spans="1:16" ht="33" customHeight="1" x14ac:dyDescent="0.25">
      <c r="B94" s="290" t="s">
        <v>0</v>
      </c>
      <c r="C94" s="291"/>
      <c r="D94" s="292" t="s">
        <v>2</v>
      </c>
      <c r="E94" s="291"/>
      <c r="F94" s="192" t="s">
        <v>1</v>
      </c>
      <c r="G94" s="292" t="s">
        <v>3</v>
      </c>
      <c r="H94" s="291"/>
      <c r="I94" s="292" t="s">
        <v>5</v>
      </c>
      <c r="J94" s="291"/>
      <c r="K94" s="27" t="s">
        <v>4</v>
      </c>
      <c r="L94" s="37"/>
      <c r="O94" s="99" t="s">
        <v>58</v>
      </c>
      <c r="P94" s="99" t="s">
        <v>59</v>
      </c>
    </row>
    <row r="95" spans="1:16" ht="15.75" customHeight="1" x14ac:dyDescent="0.25">
      <c r="B95" s="289"/>
      <c r="C95" s="288"/>
      <c r="D95" s="287"/>
      <c r="E95" s="288"/>
      <c r="F95" s="188"/>
      <c r="G95" s="287" t="str">
        <f>IF(B95="","",B95-D95)</f>
        <v/>
      </c>
      <c r="H95" s="288"/>
      <c r="I95" s="287"/>
      <c r="J95" s="288"/>
      <c r="K95" s="199" t="str">
        <f>IF(G95="","",IF(AND(G95&gt;=-I95,G95&lt;=I95),"Pass","Fail"))</f>
        <v/>
      </c>
      <c r="L95" s="37"/>
      <c r="O95" s="10">
        <f>-I95</f>
        <v>0</v>
      </c>
      <c r="P95" s="10">
        <f>I95</f>
        <v>0</v>
      </c>
    </row>
    <row r="96" spans="1:16" ht="15.75" customHeight="1" x14ac:dyDescent="0.25">
      <c r="B96" s="289"/>
      <c r="C96" s="288"/>
      <c r="D96" s="287"/>
      <c r="E96" s="288"/>
      <c r="F96" s="188"/>
      <c r="G96" s="287" t="str">
        <f t="shared" ref="G96:G103" si="4">IF(B96="","",B96-D96)</f>
        <v/>
      </c>
      <c r="H96" s="288"/>
      <c r="I96" s="287"/>
      <c r="J96" s="288"/>
      <c r="K96" s="199" t="str">
        <f t="shared" ref="K96:K103" si="5">IF(G96="","",IF(AND(G96&gt;=-I96,G96&lt;=I96),"Pass","Fail"))</f>
        <v/>
      </c>
      <c r="L96" s="37"/>
      <c r="O96" s="10">
        <f t="shared" ref="O96:O98" si="6">-I96</f>
        <v>0</v>
      </c>
      <c r="P96" s="10">
        <f t="shared" ref="P96:P98" si="7">I96</f>
        <v>0</v>
      </c>
    </row>
    <row r="97" spans="2:16" ht="15.75" customHeight="1" x14ac:dyDescent="0.25">
      <c r="B97" s="289"/>
      <c r="C97" s="288"/>
      <c r="D97" s="287"/>
      <c r="E97" s="288"/>
      <c r="F97" s="188"/>
      <c r="G97" s="287" t="str">
        <f t="shared" si="4"/>
        <v/>
      </c>
      <c r="H97" s="288"/>
      <c r="I97" s="287"/>
      <c r="J97" s="288"/>
      <c r="K97" s="199" t="str">
        <f t="shared" si="5"/>
        <v/>
      </c>
      <c r="L97" s="37"/>
      <c r="O97" s="10">
        <f t="shared" si="6"/>
        <v>0</v>
      </c>
      <c r="P97" s="10">
        <f t="shared" si="7"/>
        <v>0</v>
      </c>
    </row>
    <row r="98" spans="2:16" ht="15.75" customHeight="1" x14ac:dyDescent="0.25">
      <c r="B98" s="289"/>
      <c r="C98" s="288"/>
      <c r="D98" s="287"/>
      <c r="E98" s="288"/>
      <c r="F98" s="188"/>
      <c r="G98" s="287" t="str">
        <f t="shared" si="4"/>
        <v/>
      </c>
      <c r="H98" s="288"/>
      <c r="I98" s="287"/>
      <c r="J98" s="288"/>
      <c r="K98" s="199" t="str">
        <f t="shared" si="5"/>
        <v/>
      </c>
      <c r="L98" s="37"/>
      <c r="O98" s="10">
        <f t="shared" si="6"/>
        <v>0</v>
      </c>
      <c r="P98" s="10">
        <f t="shared" si="7"/>
        <v>0</v>
      </c>
    </row>
    <row r="99" spans="2:16" ht="15.75" customHeight="1" x14ac:dyDescent="0.25">
      <c r="B99" s="289"/>
      <c r="C99" s="288"/>
      <c r="D99" s="287"/>
      <c r="E99" s="288"/>
      <c r="F99" s="188"/>
      <c r="G99" s="287" t="str">
        <f t="shared" si="4"/>
        <v/>
      </c>
      <c r="H99" s="288"/>
      <c r="I99" s="287"/>
      <c r="J99" s="288"/>
      <c r="K99" s="199" t="str">
        <f t="shared" si="5"/>
        <v/>
      </c>
      <c r="L99" s="37"/>
      <c r="O99" s="10">
        <f>-I99</f>
        <v>0</v>
      </c>
      <c r="P99" s="10">
        <f>I99</f>
        <v>0</v>
      </c>
    </row>
    <row r="100" spans="2:16" ht="15.75" customHeight="1" x14ac:dyDescent="0.25">
      <c r="B100" s="289"/>
      <c r="C100" s="288"/>
      <c r="D100" s="287"/>
      <c r="E100" s="288"/>
      <c r="F100" s="188"/>
      <c r="G100" s="287" t="str">
        <f t="shared" si="4"/>
        <v/>
      </c>
      <c r="H100" s="288"/>
      <c r="I100" s="287"/>
      <c r="J100" s="288"/>
      <c r="K100" s="199" t="str">
        <f t="shared" si="5"/>
        <v/>
      </c>
      <c r="L100" s="37"/>
      <c r="O100" s="10">
        <f>-I100</f>
        <v>0</v>
      </c>
      <c r="P100" s="10">
        <f>I100</f>
        <v>0</v>
      </c>
    </row>
    <row r="101" spans="2:16" ht="15.75" customHeight="1" x14ac:dyDescent="0.25">
      <c r="B101" s="289"/>
      <c r="C101" s="288"/>
      <c r="D101" s="287"/>
      <c r="E101" s="288"/>
      <c r="F101" s="188"/>
      <c r="G101" s="287" t="str">
        <f t="shared" si="4"/>
        <v/>
      </c>
      <c r="H101" s="288"/>
      <c r="I101" s="287"/>
      <c r="J101" s="288"/>
      <c r="K101" s="199" t="str">
        <f t="shared" si="5"/>
        <v/>
      </c>
      <c r="L101" s="37"/>
      <c r="O101" s="10">
        <f>-I101</f>
        <v>0</v>
      </c>
      <c r="P101" s="10">
        <f>I101</f>
        <v>0</v>
      </c>
    </row>
    <row r="102" spans="2:16" ht="15.75" customHeight="1" x14ac:dyDescent="0.25">
      <c r="B102" s="252"/>
      <c r="C102" s="238"/>
      <c r="D102" s="238"/>
      <c r="E102" s="238"/>
      <c r="F102" s="188"/>
      <c r="G102" s="238" t="str">
        <f t="shared" si="4"/>
        <v/>
      </c>
      <c r="H102" s="238"/>
      <c r="I102" s="238"/>
      <c r="J102" s="238"/>
      <c r="K102" s="199" t="str">
        <f t="shared" si="5"/>
        <v/>
      </c>
      <c r="L102" s="37"/>
      <c r="O102" s="10">
        <f>-I102</f>
        <v>0</v>
      </c>
      <c r="P102" s="10">
        <f>I102</f>
        <v>0</v>
      </c>
    </row>
    <row r="103" spans="2:16" ht="15.75" customHeight="1" thickBot="1" x14ac:dyDescent="0.3">
      <c r="B103" s="260"/>
      <c r="C103" s="249"/>
      <c r="D103" s="249"/>
      <c r="E103" s="249"/>
      <c r="F103" s="191"/>
      <c r="G103" s="249" t="str">
        <f t="shared" si="4"/>
        <v/>
      </c>
      <c r="H103" s="249"/>
      <c r="I103" s="249"/>
      <c r="J103" s="249"/>
      <c r="K103" s="198" t="str">
        <f t="shared" si="5"/>
        <v/>
      </c>
      <c r="L103" s="37"/>
      <c r="O103" s="10">
        <f>-I103</f>
        <v>0</v>
      </c>
      <c r="P103" s="10">
        <f>I103</f>
        <v>0</v>
      </c>
    </row>
    <row r="104" spans="2:16" ht="33" customHeight="1" x14ac:dyDescent="0.25">
      <c r="B104" s="290" t="s">
        <v>0</v>
      </c>
      <c r="C104" s="291"/>
      <c r="D104" s="292" t="s">
        <v>2</v>
      </c>
      <c r="E104" s="291"/>
      <c r="F104" s="192" t="s">
        <v>1</v>
      </c>
      <c r="G104" s="292" t="s">
        <v>3</v>
      </c>
      <c r="H104" s="291"/>
      <c r="I104" s="292" t="s">
        <v>5</v>
      </c>
      <c r="J104" s="291"/>
      <c r="K104" s="27" t="s">
        <v>4</v>
      </c>
      <c r="L104" s="37"/>
      <c r="O104" s="99" t="s">
        <v>58</v>
      </c>
      <c r="P104" s="99" t="s">
        <v>59</v>
      </c>
    </row>
    <row r="105" spans="2:16" ht="15.75" customHeight="1" x14ac:dyDescent="0.25">
      <c r="B105" s="289"/>
      <c r="C105" s="288"/>
      <c r="D105" s="287"/>
      <c r="E105" s="288"/>
      <c r="F105" s="188"/>
      <c r="G105" s="287" t="str">
        <f>IF(B105="","",B105-D105)</f>
        <v/>
      </c>
      <c r="H105" s="288"/>
      <c r="I105" s="287"/>
      <c r="J105" s="288"/>
      <c r="K105" s="199" t="str">
        <f>IF(G105="","",IF(AND(G105&gt;=-I105,G105&lt;=I105),"Pass","Fail"))</f>
        <v/>
      </c>
      <c r="L105" s="37"/>
      <c r="O105" s="10">
        <f>-I105</f>
        <v>0</v>
      </c>
      <c r="P105" s="10">
        <f>I105</f>
        <v>0</v>
      </c>
    </row>
    <row r="106" spans="2:16" ht="15.75" customHeight="1" x14ac:dyDescent="0.25">
      <c r="B106" s="289"/>
      <c r="C106" s="288"/>
      <c r="D106" s="287"/>
      <c r="E106" s="288"/>
      <c r="F106" s="188"/>
      <c r="G106" s="287" t="str">
        <f t="shared" ref="G106:G113" si="8">IF(B106="","",B106-D106)</f>
        <v/>
      </c>
      <c r="H106" s="288"/>
      <c r="I106" s="287"/>
      <c r="J106" s="288"/>
      <c r="K106" s="199" t="str">
        <f t="shared" ref="K106:K113" si="9">IF(G106="","",IF(AND(G106&gt;=-I106,G106&lt;=I106),"Pass","Fail"))</f>
        <v/>
      </c>
      <c r="L106" s="37"/>
      <c r="O106" s="10">
        <f t="shared" ref="O106:O108" si="10">-I106</f>
        <v>0</v>
      </c>
      <c r="P106" s="10">
        <f t="shared" ref="P106:P108" si="11">I106</f>
        <v>0</v>
      </c>
    </row>
    <row r="107" spans="2:16" ht="15.75" customHeight="1" x14ac:dyDescent="0.25">
      <c r="B107" s="289"/>
      <c r="C107" s="288"/>
      <c r="D107" s="287"/>
      <c r="E107" s="288"/>
      <c r="F107" s="188"/>
      <c r="G107" s="287" t="str">
        <f t="shared" si="8"/>
        <v/>
      </c>
      <c r="H107" s="288"/>
      <c r="I107" s="287"/>
      <c r="J107" s="288"/>
      <c r="K107" s="199" t="str">
        <f t="shared" si="9"/>
        <v/>
      </c>
      <c r="L107" s="37"/>
      <c r="O107" s="10">
        <f t="shared" si="10"/>
        <v>0</v>
      </c>
      <c r="P107" s="10">
        <f t="shared" si="11"/>
        <v>0</v>
      </c>
    </row>
    <row r="108" spans="2:16" ht="15.75" customHeight="1" x14ac:dyDescent="0.25">
      <c r="B108" s="289"/>
      <c r="C108" s="288"/>
      <c r="D108" s="287"/>
      <c r="E108" s="288"/>
      <c r="F108" s="188"/>
      <c r="G108" s="287" t="str">
        <f t="shared" si="8"/>
        <v/>
      </c>
      <c r="H108" s="288"/>
      <c r="I108" s="287"/>
      <c r="J108" s="288"/>
      <c r="K108" s="199" t="str">
        <f t="shared" si="9"/>
        <v/>
      </c>
      <c r="L108" s="37"/>
      <c r="O108" s="10">
        <f t="shared" si="10"/>
        <v>0</v>
      </c>
      <c r="P108" s="10">
        <f t="shared" si="11"/>
        <v>0</v>
      </c>
    </row>
    <row r="109" spans="2:16" ht="15.75" customHeight="1" x14ac:dyDescent="0.25">
      <c r="B109" s="289"/>
      <c r="C109" s="288"/>
      <c r="D109" s="287"/>
      <c r="E109" s="288"/>
      <c r="F109" s="188"/>
      <c r="G109" s="287" t="str">
        <f t="shared" si="8"/>
        <v/>
      </c>
      <c r="H109" s="288"/>
      <c r="I109" s="287"/>
      <c r="J109" s="288"/>
      <c r="K109" s="199" t="str">
        <f t="shared" si="9"/>
        <v/>
      </c>
      <c r="L109" s="37"/>
      <c r="O109" s="10">
        <f>-I109</f>
        <v>0</v>
      </c>
      <c r="P109" s="10">
        <f>I109</f>
        <v>0</v>
      </c>
    </row>
    <row r="110" spans="2:16" ht="15.75" customHeight="1" x14ac:dyDescent="0.25">
      <c r="B110" s="289"/>
      <c r="C110" s="288"/>
      <c r="D110" s="287"/>
      <c r="E110" s="288"/>
      <c r="F110" s="188"/>
      <c r="G110" s="287" t="str">
        <f t="shared" si="8"/>
        <v/>
      </c>
      <c r="H110" s="288"/>
      <c r="I110" s="287"/>
      <c r="J110" s="288"/>
      <c r="K110" s="199" t="str">
        <f t="shared" si="9"/>
        <v/>
      </c>
      <c r="L110" s="37"/>
      <c r="O110" s="10">
        <f>-I110</f>
        <v>0</v>
      </c>
      <c r="P110" s="10">
        <f>I110</f>
        <v>0</v>
      </c>
    </row>
    <row r="111" spans="2:16" ht="15.75" customHeight="1" x14ac:dyDescent="0.25">
      <c r="B111" s="289"/>
      <c r="C111" s="288"/>
      <c r="D111" s="287"/>
      <c r="E111" s="288"/>
      <c r="F111" s="188"/>
      <c r="G111" s="287" t="str">
        <f t="shared" si="8"/>
        <v/>
      </c>
      <c r="H111" s="288"/>
      <c r="I111" s="287"/>
      <c r="J111" s="288"/>
      <c r="K111" s="199" t="str">
        <f t="shared" si="9"/>
        <v/>
      </c>
      <c r="L111" s="37"/>
      <c r="O111" s="10">
        <f>-I111</f>
        <v>0</v>
      </c>
      <c r="P111" s="10">
        <f>I111</f>
        <v>0</v>
      </c>
    </row>
    <row r="112" spans="2:16" ht="15.75" customHeight="1" x14ac:dyDescent="0.25">
      <c r="B112" s="252"/>
      <c r="C112" s="238"/>
      <c r="D112" s="238"/>
      <c r="E112" s="238"/>
      <c r="F112" s="188"/>
      <c r="G112" s="238" t="str">
        <f t="shared" si="8"/>
        <v/>
      </c>
      <c r="H112" s="238"/>
      <c r="I112" s="238"/>
      <c r="J112" s="238"/>
      <c r="K112" s="199" t="str">
        <f t="shared" si="9"/>
        <v/>
      </c>
      <c r="L112" s="37"/>
      <c r="O112" s="10">
        <f>-I112</f>
        <v>0</v>
      </c>
      <c r="P112" s="10">
        <f>I112</f>
        <v>0</v>
      </c>
    </row>
    <row r="113" spans="2:16" ht="15.75" customHeight="1" thickBot="1" x14ac:dyDescent="0.3">
      <c r="B113" s="260"/>
      <c r="C113" s="249"/>
      <c r="D113" s="249"/>
      <c r="E113" s="249"/>
      <c r="F113" s="191"/>
      <c r="G113" s="249" t="str">
        <f t="shared" si="8"/>
        <v/>
      </c>
      <c r="H113" s="249"/>
      <c r="I113" s="249"/>
      <c r="J113" s="249"/>
      <c r="K113" s="198" t="str">
        <f t="shared" si="9"/>
        <v/>
      </c>
      <c r="L113" s="37"/>
      <c r="O113" s="10">
        <f>-I113</f>
        <v>0</v>
      </c>
      <c r="P113" s="10">
        <f>I113</f>
        <v>0</v>
      </c>
    </row>
    <row r="114" spans="2:16" ht="33" customHeight="1" x14ac:dyDescent="0.25">
      <c r="B114" s="290" t="s">
        <v>0</v>
      </c>
      <c r="C114" s="291"/>
      <c r="D114" s="292" t="s">
        <v>2</v>
      </c>
      <c r="E114" s="291"/>
      <c r="F114" s="192" t="s">
        <v>1</v>
      </c>
      <c r="G114" s="292" t="s">
        <v>3</v>
      </c>
      <c r="H114" s="291"/>
      <c r="I114" s="292" t="s">
        <v>5</v>
      </c>
      <c r="J114" s="291"/>
      <c r="K114" s="27" t="s">
        <v>4</v>
      </c>
      <c r="L114" s="37"/>
      <c r="O114" s="99" t="s">
        <v>58</v>
      </c>
      <c r="P114" s="99" t="s">
        <v>59</v>
      </c>
    </row>
    <row r="115" spans="2:16" ht="15.75" customHeight="1" x14ac:dyDescent="0.25">
      <c r="B115" s="289"/>
      <c r="C115" s="288"/>
      <c r="D115" s="287"/>
      <c r="E115" s="288"/>
      <c r="F115" s="188"/>
      <c r="G115" s="287" t="str">
        <f>IF(B115="","",B115-D115)</f>
        <v/>
      </c>
      <c r="H115" s="288"/>
      <c r="I115" s="287"/>
      <c r="J115" s="288"/>
      <c r="K115" s="199" t="str">
        <f>IF(G115="","",IF(AND(G115&gt;=-I115,G115&lt;=I115),"Pass","Fail"))</f>
        <v/>
      </c>
      <c r="L115" s="37"/>
      <c r="O115" s="10">
        <f>-I115</f>
        <v>0</v>
      </c>
      <c r="P115" s="10">
        <f>I115</f>
        <v>0</v>
      </c>
    </row>
    <row r="116" spans="2:16" ht="15.75" customHeight="1" x14ac:dyDescent="0.25">
      <c r="B116" s="289"/>
      <c r="C116" s="288"/>
      <c r="D116" s="287"/>
      <c r="E116" s="288"/>
      <c r="F116" s="188"/>
      <c r="G116" s="287" t="str">
        <f t="shared" ref="G116:G123" si="12">IF(B116="","",B116-D116)</f>
        <v/>
      </c>
      <c r="H116" s="288"/>
      <c r="I116" s="287"/>
      <c r="J116" s="288"/>
      <c r="K116" s="199" t="str">
        <f t="shared" ref="K116:K123" si="13">IF(G116="","",IF(AND(G116&gt;=-I116,G116&lt;=I116),"Pass","Fail"))</f>
        <v/>
      </c>
      <c r="L116" s="37"/>
      <c r="O116" s="10">
        <f t="shared" ref="O116:O118" si="14">-I116</f>
        <v>0</v>
      </c>
      <c r="P116" s="10">
        <f t="shared" ref="P116:P118" si="15">I116</f>
        <v>0</v>
      </c>
    </row>
    <row r="117" spans="2:16" ht="15.75" customHeight="1" x14ac:dyDescent="0.25">
      <c r="B117" s="289"/>
      <c r="C117" s="288"/>
      <c r="D117" s="287"/>
      <c r="E117" s="288"/>
      <c r="F117" s="188"/>
      <c r="G117" s="287" t="str">
        <f t="shared" si="12"/>
        <v/>
      </c>
      <c r="H117" s="288"/>
      <c r="I117" s="287"/>
      <c r="J117" s="288"/>
      <c r="K117" s="199" t="str">
        <f t="shared" si="13"/>
        <v/>
      </c>
      <c r="L117" s="37"/>
      <c r="O117" s="10">
        <f t="shared" si="14"/>
        <v>0</v>
      </c>
      <c r="P117" s="10">
        <f t="shared" si="15"/>
        <v>0</v>
      </c>
    </row>
    <row r="118" spans="2:16" ht="15.75" customHeight="1" x14ac:dyDescent="0.25">
      <c r="B118" s="289"/>
      <c r="C118" s="288"/>
      <c r="D118" s="287"/>
      <c r="E118" s="288"/>
      <c r="F118" s="188"/>
      <c r="G118" s="287" t="str">
        <f t="shared" si="12"/>
        <v/>
      </c>
      <c r="H118" s="288"/>
      <c r="I118" s="287"/>
      <c r="J118" s="288"/>
      <c r="K118" s="199" t="str">
        <f t="shared" si="13"/>
        <v/>
      </c>
      <c r="L118" s="37"/>
      <c r="O118" s="10">
        <f t="shared" si="14"/>
        <v>0</v>
      </c>
      <c r="P118" s="10">
        <f t="shared" si="15"/>
        <v>0</v>
      </c>
    </row>
    <row r="119" spans="2:16" ht="15.75" customHeight="1" x14ac:dyDescent="0.25">
      <c r="B119" s="289"/>
      <c r="C119" s="288"/>
      <c r="D119" s="287"/>
      <c r="E119" s="288"/>
      <c r="F119" s="188"/>
      <c r="G119" s="287" t="str">
        <f t="shared" si="12"/>
        <v/>
      </c>
      <c r="H119" s="288"/>
      <c r="I119" s="287"/>
      <c r="J119" s="288"/>
      <c r="K119" s="199" t="str">
        <f t="shared" si="13"/>
        <v/>
      </c>
      <c r="L119" s="37"/>
      <c r="O119" s="10">
        <f>-I119</f>
        <v>0</v>
      </c>
      <c r="P119" s="10">
        <f>I119</f>
        <v>0</v>
      </c>
    </row>
    <row r="120" spans="2:16" ht="15.75" customHeight="1" x14ac:dyDescent="0.25">
      <c r="B120" s="289"/>
      <c r="C120" s="288"/>
      <c r="D120" s="287"/>
      <c r="E120" s="288"/>
      <c r="F120" s="188"/>
      <c r="G120" s="287" t="str">
        <f t="shared" si="12"/>
        <v/>
      </c>
      <c r="H120" s="288"/>
      <c r="I120" s="287"/>
      <c r="J120" s="288"/>
      <c r="K120" s="199" t="str">
        <f t="shared" si="13"/>
        <v/>
      </c>
      <c r="L120" s="37"/>
      <c r="O120" s="10">
        <f>-I120</f>
        <v>0</v>
      </c>
      <c r="P120" s="10">
        <f>I120</f>
        <v>0</v>
      </c>
    </row>
    <row r="121" spans="2:16" ht="15.75" customHeight="1" x14ac:dyDescent="0.25">
      <c r="B121" s="289"/>
      <c r="C121" s="288"/>
      <c r="D121" s="287"/>
      <c r="E121" s="288"/>
      <c r="F121" s="188"/>
      <c r="G121" s="287" t="str">
        <f t="shared" si="12"/>
        <v/>
      </c>
      <c r="H121" s="288"/>
      <c r="I121" s="287"/>
      <c r="J121" s="288"/>
      <c r="K121" s="199" t="str">
        <f t="shared" si="13"/>
        <v/>
      </c>
      <c r="L121" s="37"/>
      <c r="O121" s="10">
        <f>-I121</f>
        <v>0</v>
      </c>
      <c r="P121" s="10">
        <f>I121</f>
        <v>0</v>
      </c>
    </row>
    <row r="122" spans="2:16" ht="15.75" customHeight="1" x14ac:dyDescent="0.25">
      <c r="B122" s="252"/>
      <c r="C122" s="238"/>
      <c r="D122" s="238"/>
      <c r="E122" s="238"/>
      <c r="F122" s="188"/>
      <c r="G122" s="238" t="str">
        <f t="shared" si="12"/>
        <v/>
      </c>
      <c r="H122" s="238"/>
      <c r="I122" s="238"/>
      <c r="J122" s="238"/>
      <c r="K122" s="199" t="str">
        <f t="shared" si="13"/>
        <v/>
      </c>
      <c r="L122" s="37"/>
      <c r="O122" s="10">
        <f>-I122</f>
        <v>0</v>
      </c>
      <c r="P122" s="10">
        <f>I122</f>
        <v>0</v>
      </c>
    </row>
    <row r="123" spans="2:16" ht="15.75" customHeight="1" thickBot="1" x14ac:dyDescent="0.3">
      <c r="B123" s="260"/>
      <c r="C123" s="249"/>
      <c r="D123" s="249"/>
      <c r="E123" s="249"/>
      <c r="F123" s="191"/>
      <c r="G123" s="249" t="str">
        <f t="shared" si="12"/>
        <v/>
      </c>
      <c r="H123" s="249"/>
      <c r="I123" s="249"/>
      <c r="J123" s="249"/>
      <c r="K123" s="198" t="str">
        <f t="shared" si="13"/>
        <v/>
      </c>
      <c r="L123" s="37"/>
      <c r="O123" s="10">
        <f>-I123</f>
        <v>0</v>
      </c>
      <c r="P123" s="10">
        <f>I123</f>
        <v>0</v>
      </c>
    </row>
    <row r="124" spans="2:16" ht="33" customHeight="1" x14ac:dyDescent="0.25">
      <c r="B124" s="290" t="s">
        <v>0</v>
      </c>
      <c r="C124" s="291"/>
      <c r="D124" s="292" t="s">
        <v>2</v>
      </c>
      <c r="E124" s="291"/>
      <c r="F124" s="192" t="s">
        <v>1</v>
      </c>
      <c r="G124" s="292" t="s">
        <v>3</v>
      </c>
      <c r="H124" s="291"/>
      <c r="I124" s="292" t="s">
        <v>5</v>
      </c>
      <c r="J124" s="291"/>
      <c r="K124" s="27" t="s">
        <v>4</v>
      </c>
      <c r="L124" s="37"/>
      <c r="O124" s="99" t="s">
        <v>58</v>
      </c>
      <c r="P124" s="99" t="s">
        <v>59</v>
      </c>
    </row>
    <row r="125" spans="2:16" ht="15.75" customHeight="1" x14ac:dyDescent="0.25">
      <c r="B125" s="289"/>
      <c r="C125" s="288"/>
      <c r="D125" s="287"/>
      <c r="E125" s="288"/>
      <c r="F125" s="188"/>
      <c r="G125" s="287" t="str">
        <f>IF(B125="","",B125-D125)</f>
        <v/>
      </c>
      <c r="H125" s="288"/>
      <c r="I125" s="287"/>
      <c r="J125" s="288"/>
      <c r="K125" s="199" t="str">
        <f>IF(G125="","",IF(AND(G125&gt;=-I125,G125&lt;=I125),"Pass","Fail"))</f>
        <v/>
      </c>
      <c r="L125" s="37"/>
      <c r="O125" s="10">
        <f>-I125</f>
        <v>0</v>
      </c>
      <c r="P125" s="10">
        <f>I125</f>
        <v>0</v>
      </c>
    </row>
    <row r="126" spans="2:16" ht="15.75" customHeight="1" x14ac:dyDescent="0.25">
      <c r="B126" s="289"/>
      <c r="C126" s="288"/>
      <c r="D126" s="287"/>
      <c r="E126" s="288"/>
      <c r="F126" s="188"/>
      <c r="G126" s="287" t="str">
        <f t="shared" ref="G126:G133" si="16">IF(B126="","",B126-D126)</f>
        <v/>
      </c>
      <c r="H126" s="288"/>
      <c r="I126" s="287"/>
      <c r="J126" s="288"/>
      <c r="K126" s="199" t="str">
        <f t="shared" ref="K126:K133" si="17">IF(G126="","",IF(AND(G126&gt;=-I126,G126&lt;=I126),"Pass","Fail"))</f>
        <v/>
      </c>
      <c r="L126" s="37"/>
      <c r="O126" s="10">
        <f t="shared" ref="O126:O128" si="18">-I126</f>
        <v>0</v>
      </c>
      <c r="P126" s="10">
        <f t="shared" ref="P126:P128" si="19">I126</f>
        <v>0</v>
      </c>
    </row>
    <row r="127" spans="2:16" ht="15.75" customHeight="1" x14ac:dyDescent="0.25">
      <c r="B127" s="289"/>
      <c r="C127" s="288"/>
      <c r="D127" s="287"/>
      <c r="E127" s="288"/>
      <c r="F127" s="188"/>
      <c r="G127" s="287" t="str">
        <f t="shared" si="16"/>
        <v/>
      </c>
      <c r="H127" s="288"/>
      <c r="I127" s="287"/>
      <c r="J127" s="288"/>
      <c r="K127" s="199" t="str">
        <f t="shared" si="17"/>
        <v/>
      </c>
      <c r="L127" s="37"/>
      <c r="O127" s="10">
        <f t="shared" si="18"/>
        <v>0</v>
      </c>
      <c r="P127" s="10">
        <f t="shared" si="19"/>
        <v>0</v>
      </c>
    </row>
    <row r="128" spans="2:16" ht="15.75" customHeight="1" x14ac:dyDescent="0.25">
      <c r="B128" s="289"/>
      <c r="C128" s="288"/>
      <c r="D128" s="287"/>
      <c r="E128" s="288"/>
      <c r="F128" s="188"/>
      <c r="G128" s="287" t="str">
        <f t="shared" si="16"/>
        <v/>
      </c>
      <c r="H128" s="288"/>
      <c r="I128" s="287"/>
      <c r="J128" s="288"/>
      <c r="K128" s="199" t="str">
        <f t="shared" si="17"/>
        <v/>
      </c>
      <c r="L128" s="37"/>
      <c r="O128" s="10">
        <f t="shared" si="18"/>
        <v>0</v>
      </c>
      <c r="P128" s="10">
        <f t="shared" si="19"/>
        <v>0</v>
      </c>
    </row>
    <row r="129" spans="1:16" ht="15.75" customHeight="1" x14ac:dyDescent="0.25">
      <c r="B129" s="289"/>
      <c r="C129" s="288"/>
      <c r="D129" s="287"/>
      <c r="E129" s="288"/>
      <c r="F129" s="188"/>
      <c r="G129" s="287" t="str">
        <f t="shared" si="16"/>
        <v/>
      </c>
      <c r="H129" s="288"/>
      <c r="I129" s="287"/>
      <c r="J129" s="288"/>
      <c r="K129" s="199" t="str">
        <f t="shared" si="17"/>
        <v/>
      </c>
      <c r="L129" s="37"/>
      <c r="O129" s="10">
        <f>-I129</f>
        <v>0</v>
      </c>
      <c r="P129" s="10">
        <f>I129</f>
        <v>0</v>
      </c>
    </row>
    <row r="130" spans="1:16" ht="15.75" customHeight="1" x14ac:dyDescent="0.25">
      <c r="B130" s="289"/>
      <c r="C130" s="288"/>
      <c r="D130" s="287"/>
      <c r="E130" s="288"/>
      <c r="F130" s="188"/>
      <c r="G130" s="287" t="str">
        <f t="shared" si="16"/>
        <v/>
      </c>
      <c r="H130" s="288"/>
      <c r="I130" s="287"/>
      <c r="J130" s="288"/>
      <c r="K130" s="199" t="str">
        <f t="shared" si="17"/>
        <v/>
      </c>
      <c r="L130" s="37"/>
      <c r="O130" s="10">
        <f>-I130</f>
        <v>0</v>
      </c>
      <c r="P130" s="10">
        <f>I130</f>
        <v>0</v>
      </c>
    </row>
    <row r="131" spans="1:16" ht="15.75" customHeight="1" x14ac:dyDescent="0.25">
      <c r="B131" s="289"/>
      <c r="C131" s="288"/>
      <c r="D131" s="287"/>
      <c r="E131" s="288"/>
      <c r="F131" s="188"/>
      <c r="G131" s="287" t="str">
        <f t="shared" si="16"/>
        <v/>
      </c>
      <c r="H131" s="288"/>
      <c r="I131" s="287"/>
      <c r="J131" s="288"/>
      <c r="K131" s="199" t="str">
        <f t="shared" si="17"/>
        <v/>
      </c>
      <c r="L131" s="37"/>
      <c r="O131" s="10">
        <f>-I131</f>
        <v>0</v>
      </c>
      <c r="P131" s="10">
        <f>I131</f>
        <v>0</v>
      </c>
    </row>
    <row r="132" spans="1:16" ht="15.75" customHeight="1" x14ac:dyDescent="0.25">
      <c r="B132" s="252"/>
      <c r="C132" s="238"/>
      <c r="D132" s="238"/>
      <c r="E132" s="238"/>
      <c r="F132" s="188"/>
      <c r="G132" s="238" t="str">
        <f t="shared" si="16"/>
        <v/>
      </c>
      <c r="H132" s="238"/>
      <c r="I132" s="238"/>
      <c r="J132" s="238"/>
      <c r="K132" s="199" t="str">
        <f t="shared" si="17"/>
        <v/>
      </c>
      <c r="L132" s="37"/>
      <c r="O132" s="10">
        <f>-I132</f>
        <v>0</v>
      </c>
      <c r="P132" s="10">
        <f>I132</f>
        <v>0</v>
      </c>
    </row>
    <row r="133" spans="1:16" ht="15.75" customHeight="1" thickBot="1" x14ac:dyDescent="0.3">
      <c r="B133" s="260"/>
      <c r="C133" s="249"/>
      <c r="D133" s="249"/>
      <c r="E133" s="249"/>
      <c r="F133" s="191"/>
      <c r="G133" s="249" t="str">
        <f t="shared" si="16"/>
        <v/>
      </c>
      <c r="H133" s="249"/>
      <c r="I133" s="249"/>
      <c r="J133" s="249"/>
      <c r="K133" s="198" t="str">
        <f t="shared" si="17"/>
        <v/>
      </c>
      <c r="L133" s="37"/>
      <c r="O133" s="10">
        <f>-I133</f>
        <v>0</v>
      </c>
      <c r="P133" s="10">
        <f>I133</f>
        <v>0</v>
      </c>
    </row>
    <row r="136" spans="1:16" ht="15.75" customHeight="1" x14ac:dyDescent="0.25">
      <c r="A136" s="366"/>
      <c r="B136" s="367"/>
      <c r="C136" s="367"/>
      <c r="D136" s="367"/>
      <c r="E136" s="367"/>
      <c r="F136" s="367"/>
      <c r="G136" s="367"/>
      <c r="H136" s="367"/>
      <c r="I136" s="367"/>
      <c r="J136" s="367"/>
      <c r="K136" s="367"/>
      <c r="L136" s="368"/>
    </row>
    <row r="137" spans="1:16" ht="15.75" customHeight="1" x14ac:dyDescent="0.25">
      <c r="A137" s="369"/>
      <c r="B137" s="370"/>
      <c r="C137" s="370"/>
      <c r="D137" s="370"/>
      <c r="E137" s="370"/>
      <c r="F137" s="370"/>
      <c r="G137" s="370"/>
      <c r="H137" s="370"/>
      <c r="I137" s="370"/>
      <c r="J137" s="370"/>
      <c r="K137" s="370"/>
      <c r="L137" s="371"/>
    </row>
    <row r="140" spans="1:16" ht="15.75" customHeight="1" x14ac:dyDescent="0.25">
      <c r="A140" s="283"/>
      <c r="B140" s="283"/>
      <c r="C140" s="283"/>
      <c r="D140" s="283"/>
      <c r="E140" s="284" t="s">
        <v>48</v>
      </c>
      <c r="F140" s="284"/>
      <c r="G140" s="284"/>
      <c r="H140" s="284"/>
      <c r="I140" s="284"/>
      <c r="J140" s="284"/>
      <c r="K140" s="284"/>
      <c r="L140" s="284"/>
    </row>
    <row r="141" spans="1:16" ht="15.75" customHeight="1" x14ac:dyDescent="0.25">
      <c r="A141" s="283"/>
      <c r="B141" s="283"/>
      <c r="C141" s="283"/>
      <c r="D141" s="283"/>
      <c r="E141" s="284"/>
      <c r="F141" s="284"/>
      <c r="G141" s="284"/>
      <c r="H141" s="284"/>
      <c r="I141" s="284"/>
      <c r="J141" s="284"/>
      <c r="K141" s="284"/>
      <c r="L141" s="284"/>
    </row>
    <row r="142" spans="1:16" ht="15.75" customHeight="1" x14ac:dyDescent="0.25">
      <c r="A142" s="283"/>
      <c r="B142" s="283"/>
      <c r="C142" s="283"/>
      <c r="D142" s="283"/>
      <c r="E142" s="284"/>
      <c r="F142" s="284"/>
      <c r="G142" s="284"/>
      <c r="H142" s="284"/>
      <c r="I142" s="284"/>
      <c r="J142" s="284"/>
      <c r="K142" s="284"/>
      <c r="L142" s="284"/>
    </row>
    <row r="143" spans="1:16" ht="15.75" customHeight="1" x14ac:dyDescent="0.25">
      <c r="A143" s="283"/>
      <c r="B143" s="283"/>
      <c r="C143" s="283"/>
      <c r="D143" s="283"/>
      <c r="E143" s="293" t="s">
        <v>51</v>
      </c>
      <c r="F143" s="293"/>
      <c r="G143" s="293"/>
      <c r="H143" s="293"/>
      <c r="I143" s="293"/>
      <c r="J143" s="293"/>
      <c r="K143" s="293"/>
      <c r="L143" s="293"/>
    </row>
    <row r="144" spans="1:16" ht="15.75" customHeight="1" x14ac:dyDescent="0.25">
      <c r="A144" s="283"/>
      <c r="B144" s="283"/>
      <c r="C144" s="283"/>
      <c r="D144" s="283"/>
      <c r="E144" s="293"/>
      <c r="F144" s="293"/>
      <c r="G144" s="293"/>
      <c r="H144" s="293"/>
      <c r="I144" s="293"/>
      <c r="J144" s="293"/>
      <c r="K144" s="293"/>
      <c r="L144" s="293"/>
    </row>
    <row r="145" spans="1:16" ht="15.75" customHeight="1" x14ac:dyDescent="0.25">
      <c r="A145" s="32"/>
      <c r="B145" s="32"/>
      <c r="C145" s="32"/>
      <c r="D145" s="32"/>
      <c r="E145" s="293"/>
      <c r="F145" s="293"/>
      <c r="G145" s="293"/>
      <c r="H145" s="293"/>
      <c r="I145" s="293"/>
      <c r="J145" s="293"/>
      <c r="K145" s="293"/>
      <c r="L145" s="293"/>
    </row>
    <row r="147" spans="1:16" ht="15.75" customHeight="1" thickBot="1" x14ac:dyDescent="0.3"/>
    <row r="148" spans="1:16" ht="15.75" customHeight="1" thickBot="1" x14ac:dyDescent="0.3">
      <c r="A148" s="37"/>
      <c r="B148" s="240" t="str">
        <f>IF(K101="","",IF(K101="New","Calibration Data: As Found/As Left",IF(K101="Used","Calibration Data: As Found/As Left",IF(K101="Repaired","Calibration Data: As Found",))))</f>
        <v/>
      </c>
      <c r="C148" s="241"/>
      <c r="D148" s="241"/>
      <c r="E148" s="241"/>
      <c r="F148" s="241"/>
      <c r="G148" s="241"/>
      <c r="H148" s="241"/>
      <c r="I148" s="241"/>
      <c r="J148" s="241"/>
      <c r="K148" s="242"/>
      <c r="L148" s="37"/>
    </row>
    <row r="149" spans="1:16" ht="33" customHeight="1" x14ac:dyDescent="0.25">
      <c r="A149" s="37"/>
      <c r="B149" s="290" t="s">
        <v>0</v>
      </c>
      <c r="C149" s="291"/>
      <c r="D149" s="292" t="s">
        <v>2</v>
      </c>
      <c r="E149" s="291"/>
      <c r="F149" s="192" t="s">
        <v>1</v>
      </c>
      <c r="G149" s="292" t="s">
        <v>3</v>
      </c>
      <c r="H149" s="291"/>
      <c r="I149" s="292" t="s">
        <v>5</v>
      </c>
      <c r="J149" s="291"/>
      <c r="K149" s="27" t="s">
        <v>4</v>
      </c>
      <c r="L149" s="37"/>
      <c r="O149" s="99" t="s">
        <v>58</v>
      </c>
      <c r="P149" s="99" t="s">
        <v>59</v>
      </c>
    </row>
    <row r="150" spans="1:16" ht="15.75" customHeight="1" x14ac:dyDescent="0.25">
      <c r="A150" s="37"/>
      <c r="B150" s="289"/>
      <c r="C150" s="288"/>
      <c r="D150" s="287"/>
      <c r="E150" s="288"/>
      <c r="F150" s="188"/>
      <c r="G150" s="287" t="str">
        <f>IF(B150="","",B150-D150)</f>
        <v/>
      </c>
      <c r="H150" s="288"/>
      <c r="I150" s="287"/>
      <c r="J150" s="288"/>
      <c r="K150" s="199" t="str">
        <f>IF(G150="","",IF(AND(G150&gt;=-I150,G150&lt;=I150),"Pass","Fail"))</f>
        <v/>
      </c>
      <c r="L150" s="37"/>
      <c r="O150" s="10">
        <f>-I150</f>
        <v>0</v>
      </c>
      <c r="P150" s="10">
        <f>I150</f>
        <v>0</v>
      </c>
    </row>
    <row r="151" spans="1:16" ht="15.75" customHeight="1" x14ac:dyDescent="0.25">
      <c r="A151" s="37"/>
      <c r="B151" s="289"/>
      <c r="C151" s="288"/>
      <c r="D151" s="287"/>
      <c r="E151" s="288"/>
      <c r="F151" s="188"/>
      <c r="G151" s="287" t="str">
        <f t="shared" ref="G151:G158" si="20">IF(B151="","",B151-D151)</f>
        <v/>
      </c>
      <c r="H151" s="288"/>
      <c r="I151" s="287"/>
      <c r="J151" s="288"/>
      <c r="K151" s="199" t="str">
        <f t="shared" ref="K151:K158" si="21">IF(G151="","",IF(AND(G151&gt;=-I151,G151&lt;=I151),"Pass","Fail"))</f>
        <v/>
      </c>
      <c r="L151" s="37"/>
      <c r="O151" s="10">
        <f t="shared" ref="O151:O153" si="22">-I151</f>
        <v>0</v>
      </c>
      <c r="P151" s="10">
        <f t="shared" ref="P151:P153" si="23">I151</f>
        <v>0</v>
      </c>
    </row>
    <row r="152" spans="1:16" ht="15.75" customHeight="1" x14ac:dyDescent="0.25">
      <c r="A152" s="37"/>
      <c r="B152" s="289"/>
      <c r="C152" s="288"/>
      <c r="D152" s="287"/>
      <c r="E152" s="288"/>
      <c r="F152" s="188"/>
      <c r="G152" s="287" t="str">
        <f t="shared" si="20"/>
        <v/>
      </c>
      <c r="H152" s="288"/>
      <c r="I152" s="287"/>
      <c r="J152" s="288"/>
      <c r="K152" s="199" t="str">
        <f t="shared" si="21"/>
        <v/>
      </c>
      <c r="L152" s="37"/>
      <c r="O152" s="10">
        <f t="shared" si="22"/>
        <v>0</v>
      </c>
      <c r="P152" s="10">
        <f t="shared" si="23"/>
        <v>0</v>
      </c>
    </row>
    <row r="153" spans="1:16" ht="15.75" customHeight="1" x14ac:dyDescent="0.25">
      <c r="A153" s="37"/>
      <c r="B153" s="252"/>
      <c r="C153" s="238"/>
      <c r="D153" s="238"/>
      <c r="E153" s="238"/>
      <c r="F153" s="188"/>
      <c r="G153" s="238" t="str">
        <f t="shared" si="20"/>
        <v/>
      </c>
      <c r="H153" s="238"/>
      <c r="I153" s="238"/>
      <c r="J153" s="238"/>
      <c r="K153" s="199" t="str">
        <f t="shared" si="21"/>
        <v/>
      </c>
      <c r="L153" s="37"/>
      <c r="O153" s="10">
        <f t="shared" si="22"/>
        <v>0</v>
      </c>
      <c r="P153" s="10">
        <f t="shared" si="23"/>
        <v>0</v>
      </c>
    </row>
    <row r="154" spans="1:16" ht="15.75" customHeight="1" x14ac:dyDescent="0.25">
      <c r="A154" s="37"/>
      <c r="B154" s="289"/>
      <c r="C154" s="288"/>
      <c r="D154" s="287"/>
      <c r="E154" s="288"/>
      <c r="F154" s="188"/>
      <c r="G154" s="287" t="str">
        <f t="shared" si="20"/>
        <v/>
      </c>
      <c r="H154" s="288"/>
      <c r="I154" s="287"/>
      <c r="J154" s="288"/>
      <c r="K154" s="199" t="str">
        <f t="shared" si="21"/>
        <v/>
      </c>
      <c r="L154" s="37"/>
      <c r="O154" s="10">
        <f>-I154</f>
        <v>0</v>
      </c>
      <c r="P154" s="10">
        <f>I154</f>
        <v>0</v>
      </c>
    </row>
    <row r="155" spans="1:16" ht="15.75" customHeight="1" x14ac:dyDescent="0.25">
      <c r="A155" s="37"/>
      <c r="B155" s="289"/>
      <c r="C155" s="288"/>
      <c r="D155" s="287"/>
      <c r="E155" s="288"/>
      <c r="F155" s="188"/>
      <c r="G155" s="287" t="str">
        <f t="shared" si="20"/>
        <v/>
      </c>
      <c r="H155" s="288"/>
      <c r="I155" s="287"/>
      <c r="J155" s="288"/>
      <c r="K155" s="199" t="str">
        <f t="shared" si="21"/>
        <v/>
      </c>
      <c r="L155" s="37"/>
      <c r="O155" s="10">
        <f>-I155</f>
        <v>0</v>
      </c>
      <c r="P155" s="10">
        <f>I155</f>
        <v>0</v>
      </c>
    </row>
    <row r="156" spans="1:16" ht="15.75" customHeight="1" x14ac:dyDescent="0.25">
      <c r="A156" s="37"/>
      <c r="B156" s="289"/>
      <c r="C156" s="288"/>
      <c r="D156" s="287"/>
      <c r="E156" s="288"/>
      <c r="F156" s="188"/>
      <c r="G156" s="287" t="str">
        <f t="shared" si="20"/>
        <v/>
      </c>
      <c r="H156" s="288"/>
      <c r="I156" s="287"/>
      <c r="J156" s="288"/>
      <c r="K156" s="199" t="str">
        <f t="shared" si="21"/>
        <v/>
      </c>
      <c r="L156" s="37"/>
      <c r="O156" s="10">
        <f>-I156</f>
        <v>0</v>
      </c>
      <c r="P156" s="10">
        <f>I156</f>
        <v>0</v>
      </c>
    </row>
    <row r="157" spans="1:16" ht="15.75" customHeight="1" x14ac:dyDescent="0.25">
      <c r="A157" s="37"/>
      <c r="B157" s="252"/>
      <c r="C157" s="238"/>
      <c r="D157" s="238"/>
      <c r="E157" s="238"/>
      <c r="F157" s="188"/>
      <c r="G157" s="238" t="str">
        <f t="shared" si="20"/>
        <v/>
      </c>
      <c r="H157" s="238"/>
      <c r="I157" s="238"/>
      <c r="J157" s="238"/>
      <c r="K157" s="199" t="str">
        <f t="shared" si="21"/>
        <v/>
      </c>
      <c r="L157" s="37"/>
      <c r="O157" s="10">
        <f>-I157</f>
        <v>0</v>
      </c>
      <c r="P157" s="10">
        <f>I157</f>
        <v>0</v>
      </c>
    </row>
    <row r="158" spans="1:16" ht="15.75" customHeight="1" thickBot="1" x14ac:dyDescent="0.3">
      <c r="A158" s="37"/>
      <c r="B158" s="252"/>
      <c r="C158" s="238"/>
      <c r="D158" s="238"/>
      <c r="E158" s="238"/>
      <c r="F158" s="188"/>
      <c r="G158" s="238" t="str">
        <f t="shared" si="20"/>
        <v/>
      </c>
      <c r="H158" s="238"/>
      <c r="I158" s="238"/>
      <c r="J158" s="238"/>
      <c r="K158" s="199" t="str">
        <f t="shared" si="21"/>
        <v/>
      </c>
      <c r="L158" s="37"/>
      <c r="O158" s="10">
        <f>-I158</f>
        <v>0</v>
      </c>
      <c r="P158" s="10">
        <f>I158</f>
        <v>0</v>
      </c>
    </row>
    <row r="159" spans="1:16" ht="33" customHeight="1" x14ac:dyDescent="0.25">
      <c r="B159" s="290" t="s">
        <v>0</v>
      </c>
      <c r="C159" s="291"/>
      <c r="D159" s="292" t="s">
        <v>2</v>
      </c>
      <c r="E159" s="291"/>
      <c r="F159" s="192" t="s">
        <v>1</v>
      </c>
      <c r="G159" s="292" t="s">
        <v>3</v>
      </c>
      <c r="H159" s="291"/>
      <c r="I159" s="292" t="s">
        <v>5</v>
      </c>
      <c r="J159" s="291"/>
      <c r="K159" s="27" t="s">
        <v>4</v>
      </c>
      <c r="L159" s="37"/>
      <c r="O159" s="99" t="s">
        <v>58</v>
      </c>
      <c r="P159" s="99" t="s">
        <v>59</v>
      </c>
    </row>
    <row r="160" spans="1:16" ht="15.75" customHeight="1" x14ac:dyDescent="0.25">
      <c r="B160" s="289"/>
      <c r="C160" s="288"/>
      <c r="D160" s="287"/>
      <c r="E160" s="288"/>
      <c r="F160" s="188"/>
      <c r="G160" s="287" t="str">
        <f>IF(B160="","",B160-D160)</f>
        <v/>
      </c>
      <c r="H160" s="288"/>
      <c r="I160" s="287"/>
      <c r="J160" s="288"/>
      <c r="K160" s="199" t="str">
        <f>IF(G160="","",IF(AND(G160&gt;=-I160,G160&lt;=I160),"Pass","Fail"))</f>
        <v/>
      </c>
      <c r="L160" s="37"/>
      <c r="O160" s="10">
        <f>-I160</f>
        <v>0</v>
      </c>
      <c r="P160" s="10">
        <f>I160</f>
        <v>0</v>
      </c>
    </row>
    <row r="161" spans="1:16" ht="15.75" customHeight="1" x14ac:dyDescent="0.25">
      <c r="B161" s="289"/>
      <c r="C161" s="288"/>
      <c r="D161" s="287"/>
      <c r="E161" s="288"/>
      <c r="F161" s="188"/>
      <c r="G161" s="287" t="str">
        <f t="shared" ref="G161:G168" si="24">IF(B161="","",B161-D161)</f>
        <v/>
      </c>
      <c r="H161" s="288"/>
      <c r="I161" s="287"/>
      <c r="J161" s="288"/>
      <c r="K161" s="199" t="str">
        <f t="shared" ref="K161:K168" si="25">IF(G161="","",IF(AND(G161&gt;=-I161,G161&lt;=I161),"Pass","Fail"))</f>
        <v/>
      </c>
      <c r="L161" s="37"/>
      <c r="O161" s="10">
        <f t="shared" ref="O161:O163" si="26">-I161</f>
        <v>0</v>
      </c>
      <c r="P161" s="10">
        <f t="shared" ref="P161:P163" si="27">I161</f>
        <v>0</v>
      </c>
    </row>
    <row r="162" spans="1:16" ht="15.75" customHeight="1" x14ac:dyDescent="0.25">
      <c r="B162" s="289"/>
      <c r="C162" s="288"/>
      <c r="D162" s="287"/>
      <c r="E162" s="288"/>
      <c r="F162" s="188"/>
      <c r="G162" s="287" t="str">
        <f t="shared" si="24"/>
        <v/>
      </c>
      <c r="H162" s="288"/>
      <c r="I162" s="287"/>
      <c r="J162" s="288"/>
      <c r="K162" s="199" t="str">
        <f t="shared" si="25"/>
        <v/>
      </c>
      <c r="L162" s="37"/>
      <c r="O162" s="10">
        <f t="shared" si="26"/>
        <v>0</v>
      </c>
      <c r="P162" s="10">
        <f t="shared" si="27"/>
        <v>0</v>
      </c>
    </row>
    <row r="163" spans="1:16" ht="15.75" customHeight="1" x14ac:dyDescent="0.25">
      <c r="B163" s="289"/>
      <c r="C163" s="288"/>
      <c r="D163" s="287"/>
      <c r="E163" s="288"/>
      <c r="F163" s="188"/>
      <c r="G163" s="287" t="str">
        <f t="shared" si="24"/>
        <v/>
      </c>
      <c r="H163" s="288"/>
      <c r="I163" s="287"/>
      <c r="J163" s="288"/>
      <c r="K163" s="199" t="str">
        <f t="shared" si="25"/>
        <v/>
      </c>
      <c r="L163" s="37"/>
      <c r="O163" s="10">
        <f t="shared" si="26"/>
        <v>0</v>
      </c>
      <c r="P163" s="10">
        <f t="shared" si="27"/>
        <v>0</v>
      </c>
    </row>
    <row r="164" spans="1:16" ht="15.75" customHeight="1" x14ac:dyDescent="0.25">
      <c r="B164" s="289"/>
      <c r="C164" s="288"/>
      <c r="D164" s="287"/>
      <c r="E164" s="288"/>
      <c r="F164" s="188"/>
      <c r="G164" s="287" t="str">
        <f t="shared" si="24"/>
        <v/>
      </c>
      <c r="H164" s="288"/>
      <c r="I164" s="287"/>
      <c r="J164" s="288"/>
      <c r="K164" s="199" t="str">
        <f t="shared" si="25"/>
        <v/>
      </c>
      <c r="L164" s="37"/>
      <c r="O164" s="10">
        <f>-I164</f>
        <v>0</v>
      </c>
      <c r="P164" s="10">
        <f>I164</f>
        <v>0</v>
      </c>
    </row>
    <row r="165" spans="1:16" ht="15.75" customHeight="1" x14ac:dyDescent="0.25">
      <c r="B165" s="289"/>
      <c r="C165" s="288"/>
      <c r="D165" s="287"/>
      <c r="E165" s="288"/>
      <c r="F165" s="188"/>
      <c r="G165" s="287" t="str">
        <f t="shared" si="24"/>
        <v/>
      </c>
      <c r="H165" s="288"/>
      <c r="I165" s="287"/>
      <c r="J165" s="288"/>
      <c r="K165" s="199" t="str">
        <f t="shared" si="25"/>
        <v/>
      </c>
      <c r="L165" s="37"/>
      <c r="O165" s="10">
        <f>-I165</f>
        <v>0</v>
      </c>
      <c r="P165" s="10">
        <f>I165</f>
        <v>0</v>
      </c>
    </row>
    <row r="166" spans="1:16" ht="15.75" customHeight="1" x14ac:dyDescent="0.25">
      <c r="B166" s="289"/>
      <c r="C166" s="288"/>
      <c r="D166" s="287"/>
      <c r="E166" s="288"/>
      <c r="F166" s="188"/>
      <c r="G166" s="287" t="str">
        <f t="shared" si="24"/>
        <v/>
      </c>
      <c r="H166" s="288"/>
      <c r="I166" s="287"/>
      <c r="J166" s="288"/>
      <c r="K166" s="199" t="str">
        <f t="shared" si="25"/>
        <v/>
      </c>
      <c r="L166" s="37"/>
      <c r="O166" s="10">
        <f>-I166</f>
        <v>0</v>
      </c>
      <c r="P166" s="10">
        <f>I166</f>
        <v>0</v>
      </c>
    </row>
    <row r="167" spans="1:16" ht="15.75" customHeight="1" x14ac:dyDescent="0.25">
      <c r="B167" s="252"/>
      <c r="C167" s="238"/>
      <c r="D167" s="238"/>
      <c r="E167" s="238"/>
      <c r="F167" s="188"/>
      <c r="G167" s="238" t="str">
        <f t="shared" si="24"/>
        <v/>
      </c>
      <c r="H167" s="238"/>
      <c r="I167" s="238"/>
      <c r="J167" s="238"/>
      <c r="K167" s="199" t="str">
        <f t="shared" si="25"/>
        <v/>
      </c>
      <c r="L167" s="37"/>
      <c r="O167" s="10">
        <f>-I167</f>
        <v>0</v>
      </c>
      <c r="P167" s="10">
        <f>I167</f>
        <v>0</v>
      </c>
    </row>
    <row r="168" spans="1:16" ht="15.75" customHeight="1" thickBot="1" x14ac:dyDescent="0.3">
      <c r="B168" s="260"/>
      <c r="C168" s="249"/>
      <c r="D168" s="249"/>
      <c r="E168" s="249"/>
      <c r="F168" s="191"/>
      <c r="G168" s="249" t="str">
        <f t="shared" si="24"/>
        <v/>
      </c>
      <c r="H168" s="249"/>
      <c r="I168" s="249"/>
      <c r="J168" s="249"/>
      <c r="K168" s="198" t="str">
        <f t="shared" si="25"/>
        <v/>
      </c>
      <c r="L168" s="37"/>
      <c r="O168" s="10">
        <f>-I168</f>
        <v>0</v>
      </c>
      <c r="P168" s="10">
        <f>I168</f>
        <v>0</v>
      </c>
    </row>
    <row r="169" spans="1:16" x14ac:dyDescent="0.25">
      <c r="B169" s="290" t="s">
        <v>0</v>
      </c>
      <c r="C169" s="291"/>
      <c r="D169" s="292" t="s">
        <v>2</v>
      </c>
      <c r="E169" s="291"/>
      <c r="F169" s="192" t="s">
        <v>1</v>
      </c>
      <c r="G169" s="292" t="s">
        <v>3</v>
      </c>
      <c r="H169" s="291"/>
      <c r="I169" s="292" t="s">
        <v>5</v>
      </c>
      <c r="J169" s="291"/>
      <c r="K169" s="27" t="s">
        <v>4</v>
      </c>
      <c r="L169" s="37"/>
      <c r="O169" s="99" t="s">
        <v>58</v>
      </c>
      <c r="P169" s="99" t="s">
        <v>59</v>
      </c>
    </row>
    <row r="170" spans="1:16" ht="18" x14ac:dyDescent="0.25">
      <c r="B170" s="289"/>
      <c r="C170" s="288"/>
      <c r="D170" s="287"/>
      <c r="E170" s="288"/>
      <c r="F170" s="188"/>
      <c r="G170" s="287" t="str">
        <f>IF(B170="","",B170-D170)</f>
        <v/>
      </c>
      <c r="H170" s="288"/>
      <c r="I170" s="287"/>
      <c r="J170" s="288"/>
      <c r="K170" s="199" t="str">
        <f>IF(G170="","",IF(AND(G170&gt;=-I170,G170&lt;=I170),"Pass","Fail"))</f>
        <v/>
      </c>
      <c r="L170" s="37"/>
      <c r="O170" s="10">
        <f>-I170</f>
        <v>0</v>
      </c>
      <c r="P170" s="10">
        <f>I170</f>
        <v>0</v>
      </c>
    </row>
    <row r="171" spans="1:16" ht="18" x14ac:dyDescent="0.25">
      <c r="B171" s="289"/>
      <c r="C171" s="288"/>
      <c r="D171" s="287"/>
      <c r="E171" s="288"/>
      <c r="F171" s="188"/>
      <c r="G171" s="287" t="str">
        <f t="shared" ref="G171:G178" si="28">IF(B171="","",B171-D171)</f>
        <v/>
      </c>
      <c r="H171" s="288"/>
      <c r="I171" s="287"/>
      <c r="J171" s="288"/>
      <c r="K171" s="199" t="str">
        <f t="shared" ref="K171:K178" si="29">IF(G171="","",IF(AND(G171&gt;=-I171,G171&lt;=I171),"Pass","Fail"))</f>
        <v/>
      </c>
      <c r="L171" s="37"/>
      <c r="O171" s="10">
        <f t="shared" ref="O171:O173" si="30">-I171</f>
        <v>0</v>
      </c>
      <c r="P171" s="10">
        <f t="shared" ref="P171:P173" si="31">I171</f>
        <v>0</v>
      </c>
    </row>
    <row r="172" spans="1:16" s="93" customFormat="1" ht="15.75" customHeight="1" x14ac:dyDescent="0.25">
      <c r="A172" s="10"/>
      <c r="B172" s="289"/>
      <c r="C172" s="288"/>
      <c r="D172" s="287"/>
      <c r="E172" s="288"/>
      <c r="F172" s="188"/>
      <c r="G172" s="287" t="str">
        <f t="shared" si="28"/>
        <v/>
      </c>
      <c r="H172" s="288"/>
      <c r="I172" s="287"/>
      <c r="J172" s="288"/>
      <c r="K172" s="199" t="str">
        <f t="shared" si="29"/>
        <v/>
      </c>
      <c r="L172" s="37"/>
      <c r="M172" s="10"/>
      <c r="N172" s="10"/>
      <c r="O172" s="10">
        <f t="shared" si="30"/>
        <v>0</v>
      </c>
      <c r="P172" s="10">
        <f t="shared" si="31"/>
        <v>0</v>
      </c>
    </row>
    <row r="173" spans="1:16" s="93" customFormat="1" ht="15.75" customHeight="1" x14ac:dyDescent="0.25">
      <c r="A173" s="10"/>
      <c r="B173" s="289"/>
      <c r="C173" s="288"/>
      <c r="D173" s="287"/>
      <c r="E173" s="288"/>
      <c r="F173" s="188"/>
      <c r="G173" s="287" t="str">
        <f t="shared" si="28"/>
        <v/>
      </c>
      <c r="H173" s="288"/>
      <c r="I173" s="287"/>
      <c r="J173" s="288"/>
      <c r="K173" s="199" t="str">
        <f t="shared" si="29"/>
        <v/>
      </c>
      <c r="L173" s="37"/>
      <c r="M173" s="10"/>
      <c r="N173" s="10"/>
      <c r="O173" s="10">
        <f t="shared" si="30"/>
        <v>0</v>
      </c>
      <c r="P173" s="10">
        <f t="shared" si="31"/>
        <v>0</v>
      </c>
    </row>
    <row r="174" spans="1:16" s="93" customFormat="1" ht="15.75" customHeight="1" x14ac:dyDescent="0.25">
      <c r="A174" s="10"/>
      <c r="B174" s="289"/>
      <c r="C174" s="288"/>
      <c r="D174" s="287"/>
      <c r="E174" s="288"/>
      <c r="F174" s="188"/>
      <c r="G174" s="287" t="str">
        <f t="shared" si="28"/>
        <v/>
      </c>
      <c r="H174" s="288"/>
      <c r="I174" s="287"/>
      <c r="J174" s="288"/>
      <c r="K174" s="199" t="str">
        <f t="shared" si="29"/>
        <v/>
      </c>
      <c r="L174" s="37"/>
      <c r="M174" s="10"/>
      <c r="N174" s="10"/>
      <c r="O174" s="10">
        <f>-I174</f>
        <v>0</v>
      </c>
      <c r="P174" s="10">
        <f>I174</f>
        <v>0</v>
      </c>
    </row>
    <row r="175" spans="1:16" ht="15.75" customHeight="1" x14ac:dyDescent="0.25">
      <c r="B175" s="289"/>
      <c r="C175" s="288"/>
      <c r="D175" s="287"/>
      <c r="E175" s="288"/>
      <c r="F175" s="188"/>
      <c r="G175" s="287" t="str">
        <f t="shared" si="28"/>
        <v/>
      </c>
      <c r="H175" s="288"/>
      <c r="I175" s="287"/>
      <c r="J175" s="288"/>
      <c r="K175" s="199" t="str">
        <f t="shared" si="29"/>
        <v/>
      </c>
      <c r="L175" s="37"/>
      <c r="O175" s="10">
        <f>-I175</f>
        <v>0</v>
      </c>
      <c r="P175" s="10">
        <f>I175</f>
        <v>0</v>
      </c>
    </row>
    <row r="176" spans="1:16" ht="15.75" customHeight="1" x14ac:dyDescent="0.25">
      <c r="B176" s="289"/>
      <c r="C176" s="288"/>
      <c r="D176" s="287"/>
      <c r="E176" s="288"/>
      <c r="F176" s="188"/>
      <c r="G176" s="287" t="str">
        <f t="shared" si="28"/>
        <v/>
      </c>
      <c r="H176" s="288"/>
      <c r="I176" s="287"/>
      <c r="J176" s="288"/>
      <c r="K176" s="199" t="str">
        <f t="shared" si="29"/>
        <v/>
      </c>
      <c r="L176" s="37"/>
      <c r="O176" s="10">
        <f>-I176</f>
        <v>0</v>
      </c>
      <c r="P176" s="10">
        <f>I176</f>
        <v>0</v>
      </c>
    </row>
    <row r="177" spans="1:16" ht="15.75" customHeight="1" x14ac:dyDescent="0.25">
      <c r="B177" s="252"/>
      <c r="C177" s="238"/>
      <c r="D177" s="238"/>
      <c r="E177" s="238"/>
      <c r="F177" s="188"/>
      <c r="G177" s="238" t="str">
        <f t="shared" si="28"/>
        <v/>
      </c>
      <c r="H177" s="238"/>
      <c r="I177" s="238"/>
      <c r="J177" s="238"/>
      <c r="K177" s="199" t="str">
        <f t="shared" si="29"/>
        <v/>
      </c>
      <c r="L177" s="37"/>
      <c r="O177" s="10">
        <f>-I177</f>
        <v>0</v>
      </c>
      <c r="P177" s="10">
        <f>I177</f>
        <v>0</v>
      </c>
    </row>
    <row r="178" spans="1:16" ht="15.75" customHeight="1" thickBot="1" x14ac:dyDescent="0.3">
      <c r="B178" s="260"/>
      <c r="C178" s="249"/>
      <c r="D178" s="249"/>
      <c r="E178" s="249"/>
      <c r="F178" s="191"/>
      <c r="G178" s="249" t="str">
        <f t="shared" si="28"/>
        <v/>
      </c>
      <c r="H178" s="249"/>
      <c r="I178" s="249"/>
      <c r="J178" s="249"/>
      <c r="K178" s="198" t="str">
        <f t="shared" si="29"/>
        <v/>
      </c>
      <c r="L178" s="37"/>
      <c r="O178" s="10">
        <f>-I178</f>
        <v>0</v>
      </c>
      <c r="P178" s="10">
        <f>I178</f>
        <v>0</v>
      </c>
    </row>
    <row r="179" spans="1:16" ht="15.75" customHeight="1" x14ac:dyDescent="0.25">
      <c r="B179" s="290" t="s">
        <v>0</v>
      </c>
      <c r="C179" s="291"/>
      <c r="D179" s="292" t="s">
        <v>2</v>
      </c>
      <c r="E179" s="291"/>
      <c r="F179" s="192" t="s">
        <v>1</v>
      </c>
      <c r="G179" s="292" t="s">
        <v>3</v>
      </c>
      <c r="H179" s="291"/>
      <c r="I179" s="292" t="s">
        <v>5</v>
      </c>
      <c r="J179" s="291"/>
      <c r="K179" s="27" t="s">
        <v>4</v>
      </c>
      <c r="L179" s="37"/>
      <c r="O179" s="99" t="s">
        <v>58</v>
      </c>
      <c r="P179" s="99" t="s">
        <v>59</v>
      </c>
    </row>
    <row r="180" spans="1:16" ht="15.75" customHeight="1" x14ac:dyDescent="0.25">
      <c r="B180" s="289"/>
      <c r="C180" s="288"/>
      <c r="D180" s="287"/>
      <c r="E180" s="288"/>
      <c r="F180" s="188"/>
      <c r="G180" s="287" t="str">
        <f>IF(B180="","",B180-D180)</f>
        <v/>
      </c>
      <c r="H180" s="288"/>
      <c r="I180" s="287"/>
      <c r="J180" s="288"/>
      <c r="K180" s="199" t="str">
        <f>IF(G180="","",IF(AND(G180&gt;=-I180,G180&lt;=I180),"Pass","Fail"))</f>
        <v/>
      </c>
      <c r="L180" s="37"/>
      <c r="O180" s="10">
        <f>-I180</f>
        <v>0</v>
      </c>
      <c r="P180" s="10">
        <f>I180</f>
        <v>0</v>
      </c>
    </row>
    <row r="181" spans="1:16" ht="15.75" customHeight="1" x14ac:dyDescent="0.25">
      <c r="B181" s="289"/>
      <c r="C181" s="288"/>
      <c r="D181" s="287"/>
      <c r="E181" s="288"/>
      <c r="F181" s="188"/>
      <c r="G181" s="287" t="str">
        <f t="shared" ref="G181:G188" si="32">IF(B181="","",B181-D181)</f>
        <v/>
      </c>
      <c r="H181" s="288"/>
      <c r="I181" s="287"/>
      <c r="J181" s="288"/>
      <c r="K181" s="199" t="str">
        <f t="shared" ref="K181:K188" si="33">IF(G181="","",IF(AND(G181&gt;=-I181,G181&lt;=I181),"Pass","Fail"))</f>
        <v/>
      </c>
      <c r="L181" s="37"/>
      <c r="O181" s="10">
        <f t="shared" ref="O181:O183" si="34">-I181</f>
        <v>0</v>
      </c>
      <c r="P181" s="10">
        <f t="shared" ref="P181:P183" si="35">I181</f>
        <v>0</v>
      </c>
    </row>
    <row r="182" spans="1:16" ht="15.75" customHeight="1" x14ac:dyDescent="0.25">
      <c r="B182" s="289"/>
      <c r="C182" s="288"/>
      <c r="D182" s="287"/>
      <c r="E182" s="288"/>
      <c r="F182" s="188"/>
      <c r="G182" s="287" t="str">
        <f t="shared" si="32"/>
        <v/>
      </c>
      <c r="H182" s="288"/>
      <c r="I182" s="287"/>
      <c r="J182" s="288"/>
      <c r="K182" s="199" t="str">
        <f t="shared" si="33"/>
        <v/>
      </c>
      <c r="L182" s="37"/>
      <c r="O182" s="10">
        <f t="shared" si="34"/>
        <v>0</v>
      </c>
      <c r="P182" s="10">
        <f t="shared" si="35"/>
        <v>0</v>
      </c>
    </row>
    <row r="183" spans="1:16" ht="15.75" customHeight="1" x14ac:dyDescent="0.25">
      <c r="B183" s="289"/>
      <c r="C183" s="288"/>
      <c r="D183" s="287"/>
      <c r="E183" s="288"/>
      <c r="F183" s="188"/>
      <c r="G183" s="287" t="str">
        <f t="shared" si="32"/>
        <v/>
      </c>
      <c r="H183" s="288"/>
      <c r="I183" s="287"/>
      <c r="J183" s="288"/>
      <c r="K183" s="199" t="str">
        <f t="shared" si="33"/>
        <v/>
      </c>
      <c r="L183" s="37"/>
      <c r="O183" s="10">
        <f t="shared" si="34"/>
        <v>0</v>
      </c>
      <c r="P183" s="10">
        <f t="shared" si="35"/>
        <v>0</v>
      </c>
    </row>
    <row r="184" spans="1:16" ht="15.75" customHeight="1" x14ac:dyDescent="0.25">
      <c r="A184" s="93"/>
      <c r="B184" s="289"/>
      <c r="C184" s="288"/>
      <c r="D184" s="287"/>
      <c r="E184" s="288"/>
      <c r="F184" s="188"/>
      <c r="G184" s="287" t="str">
        <f t="shared" si="32"/>
        <v/>
      </c>
      <c r="H184" s="288"/>
      <c r="I184" s="287"/>
      <c r="J184" s="288"/>
      <c r="K184" s="199" t="str">
        <f t="shared" si="33"/>
        <v/>
      </c>
      <c r="L184" s="37"/>
      <c r="O184" s="10">
        <f>-I184</f>
        <v>0</v>
      </c>
      <c r="P184" s="10">
        <f>I184</f>
        <v>0</v>
      </c>
    </row>
    <row r="185" spans="1:16" ht="15.75" customHeight="1" x14ac:dyDescent="0.25">
      <c r="B185" s="289"/>
      <c r="C185" s="288"/>
      <c r="D185" s="287"/>
      <c r="E185" s="288"/>
      <c r="F185" s="188"/>
      <c r="G185" s="287" t="str">
        <f t="shared" si="32"/>
        <v/>
      </c>
      <c r="H185" s="288"/>
      <c r="I185" s="287"/>
      <c r="J185" s="288"/>
      <c r="K185" s="199" t="str">
        <f t="shared" si="33"/>
        <v/>
      </c>
      <c r="L185" s="37"/>
      <c r="O185" s="10">
        <f>-I185</f>
        <v>0</v>
      </c>
      <c r="P185" s="10">
        <f>I185</f>
        <v>0</v>
      </c>
    </row>
    <row r="186" spans="1:16" ht="15.75" customHeight="1" x14ac:dyDescent="0.25">
      <c r="B186" s="289"/>
      <c r="C186" s="288"/>
      <c r="D186" s="287"/>
      <c r="E186" s="288"/>
      <c r="F186" s="188"/>
      <c r="G186" s="287" t="str">
        <f t="shared" si="32"/>
        <v/>
      </c>
      <c r="H186" s="288"/>
      <c r="I186" s="287"/>
      <c r="J186" s="288"/>
      <c r="K186" s="199" t="str">
        <f t="shared" si="33"/>
        <v/>
      </c>
      <c r="L186" s="37"/>
      <c r="O186" s="10">
        <f>-I186</f>
        <v>0</v>
      </c>
      <c r="P186" s="10">
        <f>I186</f>
        <v>0</v>
      </c>
    </row>
    <row r="187" spans="1:16" ht="15.75" customHeight="1" x14ac:dyDescent="0.25">
      <c r="B187" s="252"/>
      <c r="C187" s="238"/>
      <c r="D187" s="238"/>
      <c r="E187" s="238"/>
      <c r="F187" s="188"/>
      <c r="G187" s="238" t="str">
        <f t="shared" si="32"/>
        <v/>
      </c>
      <c r="H187" s="238"/>
      <c r="I187" s="238"/>
      <c r="J187" s="238"/>
      <c r="K187" s="199" t="str">
        <f t="shared" si="33"/>
        <v/>
      </c>
      <c r="L187" s="37"/>
      <c r="O187" s="10">
        <f>-I187</f>
        <v>0</v>
      </c>
      <c r="P187" s="10">
        <f>I187</f>
        <v>0</v>
      </c>
    </row>
    <row r="188" spans="1:16" ht="15.75" customHeight="1" thickBot="1" x14ac:dyDescent="0.3">
      <c r="B188" s="260"/>
      <c r="C188" s="249"/>
      <c r="D188" s="249"/>
      <c r="E188" s="249"/>
      <c r="F188" s="191"/>
      <c r="G188" s="249" t="str">
        <f t="shared" si="32"/>
        <v/>
      </c>
      <c r="H188" s="249"/>
      <c r="I188" s="249"/>
      <c r="J188" s="249"/>
      <c r="K188" s="198" t="str">
        <f t="shared" si="33"/>
        <v/>
      </c>
      <c r="L188" s="37"/>
      <c r="O188" s="10">
        <f>-I188</f>
        <v>0</v>
      </c>
      <c r="P188" s="10">
        <f>I188</f>
        <v>0</v>
      </c>
    </row>
    <row r="189" spans="1:16" ht="15.75" customHeight="1" x14ac:dyDescent="0.25">
      <c r="B189" s="290" t="s">
        <v>0</v>
      </c>
      <c r="C189" s="291"/>
      <c r="D189" s="292" t="s">
        <v>2</v>
      </c>
      <c r="E189" s="291"/>
      <c r="F189" s="192" t="s">
        <v>1</v>
      </c>
      <c r="G189" s="292" t="s">
        <v>3</v>
      </c>
      <c r="H189" s="291"/>
      <c r="I189" s="292" t="s">
        <v>5</v>
      </c>
      <c r="J189" s="291"/>
      <c r="K189" s="27" t="s">
        <v>4</v>
      </c>
      <c r="L189" s="37"/>
      <c r="O189" s="99" t="s">
        <v>58</v>
      </c>
      <c r="P189" s="99" t="s">
        <v>59</v>
      </c>
    </row>
    <row r="190" spans="1:16" ht="15.75" customHeight="1" x14ac:dyDescent="0.25">
      <c r="B190" s="289"/>
      <c r="C190" s="288"/>
      <c r="D190" s="287"/>
      <c r="E190" s="288"/>
      <c r="F190" s="188"/>
      <c r="G190" s="287" t="str">
        <f>IF(B190="","",B190-D190)</f>
        <v/>
      </c>
      <c r="H190" s="288"/>
      <c r="I190" s="287"/>
      <c r="J190" s="288"/>
      <c r="K190" s="199" t="str">
        <f>IF(G190="","",IF(AND(G190&gt;=-I190,G190&lt;=I190),"Pass","Fail"))</f>
        <v/>
      </c>
      <c r="L190" s="37"/>
      <c r="O190" s="10">
        <f>-I190</f>
        <v>0</v>
      </c>
      <c r="P190" s="10">
        <f>I190</f>
        <v>0</v>
      </c>
    </row>
    <row r="191" spans="1:16" ht="15.75" customHeight="1" x14ac:dyDescent="0.25">
      <c r="B191" s="289"/>
      <c r="C191" s="288"/>
      <c r="D191" s="287"/>
      <c r="E191" s="288"/>
      <c r="F191" s="188"/>
      <c r="G191" s="287" t="str">
        <f t="shared" ref="G191:G198" si="36">IF(B191="","",B191-D191)</f>
        <v/>
      </c>
      <c r="H191" s="288"/>
      <c r="I191" s="287"/>
      <c r="J191" s="288"/>
      <c r="K191" s="199" t="str">
        <f t="shared" ref="K191:K198" si="37">IF(G191="","",IF(AND(G191&gt;=-I191,G191&lt;=I191),"Pass","Fail"))</f>
        <v/>
      </c>
      <c r="L191" s="37"/>
      <c r="O191" s="10">
        <f t="shared" ref="O191:O193" si="38">-I191</f>
        <v>0</v>
      </c>
      <c r="P191" s="10">
        <f t="shared" ref="P191:P193" si="39">I191</f>
        <v>0</v>
      </c>
    </row>
    <row r="192" spans="1:16" ht="15.75" customHeight="1" x14ac:dyDescent="0.25">
      <c r="B192" s="289"/>
      <c r="C192" s="288"/>
      <c r="D192" s="287"/>
      <c r="E192" s="288"/>
      <c r="F192" s="188"/>
      <c r="G192" s="287" t="str">
        <f t="shared" si="36"/>
        <v/>
      </c>
      <c r="H192" s="288"/>
      <c r="I192" s="287"/>
      <c r="J192" s="288"/>
      <c r="K192" s="199" t="str">
        <f t="shared" si="37"/>
        <v/>
      </c>
      <c r="L192" s="37"/>
      <c r="O192" s="10">
        <f t="shared" si="38"/>
        <v>0</v>
      </c>
      <c r="P192" s="10">
        <f t="shared" si="39"/>
        <v>0</v>
      </c>
    </row>
    <row r="193" spans="2:16" ht="15.75" customHeight="1" x14ac:dyDescent="0.25">
      <c r="B193" s="289"/>
      <c r="C193" s="288"/>
      <c r="D193" s="287"/>
      <c r="E193" s="288"/>
      <c r="F193" s="188"/>
      <c r="G193" s="287" t="str">
        <f t="shared" si="36"/>
        <v/>
      </c>
      <c r="H193" s="288"/>
      <c r="I193" s="287"/>
      <c r="J193" s="288"/>
      <c r="K193" s="199" t="str">
        <f t="shared" si="37"/>
        <v/>
      </c>
      <c r="L193" s="37"/>
      <c r="O193" s="10">
        <f t="shared" si="38"/>
        <v>0</v>
      </c>
      <c r="P193" s="10">
        <f t="shared" si="39"/>
        <v>0</v>
      </c>
    </row>
    <row r="194" spans="2:16" ht="15.75" customHeight="1" x14ac:dyDescent="0.25">
      <c r="B194" s="289"/>
      <c r="C194" s="288"/>
      <c r="D194" s="287"/>
      <c r="E194" s="288"/>
      <c r="F194" s="188"/>
      <c r="G194" s="287" t="str">
        <f t="shared" si="36"/>
        <v/>
      </c>
      <c r="H194" s="288"/>
      <c r="I194" s="287"/>
      <c r="J194" s="288"/>
      <c r="K194" s="199" t="str">
        <f t="shared" si="37"/>
        <v/>
      </c>
      <c r="L194" s="37"/>
      <c r="O194" s="10">
        <f>-I194</f>
        <v>0</v>
      </c>
      <c r="P194" s="10">
        <f>I194</f>
        <v>0</v>
      </c>
    </row>
    <row r="195" spans="2:16" ht="15.75" customHeight="1" x14ac:dyDescent="0.25">
      <c r="B195" s="289"/>
      <c r="C195" s="288"/>
      <c r="D195" s="287"/>
      <c r="E195" s="288"/>
      <c r="F195" s="188"/>
      <c r="G195" s="287" t="str">
        <f t="shared" si="36"/>
        <v/>
      </c>
      <c r="H195" s="288"/>
      <c r="I195" s="287"/>
      <c r="J195" s="288"/>
      <c r="K195" s="199" t="str">
        <f t="shared" si="37"/>
        <v/>
      </c>
      <c r="L195" s="37"/>
      <c r="O195" s="10">
        <f>-I195</f>
        <v>0</v>
      </c>
      <c r="P195" s="10">
        <f>I195</f>
        <v>0</v>
      </c>
    </row>
    <row r="196" spans="2:16" ht="15.75" customHeight="1" x14ac:dyDescent="0.25">
      <c r="B196" s="289"/>
      <c r="C196" s="288"/>
      <c r="D196" s="287"/>
      <c r="E196" s="288"/>
      <c r="F196" s="188"/>
      <c r="G196" s="287" t="str">
        <f t="shared" si="36"/>
        <v/>
      </c>
      <c r="H196" s="288"/>
      <c r="I196" s="287"/>
      <c r="J196" s="288"/>
      <c r="K196" s="199" t="str">
        <f t="shared" si="37"/>
        <v/>
      </c>
      <c r="L196" s="37"/>
      <c r="O196" s="10">
        <f>-I196</f>
        <v>0</v>
      </c>
      <c r="P196" s="10">
        <f>I196</f>
        <v>0</v>
      </c>
    </row>
    <row r="197" spans="2:16" ht="15.75" customHeight="1" x14ac:dyDescent="0.25">
      <c r="B197" s="252"/>
      <c r="C197" s="238"/>
      <c r="D197" s="238"/>
      <c r="E197" s="238"/>
      <c r="F197" s="188"/>
      <c r="G197" s="238" t="str">
        <f t="shared" si="36"/>
        <v/>
      </c>
      <c r="H197" s="238"/>
      <c r="I197" s="238"/>
      <c r="J197" s="238"/>
      <c r="K197" s="199" t="str">
        <f t="shared" si="37"/>
        <v/>
      </c>
      <c r="L197" s="37"/>
      <c r="O197" s="10">
        <f>-I197</f>
        <v>0</v>
      </c>
      <c r="P197" s="10">
        <f>I197</f>
        <v>0</v>
      </c>
    </row>
    <row r="198" spans="2:16" ht="15.75" customHeight="1" thickBot="1" x14ac:dyDescent="0.3">
      <c r="B198" s="260"/>
      <c r="C198" s="249"/>
      <c r="D198" s="249"/>
      <c r="E198" s="249"/>
      <c r="F198" s="191"/>
      <c r="G198" s="249" t="str">
        <f t="shared" si="36"/>
        <v/>
      </c>
      <c r="H198" s="249"/>
      <c r="I198" s="249"/>
      <c r="J198" s="249"/>
      <c r="K198" s="198" t="str">
        <f t="shared" si="37"/>
        <v/>
      </c>
      <c r="L198" s="37"/>
      <c r="O198" s="10">
        <f>-I198</f>
        <v>0</v>
      </c>
      <c r="P198" s="10">
        <f>I198</f>
        <v>0</v>
      </c>
    </row>
  </sheetData>
  <mergeCells count="562">
    <mergeCell ref="B198:C198"/>
    <mergeCell ref="D198:E198"/>
    <mergeCell ref="G198:H198"/>
    <mergeCell ref="I198:J198"/>
    <mergeCell ref="B196:C196"/>
    <mergeCell ref="D196:E196"/>
    <mergeCell ref="G196:H196"/>
    <mergeCell ref="I196:J196"/>
    <mergeCell ref="B197:C197"/>
    <mergeCell ref="D197:E197"/>
    <mergeCell ref="G197:H197"/>
    <mergeCell ref="I197:J197"/>
    <mergeCell ref="B194:C194"/>
    <mergeCell ref="D194:E194"/>
    <mergeCell ref="G194:H194"/>
    <mergeCell ref="I194:J194"/>
    <mergeCell ref="B195:C195"/>
    <mergeCell ref="D195:E195"/>
    <mergeCell ref="G195:H195"/>
    <mergeCell ref="I195:J195"/>
    <mergeCell ref="B192:C192"/>
    <mergeCell ref="D192:E192"/>
    <mergeCell ref="G192:H192"/>
    <mergeCell ref="I192:J192"/>
    <mergeCell ref="B193:C193"/>
    <mergeCell ref="D193:E193"/>
    <mergeCell ref="G193:H193"/>
    <mergeCell ref="I193:J193"/>
    <mergeCell ref="B190:C190"/>
    <mergeCell ref="D190:E190"/>
    <mergeCell ref="G190:H190"/>
    <mergeCell ref="I190:J190"/>
    <mergeCell ref="B191:C191"/>
    <mergeCell ref="D191:E191"/>
    <mergeCell ref="G191:H191"/>
    <mergeCell ref="I191:J191"/>
    <mergeCell ref="B188:C188"/>
    <mergeCell ref="D188:E188"/>
    <mergeCell ref="G188:H188"/>
    <mergeCell ref="I188:J188"/>
    <mergeCell ref="B189:C189"/>
    <mergeCell ref="D189:E189"/>
    <mergeCell ref="G189:H189"/>
    <mergeCell ref="I189:J189"/>
    <mergeCell ref="B186:C186"/>
    <mergeCell ref="D186:E186"/>
    <mergeCell ref="G186:H186"/>
    <mergeCell ref="I186:J186"/>
    <mergeCell ref="B187:C187"/>
    <mergeCell ref="D187:E187"/>
    <mergeCell ref="G187:H187"/>
    <mergeCell ref="I187:J187"/>
    <mergeCell ref="B184:C184"/>
    <mergeCell ref="D184:E184"/>
    <mergeCell ref="G184:H184"/>
    <mergeCell ref="I184:J184"/>
    <mergeCell ref="B185:C185"/>
    <mergeCell ref="D185:E185"/>
    <mergeCell ref="G185:H185"/>
    <mergeCell ref="I185:J185"/>
    <mergeCell ref="B182:C182"/>
    <mergeCell ref="D182:E182"/>
    <mergeCell ref="G182:H182"/>
    <mergeCell ref="I182:J182"/>
    <mergeCell ref="B183:C183"/>
    <mergeCell ref="D183:E183"/>
    <mergeCell ref="G183:H183"/>
    <mergeCell ref="I183:J183"/>
    <mergeCell ref="B180:C180"/>
    <mergeCell ref="D180:E180"/>
    <mergeCell ref="G180:H180"/>
    <mergeCell ref="I180:J180"/>
    <mergeCell ref="B181:C181"/>
    <mergeCell ref="D181:E181"/>
    <mergeCell ref="G181:H181"/>
    <mergeCell ref="I181:J181"/>
    <mergeCell ref="B178:C178"/>
    <mergeCell ref="D178:E178"/>
    <mergeCell ref="G178:H178"/>
    <mergeCell ref="I178:J178"/>
    <mergeCell ref="B179:C179"/>
    <mergeCell ref="D179:E179"/>
    <mergeCell ref="G179:H179"/>
    <mergeCell ref="I179:J179"/>
    <mergeCell ref="B176:C176"/>
    <mergeCell ref="D176:E176"/>
    <mergeCell ref="G176:H176"/>
    <mergeCell ref="I176:J176"/>
    <mergeCell ref="B177:C177"/>
    <mergeCell ref="D177:E177"/>
    <mergeCell ref="G177:H177"/>
    <mergeCell ref="I177:J177"/>
    <mergeCell ref="B174:C174"/>
    <mergeCell ref="D174:E174"/>
    <mergeCell ref="G174:H174"/>
    <mergeCell ref="I174:J174"/>
    <mergeCell ref="B175:C175"/>
    <mergeCell ref="D175:E175"/>
    <mergeCell ref="G175:H175"/>
    <mergeCell ref="I175:J175"/>
    <mergeCell ref="B172:C172"/>
    <mergeCell ref="D172:E172"/>
    <mergeCell ref="G172:H172"/>
    <mergeCell ref="I172:J172"/>
    <mergeCell ref="B173:C173"/>
    <mergeCell ref="D173:E173"/>
    <mergeCell ref="G173:H173"/>
    <mergeCell ref="I173:J173"/>
    <mergeCell ref="B170:C170"/>
    <mergeCell ref="D170:E170"/>
    <mergeCell ref="G170:H170"/>
    <mergeCell ref="I170:J170"/>
    <mergeCell ref="B171:C171"/>
    <mergeCell ref="D171:E171"/>
    <mergeCell ref="G171:H171"/>
    <mergeCell ref="I171:J171"/>
    <mergeCell ref="B133:C133"/>
    <mergeCell ref="D133:E133"/>
    <mergeCell ref="G133:H133"/>
    <mergeCell ref="I133:J133"/>
    <mergeCell ref="B169:C169"/>
    <mergeCell ref="D169:E169"/>
    <mergeCell ref="G169:H169"/>
    <mergeCell ref="I169:J169"/>
    <mergeCell ref="B168:C168"/>
    <mergeCell ref="D168:E168"/>
    <mergeCell ref="G168:H168"/>
    <mergeCell ref="I168:J168"/>
    <mergeCell ref="B166:C166"/>
    <mergeCell ref="D166:E166"/>
    <mergeCell ref="G166:H166"/>
    <mergeCell ref="I166:J166"/>
    <mergeCell ref="B131:C131"/>
    <mergeCell ref="D131:E131"/>
    <mergeCell ref="G131:H131"/>
    <mergeCell ref="I131:J131"/>
    <mergeCell ref="B132:C132"/>
    <mergeCell ref="D132:E132"/>
    <mergeCell ref="G132:H132"/>
    <mergeCell ref="I132:J132"/>
    <mergeCell ref="B129:C129"/>
    <mergeCell ref="D129:E129"/>
    <mergeCell ref="G129:H129"/>
    <mergeCell ref="I129:J129"/>
    <mergeCell ref="B130:C130"/>
    <mergeCell ref="D130:E130"/>
    <mergeCell ref="G130:H130"/>
    <mergeCell ref="I130:J130"/>
    <mergeCell ref="B127:C127"/>
    <mergeCell ref="D127:E127"/>
    <mergeCell ref="G127:H127"/>
    <mergeCell ref="I127:J127"/>
    <mergeCell ref="B128:C128"/>
    <mergeCell ref="D128:E128"/>
    <mergeCell ref="G128:H128"/>
    <mergeCell ref="I128:J128"/>
    <mergeCell ref="B125:C125"/>
    <mergeCell ref="D125:E125"/>
    <mergeCell ref="G125:H125"/>
    <mergeCell ref="I125:J125"/>
    <mergeCell ref="B126:C126"/>
    <mergeCell ref="D126:E126"/>
    <mergeCell ref="G126:H126"/>
    <mergeCell ref="I126:J126"/>
    <mergeCell ref="B123:C123"/>
    <mergeCell ref="D123:E123"/>
    <mergeCell ref="G123:H123"/>
    <mergeCell ref="I123:J123"/>
    <mergeCell ref="B124:C124"/>
    <mergeCell ref="D124:E124"/>
    <mergeCell ref="G124:H124"/>
    <mergeCell ref="I124:J124"/>
    <mergeCell ref="B121:C121"/>
    <mergeCell ref="D121:E121"/>
    <mergeCell ref="G121:H121"/>
    <mergeCell ref="I121:J121"/>
    <mergeCell ref="B122:C122"/>
    <mergeCell ref="D122:E122"/>
    <mergeCell ref="G122:H122"/>
    <mergeCell ref="I122:J122"/>
    <mergeCell ref="B119:C119"/>
    <mergeCell ref="D119:E119"/>
    <mergeCell ref="G119:H119"/>
    <mergeCell ref="I119:J119"/>
    <mergeCell ref="B120:C120"/>
    <mergeCell ref="D120:E120"/>
    <mergeCell ref="G120:H120"/>
    <mergeCell ref="I120:J120"/>
    <mergeCell ref="B117:C117"/>
    <mergeCell ref="D117:E117"/>
    <mergeCell ref="G117:H117"/>
    <mergeCell ref="I117:J117"/>
    <mergeCell ref="B118:C118"/>
    <mergeCell ref="D118:E118"/>
    <mergeCell ref="G118:H118"/>
    <mergeCell ref="I118:J118"/>
    <mergeCell ref="B115:C115"/>
    <mergeCell ref="D115:E115"/>
    <mergeCell ref="G115:H115"/>
    <mergeCell ref="I115:J115"/>
    <mergeCell ref="B116:C116"/>
    <mergeCell ref="D116:E116"/>
    <mergeCell ref="G116:H116"/>
    <mergeCell ref="I116:J116"/>
    <mergeCell ref="B113:C113"/>
    <mergeCell ref="D113:E113"/>
    <mergeCell ref="G113:H113"/>
    <mergeCell ref="I113:J113"/>
    <mergeCell ref="B114:C114"/>
    <mergeCell ref="D114:E114"/>
    <mergeCell ref="G114:H114"/>
    <mergeCell ref="I114:J114"/>
    <mergeCell ref="B111:C111"/>
    <mergeCell ref="D111:E111"/>
    <mergeCell ref="G111:H111"/>
    <mergeCell ref="I111:J111"/>
    <mergeCell ref="B112:C112"/>
    <mergeCell ref="D112:E112"/>
    <mergeCell ref="G112:H112"/>
    <mergeCell ref="I112:J112"/>
    <mergeCell ref="B109:C109"/>
    <mergeCell ref="D109:E109"/>
    <mergeCell ref="G109:H109"/>
    <mergeCell ref="I109:J109"/>
    <mergeCell ref="B110:C110"/>
    <mergeCell ref="D110:E110"/>
    <mergeCell ref="G110:H110"/>
    <mergeCell ref="I110:J110"/>
    <mergeCell ref="B107:C107"/>
    <mergeCell ref="D107:E107"/>
    <mergeCell ref="G107:H107"/>
    <mergeCell ref="I107:J107"/>
    <mergeCell ref="B108:C108"/>
    <mergeCell ref="D108:E108"/>
    <mergeCell ref="G108:H108"/>
    <mergeCell ref="I108:J108"/>
    <mergeCell ref="B105:C105"/>
    <mergeCell ref="D105:E105"/>
    <mergeCell ref="G105:H105"/>
    <mergeCell ref="I105:J105"/>
    <mergeCell ref="B106:C106"/>
    <mergeCell ref="D106:E106"/>
    <mergeCell ref="G106:H106"/>
    <mergeCell ref="I106:J106"/>
    <mergeCell ref="A37:D37"/>
    <mergeCell ref="E37:F37"/>
    <mergeCell ref="G37:H37"/>
    <mergeCell ref="I37:J37"/>
    <mergeCell ref="K37:L37"/>
    <mergeCell ref="A38:B38"/>
    <mergeCell ref="C38:D38"/>
    <mergeCell ref="E38:F38"/>
    <mergeCell ref="G38:H38"/>
    <mergeCell ref="I38:J38"/>
    <mergeCell ref="A44:B44"/>
    <mergeCell ref="C44:D44"/>
    <mergeCell ref="K38:L38"/>
    <mergeCell ref="A39:B39"/>
    <mergeCell ref="C39:L39"/>
    <mergeCell ref="B104:C104"/>
    <mergeCell ref="D104:E104"/>
    <mergeCell ref="G104:H104"/>
    <mergeCell ref="I104:J104"/>
    <mergeCell ref="C41:D41"/>
    <mergeCell ref="E41:F41"/>
    <mergeCell ref="G41:H41"/>
    <mergeCell ref="I41:J41"/>
    <mergeCell ref="K41:L41"/>
    <mergeCell ref="A42:B42"/>
    <mergeCell ref="C42:L42"/>
    <mergeCell ref="B102:C102"/>
    <mergeCell ref="D102:E102"/>
    <mergeCell ref="G102:H102"/>
    <mergeCell ref="I102:J102"/>
    <mergeCell ref="B103:C103"/>
    <mergeCell ref="D103:E103"/>
    <mergeCell ref="G103:H103"/>
    <mergeCell ref="I103:J103"/>
    <mergeCell ref="B167:C167"/>
    <mergeCell ref="D167:E167"/>
    <mergeCell ref="G167:H167"/>
    <mergeCell ref="I167:J167"/>
    <mergeCell ref="B164:C164"/>
    <mergeCell ref="D164:E164"/>
    <mergeCell ref="G164:H164"/>
    <mergeCell ref="I164:J164"/>
    <mergeCell ref="B165:C165"/>
    <mergeCell ref="D165:E165"/>
    <mergeCell ref="G165:H165"/>
    <mergeCell ref="I165:J165"/>
    <mergeCell ref="B162:C162"/>
    <mergeCell ref="D162:E162"/>
    <mergeCell ref="G162:H162"/>
    <mergeCell ref="I162:J162"/>
    <mergeCell ref="B163:C163"/>
    <mergeCell ref="D163:E163"/>
    <mergeCell ref="G163:H163"/>
    <mergeCell ref="I163:J163"/>
    <mergeCell ref="B160:C160"/>
    <mergeCell ref="D160:E160"/>
    <mergeCell ref="G160:H160"/>
    <mergeCell ref="I160:J160"/>
    <mergeCell ref="B161:C161"/>
    <mergeCell ref="D161:E161"/>
    <mergeCell ref="G161:H161"/>
    <mergeCell ref="I161:J161"/>
    <mergeCell ref="B158:C158"/>
    <mergeCell ref="D158:E158"/>
    <mergeCell ref="G158:H158"/>
    <mergeCell ref="I158:J158"/>
    <mergeCell ref="B159:C159"/>
    <mergeCell ref="D159:E159"/>
    <mergeCell ref="G159:H159"/>
    <mergeCell ref="I159:J159"/>
    <mergeCell ref="B156:C156"/>
    <mergeCell ref="D156:E156"/>
    <mergeCell ref="G156:H156"/>
    <mergeCell ref="I156:J156"/>
    <mergeCell ref="B157:C157"/>
    <mergeCell ref="D157:E157"/>
    <mergeCell ref="G157:H157"/>
    <mergeCell ref="I157:J157"/>
    <mergeCell ref="B154:C154"/>
    <mergeCell ref="D154:E154"/>
    <mergeCell ref="G154:H154"/>
    <mergeCell ref="I154:J154"/>
    <mergeCell ref="B155:C155"/>
    <mergeCell ref="D155:E155"/>
    <mergeCell ref="G155:H155"/>
    <mergeCell ref="I155:J155"/>
    <mergeCell ref="B152:C152"/>
    <mergeCell ref="D152:E152"/>
    <mergeCell ref="G152:H152"/>
    <mergeCell ref="I152:J152"/>
    <mergeCell ref="B153:C153"/>
    <mergeCell ref="D153:E153"/>
    <mergeCell ref="G153:H153"/>
    <mergeCell ref="I153:J153"/>
    <mergeCell ref="B150:C150"/>
    <mergeCell ref="D150:E150"/>
    <mergeCell ref="G150:H150"/>
    <mergeCell ref="I150:J150"/>
    <mergeCell ref="B151:C151"/>
    <mergeCell ref="D151:E151"/>
    <mergeCell ref="G151:H151"/>
    <mergeCell ref="I151:J151"/>
    <mergeCell ref="A136:L137"/>
    <mergeCell ref="A140:D144"/>
    <mergeCell ref="E140:L142"/>
    <mergeCell ref="E143:L145"/>
    <mergeCell ref="B148:K148"/>
    <mergeCell ref="B149:C149"/>
    <mergeCell ref="D149:E149"/>
    <mergeCell ref="G149:H149"/>
    <mergeCell ref="I149:J149"/>
    <mergeCell ref="B100:C100"/>
    <mergeCell ref="D100:E100"/>
    <mergeCell ref="G100:H100"/>
    <mergeCell ref="I100:J100"/>
    <mergeCell ref="B101:C101"/>
    <mergeCell ref="D101:E101"/>
    <mergeCell ref="G101:H101"/>
    <mergeCell ref="I101:J101"/>
    <mergeCell ref="B98:C98"/>
    <mergeCell ref="D98:E98"/>
    <mergeCell ref="G98:H98"/>
    <mergeCell ref="I98:J98"/>
    <mergeCell ref="B99:C99"/>
    <mergeCell ref="D99:E99"/>
    <mergeCell ref="G99:H99"/>
    <mergeCell ref="I99:J99"/>
    <mergeCell ref="B96:C96"/>
    <mergeCell ref="D96:E96"/>
    <mergeCell ref="G96:H96"/>
    <mergeCell ref="I96:J96"/>
    <mergeCell ref="B97:C97"/>
    <mergeCell ref="D97:E97"/>
    <mergeCell ref="G97:H97"/>
    <mergeCell ref="I97:J97"/>
    <mergeCell ref="B94:C94"/>
    <mergeCell ref="D94:E94"/>
    <mergeCell ref="G94:H94"/>
    <mergeCell ref="I94:J94"/>
    <mergeCell ref="B95:C95"/>
    <mergeCell ref="D95:E95"/>
    <mergeCell ref="G95:H95"/>
    <mergeCell ref="I95:J95"/>
    <mergeCell ref="B92:C92"/>
    <mergeCell ref="D92:E92"/>
    <mergeCell ref="G92:H92"/>
    <mergeCell ref="I92:J92"/>
    <mergeCell ref="B93:C93"/>
    <mergeCell ref="D93:E93"/>
    <mergeCell ref="G93:H93"/>
    <mergeCell ref="I93:J93"/>
    <mergeCell ref="B90:C90"/>
    <mergeCell ref="D90:E90"/>
    <mergeCell ref="G90:H90"/>
    <mergeCell ref="I90:J90"/>
    <mergeCell ref="B91:C91"/>
    <mergeCell ref="D91:E91"/>
    <mergeCell ref="G91:H91"/>
    <mergeCell ref="I91:J91"/>
    <mergeCell ref="B88:C88"/>
    <mergeCell ref="D88:E88"/>
    <mergeCell ref="G88:H88"/>
    <mergeCell ref="I88:J88"/>
    <mergeCell ref="B89:C89"/>
    <mergeCell ref="D89:E89"/>
    <mergeCell ref="G89:H89"/>
    <mergeCell ref="I89:J89"/>
    <mergeCell ref="B86:C86"/>
    <mergeCell ref="D86:E86"/>
    <mergeCell ref="G86:H86"/>
    <mergeCell ref="I86:J86"/>
    <mergeCell ref="B87:C87"/>
    <mergeCell ref="D87:E87"/>
    <mergeCell ref="G87:H87"/>
    <mergeCell ref="I87:J87"/>
    <mergeCell ref="B83:K83"/>
    <mergeCell ref="B84:C84"/>
    <mergeCell ref="D84:E84"/>
    <mergeCell ref="G84:H84"/>
    <mergeCell ref="I84:J84"/>
    <mergeCell ref="B85:C85"/>
    <mergeCell ref="D85:E85"/>
    <mergeCell ref="G85:H85"/>
    <mergeCell ref="I85:J85"/>
    <mergeCell ref="A69:B69"/>
    <mergeCell ref="C69:F69"/>
    <mergeCell ref="G69:H69"/>
    <mergeCell ref="I69:L69"/>
    <mergeCell ref="A72:L73"/>
    <mergeCell ref="A75:D80"/>
    <mergeCell ref="E75:L77"/>
    <mergeCell ref="E78:L80"/>
    <mergeCell ref="A55:L55"/>
    <mergeCell ref="A56:L58"/>
    <mergeCell ref="A61:L62"/>
    <mergeCell ref="A63:L64"/>
    <mergeCell ref="I66:L67"/>
    <mergeCell ref="A67:B67"/>
    <mergeCell ref="C67:F67"/>
    <mergeCell ref="G67:H67"/>
    <mergeCell ref="A48:B48"/>
    <mergeCell ref="C48:L48"/>
    <mergeCell ref="A51:L51"/>
    <mergeCell ref="A52:B52"/>
    <mergeCell ref="D52:E52"/>
    <mergeCell ref="G52:H52"/>
    <mergeCell ref="J52:K52"/>
    <mergeCell ref="A47:B47"/>
    <mergeCell ref="C47:D47"/>
    <mergeCell ref="E47:F47"/>
    <mergeCell ref="G47:H47"/>
    <mergeCell ref="I47:J47"/>
    <mergeCell ref="K47:L47"/>
    <mergeCell ref="A36:B36"/>
    <mergeCell ref="C36:L36"/>
    <mergeCell ref="A46:D46"/>
    <mergeCell ref="E46:F46"/>
    <mergeCell ref="G46:H46"/>
    <mergeCell ref="I46:J46"/>
    <mergeCell ref="K46:L46"/>
    <mergeCell ref="K43:L43"/>
    <mergeCell ref="E44:F44"/>
    <mergeCell ref="G44:H44"/>
    <mergeCell ref="I44:J44"/>
    <mergeCell ref="K44:L44"/>
    <mergeCell ref="A45:B45"/>
    <mergeCell ref="C45:L45"/>
    <mergeCell ref="A40:D40"/>
    <mergeCell ref="E40:F40"/>
    <mergeCell ref="G40:H40"/>
    <mergeCell ref="I40:J40"/>
    <mergeCell ref="K40:L40"/>
    <mergeCell ref="A41:B41"/>
    <mergeCell ref="A43:D43"/>
    <mergeCell ref="E43:F43"/>
    <mergeCell ref="G43:H43"/>
    <mergeCell ref="I43:J43"/>
    <mergeCell ref="A35:B35"/>
    <mergeCell ref="C35:D35"/>
    <mergeCell ref="E35:F35"/>
    <mergeCell ref="G35:H35"/>
    <mergeCell ref="I35:J35"/>
    <mergeCell ref="K35:L35"/>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A24:D24"/>
    <mergeCell ref="E24:F24"/>
    <mergeCell ref="G24:H24"/>
    <mergeCell ref="I24:J24"/>
    <mergeCell ref="K24:L24"/>
    <mergeCell ref="A25:D25"/>
    <mergeCell ref="E25:F25"/>
    <mergeCell ref="G25:H25"/>
    <mergeCell ref="I25:J25"/>
    <mergeCell ref="K25:L25"/>
    <mergeCell ref="A18:L19"/>
    <mergeCell ref="A22:L22"/>
    <mergeCell ref="A23:D23"/>
    <mergeCell ref="E23:F23"/>
    <mergeCell ref="G23:H23"/>
    <mergeCell ref="I23:J23"/>
    <mergeCell ref="K23:L23"/>
    <mergeCell ref="C14:F14"/>
    <mergeCell ref="G14:H14"/>
    <mergeCell ref="I14:L14"/>
    <mergeCell ref="A15:B15"/>
    <mergeCell ref="C15:F15"/>
    <mergeCell ref="G15:H15"/>
    <mergeCell ref="I15:L15"/>
    <mergeCell ref="A11:B14"/>
    <mergeCell ref="C11:F11"/>
    <mergeCell ref="G11:H11"/>
    <mergeCell ref="I11:L11"/>
    <mergeCell ref="C12:F12"/>
    <mergeCell ref="G12:H12"/>
    <mergeCell ref="I12:L12"/>
    <mergeCell ref="C13:F13"/>
    <mergeCell ref="G13:H13"/>
    <mergeCell ref="I13:L13"/>
    <mergeCell ref="A1:D5"/>
    <mergeCell ref="E1:L3"/>
    <mergeCell ref="E4:L6"/>
    <mergeCell ref="A9:F9"/>
    <mergeCell ref="G9:L9"/>
    <mergeCell ref="A10:B10"/>
    <mergeCell ref="C10:F10"/>
    <mergeCell ref="G10:H10"/>
    <mergeCell ref="I10:L10"/>
  </mergeCells>
  <conditionalFormatting sqref="K85 K89:K93 K95:K103">
    <cfRule type="containsText" dxfId="183" priority="69" operator="containsText" text="Fail">
      <formula>NOT(ISERROR(SEARCH("Fail",K85)))</formula>
    </cfRule>
    <cfRule type="containsText" dxfId="182" priority="70" operator="containsText" text="Pass">
      <formula>NOT(ISERROR(SEARCH("Pass",K85)))</formula>
    </cfRule>
  </conditionalFormatting>
  <conditionalFormatting sqref="K86:K88">
    <cfRule type="containsText" dxfId="181" priority="67" operator="containsText" text="Fail">
      <formula>NOT(ISERROR(SEARCH("Fail",K86)))</formula>
    </cfRule>
    <cfRule type="containsText" dxfId="180" priority="68" operator="containsText" text="Pass">
      <formula>NOT(ISERROR(SEARCH("Pass",K86)))</formula>
    </cfRule>
  </conditionalFormatting>
  <conditionalFormatting sqref="K105:K113">
    <cfRule type="containsText" dxfId="179" priority="59" operator="containsText" text="Fail">
      <formula>NOT(ISERROR(SEARCH("Fail",K105)))</formula>
    </cfRule>
    <cfRule type="containsText" dxfId="178" priority="60" operator="containsText" text="Pass">
      <formula>NOT(ISERROR(SEARCH("Pass",K105)))</formula>
    </cfRule>
  </conditionalFormatting>
  <conditionalFormatting sqref="K115:K123">
    <cfRule type="containsText" dxfId="177" priority="51" operator="containsText" text="Fail">
      <formula>NOT(ISERROR(SEARCH("Fail",K115)))</formula>
    </cfRule>
    <cfRule type="containsText" dxfId="176" priority="52" operator="containsText" text="Pass">
      <formula>NOT(ISERROR(SEARCH("Pass",K115)))</formula>
    </cfRule>
  </conditionalFormatting>
  <conditionalFormatting sqref="K125:K133">
    <cfRule type="containsText" dxfId="175" priority="43" operator="containsText" text="Fail">
      <formula>NOT(ISERROR(SEARCH("Fail",K125)))</formula>
    </cfRule>
    <cfRule type="containsText" dxfId="174" priority="44" operator="containsText" text="Pass">
      <formula>NOT(ISERROR(SEARCH("Pass",K125)))</formula>
    </cfRule>
  </conditionalFormatting>
  <conditionalFormatting sqref="K150 K154:K158 K160:K168">
    <cfRule type="containsText" dxfId="173" priority="27" operator="containsText" text="Fail">
      <formula>NOT(ISERROR(SEARCH("Fail",K150)))</formula>
    </cfRule>
    <cfRule type="containsText" dxfId="172" priority="28" operator="containsText" text="Pass">
      <formula>NOT(ISERROR(SEARCH("Pass",K150)))</formula>
    </cfRule>
  </conditionalFormatting>
  <conditionalFormatting sqref="K151:K153">
    <cfRule type="containsText" dxfId="171" priority="25" operator="containsText" text="Fail">
      <formula>NOT(ISERROR(SEARCH("Fail",K151)))</formula>
    </cfRule>
    <cfRule type="containsText" dxfId="170" priority="26" operator="containsText" text="Pass">
      <formula>NOT(ISERROR(SEARCH("Pass",K151)))</formula>
    </cfRule>
  </conditionalFormatting>
  <conditionalFormatting sqref="K170:K178">
    <cfRule type="containsText" dxfId="169" priority="17" operator="containsText" text="Fail">
      <formula>NOT(ISERROR(SEARCH("Fail",K170)))</formula>
    </cfRule>
    <cfRule type="containsText" dxfId="168" priority="18" operator="containsText" text="Pass">
      <formula>NOT(ISERROR(SEARCH("Pass",K170)))</formula>
    </cfRule>
  </conditionalFormatting>
  <conditionalFormatting sqref="K180:K188">
    <cfRule type="containsText" dxfId="167" priority="9" operator="containsText" text="Fail">
      <formula>NOT(ISERROR(SEARCH("Fail",K180)))</formula>
    </cfRule>
    <cfRule type="containsText" dxfId="166" priority="10" operator="containsText" text="Pass">
      <formula>NOT(ISERROR(SEARCH("Pass",K180)))</formula>
    </cfRule>
  </conditionalFormatting>
  <conditionalFormatting sqref="K190:K198">
    <cfRule type="containsText" dxfId="165" priority="1" operator="containsText" text="Fail">
      <formula>NOT(ISERROR(SEARCH("Fail",K190)))</formula>
    </cfRule>
    <cfRule type="containsText" dxfId="164" priority="2" operator="containsText" text="Pass">
      <formula>NOT(ISERROR(SEARCH("Pass",K190)))</formula>
    </cfRule>
  </conditionalFormatting>
  <printOptions horizontalCentered="1"/>
  <pageMargins left="0.7" right="0.7" top="0.75" bottom="1.25" header="0.3" footer="1"/>
  <pageSetup scale="49"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71" operator="containsText" text="Fail" id="{508FA48C-D1FD-4E04-AB49-FB402EAC284C}">
            <xm:f>NOT(ISERROR(SEARCH("Fail",'Single, Plain, AFAL'!J98)))</xm:f>
            <x14:dxf>
              <fill>
                <patternFill>
                  <bgColor rgb="FFFF0000"/>
                </patternFill>
              </fill>
            </x14:dxf>
          </x14:cfRule>
          <x14:cfRule type="containsText" priority="72" operator="containsText" text="Pass" id="{FA56628B-DFEB-4993-B78F-26F65B69B3F8}">
            <xm:f>NOT(ISERROR(SEARCH("Pass",'Single, Plain, AFAL'!J98)))</xm:f>
            <x14:dxf>
              <fill>
                <patternFill>
                  <bgColor rgb="FF92D050"/>
                </patternFill>
              </fill>
            </x14:dxf>
          </x14:cfRule>
          <xm:sqref>K95:K98 K105:K108 K115:K118 K125:K128</xm:sqref>
        </x14:conditionalFormatting>
        <x14:conditionalFormatting xmlns:xm="http://schemas.microsoft.com/office/excel/2006/main">
          <x14:cfRule type="containsText" priority="75" operator="containsText" text="Fail" id="{A4464460-07E2-4955-B934-F84101223780}">
            <xm:f>NOT(ISERROR(SEARCH("Fail",'Single, Plain, AFAL'!K91)))</xm:f>
            <x14:dxf>
              <fill>
                <patternFill>
                  <bgColor rgb="FFFF0000"/>
                </patternFill>
              </fill>
            </x14:dxf>
          </x14:cfRule>
          <x14:cfRule type="containsText" priority="76" operator="containsText" text="Pass" id="{5D49E013-AC27-4F8B-8F6F-0C4453234942}">
            <xm:f>NOT(ISERROR(SEARCH("Pass",'Single, Plain, AFAL'!K91)))</xm:f>
            <x14:dxf>
              <fill>
                <patternFill>
                  <bgColor rgb="FF92D050"/>
                </patternFill>
              </fill>
            </x14:dxf>
          </x14:cfRule>
          <xm:sqref>K92:K93</xm:sqref>
        </x14:conditionalFormatting>
        <x14:conditionalFormatting xmlns:xm="http://schemas.microsoft.com/office/excel/2006/main">
          <x14:cfRule type="containsText" priority="77" operator="containsText" text="Fail" id="{A1FFD4FE-8EB0-41AA-BB6E-2C78F8A6A42E}">
            <xm:f>NOT(ISERROR(SEARCH("Fail",'Single, Plain, AFAL'!K74)))</xm:f>
            <x14:dxf>
              <fill>
                <patternFill>
                  <bgColor rgb="FFFF0000"/>
                </patternFill>
              </fill>
            </x14:dxf>
          </x14:cfRule>
          <x14:cfRule type="containsText" priority="78" operator="containsText" text="Pass" id="{F4EC1DD3-146C-4ECC-BB41-5E5DDA2DEA73}">
            <xm:f>NOT(ISERROR(SEARCH("Pass",'Single, Plain, AFAL'!K74)))</xm:f>
            <x14:dxf>
              <fill>
                <patternFill>
                  <bgColor rgb="FF92D050"/>
                </patternFill>
              </fill>
            </x14:dxf>
          </x14:cfRule>
          <xm:sqref>K86:K90</xm:sqref>
        </x14:conditionalFormatting>
        <x14:conditionalFormatting xmlns:xm="http://schemas.microsoft.com/office/excel/2006/main">
          <x14:cfRule type="containsText" priority="79" operator="containsText" text="Fail" id="{9794CD09-A83D-4121-9ABA-9DDC01883C7D}">
            <xm:f>NOT(ISERROR(SEARCH("Fail",'Single, Plain, AFAL'!J99)))</xm:f>
            <x14:dxf>
              <fill>
                <patternFill>
                  <bgColor rgb="FFFF0000"/>
                </patternFill>
              </fill>
            </x14:dxf>
          </x14:cfRule>
          <x14:cfRule type="containsText" priority="80" operator="containsText" text="Pass" id="{3C7DFA80-F9AB-4305-B89A-033D136B7B08}">
            <xm:f>NOT(ISERROR(SEARCH("Pass",'Single, Plain, AFAL'!J99)))</xm:f>
            <x14:dxf>
              <fill>
                <patternFill>
                  <bgColor rgb="FF92D050"/>
                </patternFill>
              </fill>
            </x14:dxf>
          </x14:cfRule>
          <xm:sqref>K99:K101 K109:K111 K119:K121 K129:K131</xm:sqref>
        </x14:conditionalFormatting>
        <x14:conditionalFormatting xmlns:xm="http://schemas.microsoft.com/office/excel/2006/main">
          <x14:cfRule type="containsText" priority="81" operator="containsText" text="Fail" id="{02F97E63-DD54-434A-8C49-F7949B5D8A54}">
            <xm:f>NOT(ISERROR(SEARCH("Fail",'Single, Plain, AFAL'!J107)))</xm:f>
            <x14:dxf>
              <fill>
                <patternFill>
                  <bgColor rgb="FFFF0000"/>
                </patternFill>
              </fill>
            </x14:dxf>
          </x14:cfRule>
          <x14:cfRule type="containsText" priority="82" operator="containsText" text="Pass" id="{B93C1280-D147-4172-A221-A957B1BF8D56}">
            <xm:f>NOT(ISERROR(SEARCH("Pass",'Single, Plain, AFAL'!J107)))</xm:f>
            <x14:dxf>
              <fill>
                <patternFill>
                  <bgColor rgb="FF92D050"/>
                </patternFill>
              </fill>
            </x14:dxf>
          </x14:cfRule>
          <xm:sqref>K102:K103 K112:K113 K122:K123 K132:K133</xm:sqref>
        </x14:conditionalFormatting>
        <x14:conditionalFormatting xmlns:xm="http://schemas.microsoft.com/office/excel/2006/main">
          <x14:cfRule type="containsText" priority="85" operator="containsText" text="Fail" id="{5E696F42-318E-4E7C-9043-708D649D26BE}">
            <xm:f>NOT(ISERROR(SEARCH("Fail",'Single, Plain, AFAL'!K91)))</xm:f>
            <x14:dxf>
              <fill>
                <patternFill>
                  <bgColor rgb="FFFF0000"/>
                </patternFill>
              </fill>
            </x14:dxf>
          </x14:cfRule>
          <x14:cfRule type="containsText" priority="86" operator="containsText" text="Pass" id="{6A4F5364-D859-46EE-B2F3-80D7D6623810}">
            <xm:f>NOT(ISERROR(SEARCH("Pass",'Single, Plain, AFAL'!K91)))</xm:f>
            <x14:dxf>
              <fill>
                <patternFill>
                  <bgColor rgb="FF92D050"/>
                </patternFill>
              </fill>
            </x14:dxf>
          </x14:cfRule>
          <xm:sqref>K91</xm:sqref>
        </x14:conditionalFormatting>
        <x14:conditionalFormatting xmlns:xm="http://schemas.microsoft.com/office/excel/2006/main">
          <x14:cfRule type="containsText" priority="89" operator="containsText" text="Fail" id="{3D836ACC-9D54-45AA-A2AA-0CEB5AB4C053}">
            <xm:f>NOT(ISERROR(SEARCH("Fail",'Single, Plain, AFAL'!K76)))</xm:f>
            <x14:dxf>
              <fill>
                <patternFill>
                  <bgColor rgb="FFFF0000"/>
                </patternFill>
              </fill>
            </x14:dxf>
          </x14:cfRule>
          <x14:cfRule type="containsText" priority="90" operator="containsText" text="Pass" id="{A27BC790-3579-40EB-96A2-0212F98A8B95}">
            <xm:f>NOT(ISERROR(SEARCH("Pass",'Single, Plain, AFAL'!K76)))</xm:f>
            <x14:dxf>
              <fill>
                <patternFill>
                  <bgColor rgb="FF92D050"/>
                </patternFill>
              </fill>
            </x14:dxf>
          </x14:cfRule>
          <xm:sqref>K85</xm:sqref>
        </x14:conditionalFormatting>
        <x14:conditionalFormatting xmlns:xm="http://schemas.microsoft.com/office/excel/2006/main">
          <x14:cfRule type="containsText" priority="29" operator="containsText" text="Fail" id="{1D5DE3AB-C033-463C-9EBC-F145DC9D5FD3}">
            <xm:f>NOT(ISERROR(SEARCH("Fail",'Single, Plain, AFAL'!J167)))</xm:f>
            <x14:dxf>
              <fill>
                <patternFill>
                  <bgColor rgb="FFFF0000"/>
                </patternFill>
              </fill>
            </x14:dxf>
          </x14:cfRule>
          <x14:cfRule type="containsText" priority="30" operator="containsText" text="Pass" id="{F4BA99C1-87C8-4939-8996-2FCBBDB4FB39}">
            <xm:f>NOT(ISERROR(SEARCH("Pass",'Single, Plain, AFAL'!J167)))</xm:f>
            <x14:dxf>
              <fill>
                <patternFill>
                  <bgColor rgb="FF92D050"/>
                </patternFill>
              </fill>
            </x14:dxf>
          </x14:cfRule>
          <xm:sqref>K160:K163 K170:K173 K180:K183 K190:K193</xm:sqref>
        </x14:conditionalFormatting>
        <x14:conditionalFormatting xmlns:xm="http://schemas.microsoft.com/office/excel/2006/main">
          <x14:cfRule type="containsText" priority="31" operator="containsText" text="Fail" id="{31DCD834-DDE9-4416-96D3-945567571D20}">
            <xm:f>NOT(ISERROR(SEARCH("Fail",'Single, Plain, AFAL'!K160)))</xm:f>
            <x14:dxf>
              <fill>
                <patternFill>
                  <bgColor rgb="FFFF0000"/>
                </patternFill>
              </fill>
            </x14:dxf>
          </x14:cfRule>
          <x14:cfRule type="containsText" priority="32" operator="containsText" text="Pass" id="{FE5BA31D-6D23-4D8C-BB1F-B671C609EDBE}">
            <xm:f>NOT(ISERROR(SEARCH("Pass",'Single, Plain, AFAL'!K160)))</xm:f>
            <x14:dxf>
              <fill>
                <patternFill>
                  <bgColor rgb="FF92D050"/>
                </patternFill>
              </fill>
            </x14:dxf>
          </x14:cfRule>
          <xm:sqref>K157:K158</xm:sqref>
        </x14:conditionalFormatting>
        <x14:conditionalFormatting xmlns:xm="http://schemas.microsoft.com/office/excel/2006/main">
          <x14:cfRule type="containsText" priority="33" operator="containsText" text="Fail" id="{C809F0FF-3AF3-4AD1-BC44-4391F6020E23}">
            <xm:f>NOT(ISERROR(SEARCH("Fail",'Single, Plain, AFAL'!K143)))</xm:f>
            <x14:dxf>
              <fill>
                <patternFill>
                  <bgColor rgb="FFFF0000"/>
                </patternFill>
              </fill>
            </x14:dxf>
          </x14:cfRule>
          <x14:cfRule type="containsText" priority="34" operator="containsText" text="Pass" id="{541321A0-A29A-4FCE-9186-0A16DE9F9303}">
            <xm:f>NOT(ISERROR(SEARCH("Pass",'Single, Plain, AFAL'!K143)))</xm:f>
            <x14:dxf>
              <fill>
                <patternFill>
                  <bgColor rgb="FF92D050"/>
                </patternFill>
              </fill>
            </x14:dxf>
          </x14:cfRule>
          <xm:sqref>K151:K155</xm:sqref>
        </x14:conditionalFormatting>
        <x14:conditionalFormatting xmlns:xm="http://schemas.microsoft.com/office/excel/2006/main">
          <x14:cfRule type="containsText" priority="35" operator="containsText" text="Fail" id="{47B59045-3BF4-41BC-969D-96687C24E1CA}">
            <xm:f>NOT(ISERROR(SEARCH("Fail",'Single, Plain, AFAL'!J168)))</xm:f>
            <x14:dxf>
              <fill>
                <patternFill>
                  <bgColor rgb="FFFF0000"/>
                </patternFill>
              </fill>
            </x14:dxf>
          </x14:cfRule>
          <x14:cfRule type="containsText" priority="36" operator="containsText" text="Pass" id="{6AE1AF69-D282-4F1C-BA15-66E6847D6C71}">
            <xm:f>NOT(ISERROR(SEARCH("Pass",'Single, Plain, AFAL'!J168)))</xm:f>
            <x14:dxf>
              <fill>
                <patternFill>
                  <bgColor rgb="FF92D050"/>
                </patternFill>
              </fill>
            </x14:dxf>
          </x14:cfRule>
          <xm:sqref>K164:K166 K174:K176 K184:K186 K194:K196</xm:sqref>
        </x14:conditionalFormatting>
        <x14:conditionalFormatting xmlns:xm="http://schemas.microsoft.com/office/excel/2006/main">
          <x14:cfRule type="containsText" priority="37" operator="containsText" text="Fail" id="{F1DDEFFC-C384-4874-8617-8B60B5991DAF}">
            <xm:f>NOT(ISERROR(SEARCH("Fail",'Single, Plain, AFAL'!J176)))</xm:f>
            <x14:dxf>
              <fill>
                <patternFill>
                  <bgColor rgb="FFFF0000"/>
                </patternFill>
              </fill>
            </x14:dxf>
          </x14:cfRule>
          <x14:cfRule type="containsText" priority="38" operator="containsText" text="Pass" id="{709F0109-EE8D-4C6D-9374-DC0104A147E6}">
            <xm:f>NOT(ISERROR(SEARCH("Pass",'Single, Plain, AFAL'!J176)))</xm:f>
            <x14:dxf>
              <fill>
                <patternFill>
                  <bgColor rgb="FF92D050"/>
                </patternFill>
              </fill>
            </x14:dxf>
          </x14:cfRule>
          <xm:sqref>K167:K168 K177:K178 K187:K188 K197:K198</xm:sqref>
        </x14:conditionalFormatting>
        <x14:conditionalFormatting xmlns:xm="http://schemas.microsoft.com/office/excel/2006/main">
          <x14:cfRule type="containsText" priority="39" operator="containsText" text="Fail" id="{69A7F134-49CB-469C-8F68-057D80BE0B6A}">
            <xm:f>NOT(ISERROR(SEARCH("Fail",'Single, Plain, AFAL'!K160)))</xm:f>
            <x14:dxf>
              <fill>
                <patternFill>
                  <bgColor rgb="FFFF0000"/>
                </patternFill>
              </fill>
            </x14:dxf>
          </x14:cfRule>
          <x14:cfRule type="containsText" priority="40" operator="containsText" text="Pass" id="{4F8508B1-56F1-4578-9687-801F72D02617}">
            <xm:f>NOT(ISERROR(SEARCH("Pass",'Single, Plain, AFAL'!K160)))</xm:f>
            <x14:dxf>
              <fill>
                <patternFill>
                  <bgColor rgb="FF92D050"/>
                </patternFill>
              </fill>
            </x14:dxf>
          </x14:cfRule>
          <xm:sqref>K156</xm:sqref>
        </x14:conditionalFormatting>
        <x14:conditionalFormatting xmlns:xm="http://schemas.microsoft.com/office/excel/2006/main">
          <x14:cfRule type="containsText" priority="41" operator="containsText" text="Fail" id="{2B03203E-E6A4-4C50-A266-1DD15E50CCB2}">
            <xm:f>NOT(ISERROR(SEARCH("Fail",'Single, Plain, AFAL'!K145)))</xm:f>
            <x14:dxf>
              <fill>
                <patternFill>
                  <bgColor rgb="FFFF0000"/>
                </patternFill>
              </fill>
            </x14:dxf>
          </x14:cfRule>
          <x14:cfRule type="containsText" priority="42" operator="containsText" text="Pass" id="{0A283960-B22A-4F0C-914D-EA3289E303A0}">
            <xm:f>NOT(ISERROR(SEARCH("Pass",'Single, Plain, AFAL'!K145)))</xm:f>
            <x14:dxf>
              <fill>
                <patternFill>
                  <bgColor rgb="FF92D050"/>
                </patternFill>
              </fill>
            </x14:dxf>
          </x14:cfRule>
          <xm:sqref>K150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71"/>
  <sheetViews>
    <sheetView zoomScale="70" zoomScaleNormal="70" workbookViewId="0">
      <selection activeCell="L169" sqref="A139:L169"/>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3"/>
      <c r="B1" s="283"/>
      <c r="C1" s="283"/>
      <c r="D1" s="283"/>
      <c r="E1" s="284" t="s">
        <v>48</v>
      </c>
      <c r="F1" s="284"/>
      <c r="G1" s="284"/>
      <c r="H1" s="284"/>
      <c r="I1" s="284"/>
      <c r="J1" s="284"/>
      <c r="K1" s="284"/>
      <c r="L1" s="284"/>
    </row>
    <row r="2" spans="1:13" s="32" customFormat="1" ht="15.75" customHeight="1" x14ac:dyDescent="0.25">
      <c r="A2" s="283"/>
      <c r="B2" s="283"/>
      <c r="C2" s="283"/>
      <c r="D2" s="283"/>
      <c r="E2" s="284"/>
      <c r="F2" s="284"/>
      <c r="G2" s="284"/>
      <c r="H2" s="284"/>
      <c r="I2" s="284"/>
      <c r="J2" s="284"/>
      <c r="K2" s="284"/>
      <c r="L2" s="284"/>
    </row>
    <row r="3" spans="1:13" s="32" customFormat="1" ht="15.75" customHeight="1" x14ac:dyDescent="0.25">
      <c r="A3" s="283"/>
      <c r="B3" s="283"/>
      <c r="C3" s="283"/>
      <c r="D3" s="283"/>
      <c r="E3" s="284"/>
      <c r="F3" s="284"/>
      <c r="G3" s="284"/>
      <c r="H3" s="284"/>
      <c r="I3" s="284"/>
      <c r="J3" s="284"/>
      <c r="K3" s="284"/>
      <c r="L3" s="284"/>
    </row>
    <row r="4" spans="1:13" s="32" customFormat="1" ht="15.75" customHeight="1" x14ac:dyDescent="0.25">
      <c r="A4" s="283"/>
      <c r="B4" s="283"/>
      <c r="C4" s="283"/>
      <c r="D4" s="283"/>
      <c r="E4" s="293" t="s">
        <v>2608</v>
      </c>
      <c r="F4" s="293"/>
      <c r="G4" s="293"/>
      <c r="H4" s="293"/>
      <c r="I4" s="293"/>
      <c r="J4" s="293"/>
      <c r="K4" s="293"/>
      <c r="L4" s="293"/>
    </row>
    <row r="5" spans="1:13" s="32" customFormat="1" ht="15.75" customHeight="1" x14ac:dyDescent="0.25">
      <c r="A5" s="283"/>
      <c r="B5" s="283"/>
      <c r="C5" s="283"/>
      <c r="D5" s="283"/>
      <c r="E5" s="293"/>
      <c r="F5" s="293"/>
      <c r="G5" s="293"/>
      <c r="H5" s="293"/>
      <c r="I5" s="293"/>
      <c r="J5" s="293"/>
      <c r="K5" s="293"/>
      <c r="L5" s="293"/>
    </row>
    <row r="6" spans="1:13" s="32" customFormat="1" ht="15.75" customHeight="1" x14ac:dyDescent="0.25">
      <c r="E6" s="293"/>
      <c r="F6" s="293"/>
      <c r="G6" s="293"/>
      <c r="H6" s="293"/>
      <c r="I6" s="293"/>
      <c r="J6" s="293"/>
      <c r="K6" s="293"/>
      <c r="L6" s="293"/>
    </row>
    <row r="7" spans="1:13" s="32" customFormat="1" ht="15.75" customHeight="1" x14ac:dyDescent="0.25">
      <c r="A7" s="156"/>
      <c r="E7" s="232"/>
      <c r="F7" s="232"/>
      <c r="G7" s="232"/>
      <c r="H7" s="232"/>
      <c r="I7" s="232"/>
      <c r="J7" s="232"/>
      <c r="K7" s="232"/>
      <c r="L7" s="232"/>
    </row>
    <row r="8" spans="1:13" s="32" customFormat="1" ht="15.75" customHeight="1" thickBot="1" x14ac:dyDescent="0.3">
      <c r="E8" s="43"/>
      <c r="F8" s="43"/>
      <c r="G8" s="43"/>
      <c r="H8" s="43"/>
      <c r="I8" s="43"/>
      <c r="J8" s="43"/>
      <c r="K8" s="43"/>
      <c r="L8" s="43"/>
    </row>
    <row r="9" spans="1:13" ht="19.5" customHeight="1" thickBot="1" x14ac:dyDescent="0.3">
      <c r="A9" s="240" t="s">
        <v>28</v>
      </c>
      <c r="B9" s="241"/>
      <c r="C9" s="241"/>
      <c r="D9" s="241"/>
      <c r="E9" s="241"/>
      <c r="F9" s="242"/>
      <c r="G9" s="240" t="s">
        <v>29</v>
      </c>
      <c r="H9" s="241"/>
      <c r="I9" s="241"/>
      <c r="J9" s="241"/>
      <c r="K9" s="241"/>
      <c r="L9" s="242"/>
      <c r="M9" s="213"/>
    </row>
    <row r="10" spans="1:13" ht="19.5" customHeight="1" x14ac:dyDescent="0.25">
      <c r="A10" s="243" t="s">
        <v>31</v>
      </c>
      <c r="B10" s="244"/>
      <c r="C10" s="237"/>
      <c r="D10" s="237"/>
      <c r="E10" s="237"/>
      <c r="F10" s="245"/>
      <c r="G10" s="243" t="s">
        <v>36</v>
      </c>
      <c r="H10" s="244"/>
      <c r="I10" s="254"/>
      <c r="J10" s="254"/>
      <c r="K10" s="254"/>
      <c r="L10" s="255"/>
      <c r="M10" s="213"/>
    </row>
    <row r="11" spans="1:13" ht="19.5" customHeight="1" x14ac:dyDescent="0.25">
      <c r="A11" s="251" t="s">
        <v>32</v>
      </c>
      <c r="B11" s="239"/>
      <c r="C11" s="238"/>
      <c r="D11" s="238"/>
      <c r="E11" s="238"/>
      <c r="F11" s="246"/>
      <c r="G11" s="251" t="s">
        <v>37</v>
      </c>
      <c r="H11" s="239"/>
      <c r="I11" s="238"/>
      <c r="J11" s="238"/>
      <c r="K11" s="238"/>
      <c r="L11" s="246"/>
      <c r="M11" s="213"/>
    </row>
    <row r="12" spans="1:13" ht="19.5" customHeight="1" x14ac:dyDescent="0.25">
      <c r="A12" s="251"/>
      <c r="B12" s="239"/>
      <c r="C12" s="238"/>
      <c r="D12" s="238"/>
      <c r="E12" s="238"/>
      <c r="F12" s="246"/>
      <c r="G12" s="251" t="s">
        <v>38</v>
      </c>
      <c r="H12" s="239"/>
      <c r="I12" s="238"/>
      <c r="J12" s="238"/>
      <c r="K12" s="238"/>
      <c r="L12" s="246"/>
      <c r="M12" s="213"/>
    </row>
    <row r="13" spans="1:13" ht="19.5" customHeight="1" x14ac:dyDescent="0.25">
      <c r="A13" s="251"/>
      <c r="B13" s="239"/>
      <c r="C13" s="238"/>
      <c r="D13" s="238"/>
      <c r="E13" s="238"/>
      <c r="F13" s="246"/>
      <c r="G13" s="251" t="s">
        <v>39</v>
      </c>
      <c r="H13" s="239"/>
      <c r="I13" s="238" t="s">
        <v>50</v>
      </c>
      <c r="J13" s="238"/>
      <c r="K13" s="238"/>
      <c r="L13" s="246"/>
      <c r="M13" s="213"/>
    </row>
    <row r="14" spans="1:13" ht="19.5" customHeight="1" x14ac:dyDescent="0.25">
      <c r="A14" s="251"/>
      <c r="B14" s="239"/>
      <c r="C14" s="238"/>
      <c r="D14" s="238"/>
      <c r="E14" s="238"/>
      <c r="F14" s="246"/>
      <c r="G14" s="251" t="s">
        <v>34</v>
      </c>
      <c r="H14" s="239"/>
      <c r="I14" s="256"/>
      <c r="J14" s="256"/>
      <c r="K14" s="256"/>
      <c r="L14" s="257"/>
      <c r="M14" s="213"/>
    </row>
    <row r="15" spans="1:13" ht="19.5" customHeight="1" thickBot="1" x14ac:dyDescent="0.3">
      <c r="A15" s="247" t="s">
        <v>33</v>
      </c>
      <c r="B15" s="248"/>
      <c r="C15" s="296"/>
      <c r="D15" s="296"/>
      <c r="E15" s="296"/>
      <c r="F15" s="297"/>
      <c r="G15" s="247" t="s">
        <v>35</v>
      </c>
      <c r="H15" s="248"/>
      <c r="I15" s="258"/>
      <c r="J15" s="258"/>
      <c r="K15" s="258"/>
      <c r="L15" s="259"/>
      <c r="M15" s="213"/>
    </row>
    <row r="16" spans="1:13" ht="16.5" customHeight="1" x14ac:dyDescent="0.25">
      <c r="A16" s="67"/>
      <c r="B16" s="67"/>
      <c r="C16" s="149"/>
      <c r="D16" s="149"/>
      <c r="E16" s="149"/>
      <c r="F16" s="149"/>
      <c r="G16" s="67"/>
      <c r="H16" s="67"/>
      <c r="I16" s="68"/>
      <c r="J16" s="68"/>
      <c r="K16" s="68"/>
      <c r="L16" s="68"/>
      <c r="M16" s="213"/>
    </row>
    <row r="17" spans="1:13" x14ac:dyDescent="0.25">
      <c r="A17" s="67"/>
      <c r="B17" s="67"/>
      <c r="C17" s="225"/>
      <c r="D17" s="225"/>
      <c r="E17" s="225"/>
      <c r="F17" s="225"/>
      <c r="G17" s="67"/>
      <c r="H17" s="67"/>
      <c r="I17" s="68"/>
      <c r="J17" s="68"/>
      <c r="K17" s="68"/>
      <c r="L17" s="68"/>
      <c r="M17" s="213"/>
    </row>
    <row r="18" spans="1:13" ht="30" customHeight="1" x14ac:dyDescent="0.25">
      <c r="A18" s="279" t="s">
        <v>1770</v>
      </c>
      <c r="B18" s="279"/>
      <c r="C18" s="279"/>
      <c r="D18" s="279"/>
      <c r="E18" s="279"/>
      <c r="F18" s="279"/>
      <c r="G18" s="279"/>
      <c r="H18" s="279"/>
      <c r="I18" s="279"/>
      <c r="J18" s="279"/>
      <c r="K18" s="279"/>
      <c r="L18" s="279"/>
      <c r="M18" s="229"/>
    </row>
    <row r="19" spans="1:13" ht="30" customHeight="1" x14ac:dyDescent="0.25">
      <c r="A19" s="279"/>
      <c r="B19" s="279"/>
      <c r="C19" s="279"/>
      <c r="D19" s="279"/>
      <c r="E19" s="279"/>
      <c r="F19" s="279"/>
      <c r="G19" s="279"/>
      <c r="H19" s="279"/>
      <c r="I19" s="279"/>
      <c r="J19" s="279"/>
      <c r="K19" s="279"/>
      <c r="L19" s="279"/>
      <c r="M19" s="229"/>
    </row>
    <row r="20" spans="1:13" ht="15.75" customHeight="1" x14ac:dyDescent="0.25">
      <c r="A20" s="230"/>
      <c r="B20" s="230"/>
      <c r="C20" s="230"/>
      <c r="D20" s="230"/>
      <c r="E20" s="230"/>
      <c r="F20" s="230"/>
      <c r="G20" s="230"/>
      <c r="H20" s="230"/>
      <c r="I20" s="230"/>
      <c r="J20" s="230"/>
      <c r="K20" s="230"/>
      <c r="L20" s="230"/>
      <c r="M20" s="229"/>
    </row>
    <row r="21" spans="1:13" thickBot="1" x14ac:dyDescent="0.3">
      <c r="A21" s="213"/>
      <c r="B21" s="213"/>
      <c r="C21" s="213"/>
      <c r="D21" s="213"/>
      <c r="E21" s="213"/>
      <c r="F21" s="213"/>
      <c r="G21" s="213"/>
      <c r="H21" s="213"/>
      <c r="I21" s="213"/>
      <c r="J21" s="213"/>
      <c r="K21" s="213"/>
      <c r="L21" s="213"/>
      <c r="M21" s="229"/>
    </row>
    <row r="22" spans="1:13" ht="19.5" customHeight="1" thickBot="1" x14ac:dyDescent="0.3">
      <c r="A22" s="240" t="s">
        <v>20</v>
      </c>
      <c r="B22" s="241"/>
      <c r="C22" s="241"/>
      <c r="D22" s="241"/>
      <c r="E22" s="241"/>
      <c r="F22" s="241"/>
      <c r="G22" s="241"/>
      <c r="H22" s="241"/>
      <c r="I22" s="241"/>
      <c r="J22" s="241"/>
      <c r="K22" s="241"/>
      <c r="L22" s="242"/>
      <c r="M22" s="213"/>
    </row>
    <row r="23" spans="1:13" ht="19.5" customHeight="1" x14ac:dyDescent="0.25">
      <c r="A23" s="243" t="s">
        <v>23</v>
      </c>
      <c r="B23" s="244"/>
      <c r="C23" s="244"/>
      <c r="D23" s="244"/>
      <c r="E23" s="244" t="s">
        <v>22</v>
      </c>
      <c r="F23" s="244"/>
      <c r="G23" s="244" t="s">
        <v>21</v>
      </c>
      <c r="H23" s="244"/>
      <c r="I23" s="244" t="s">
        <v>53</v>
      </c>
      <c r="J23" s="244"/>
      <c r="K23" s="244" t="s">
        <v>54</v>
      </c>
      <c r="L23" s="262"/>
      <c r="M23" s="213"/>
    </row>
    <row r="24" spans="1:13" ht="19.5" customHeight="1" x14ac:dyDescent="0.25">
      <c r="A24" s="298"/>
      <c r="B24" s="299"/>
      <c r="C24" s="299"/>
      <c r="D24" s="299"/>
      <c r="E24" s="299"/>
      <c r="F24" s="299"/>
      <c r="G24" s="299"/>
      <c r="H24" s="299"/>
      <c r="I24" s="299"/>
      <c r="J24" s="299"/>
      <c r="K24" s="299"/>
      <c r="L24" s="300"/>
      <c r="M24" s="213"/>
    </row>
    <row r="25" spans="1:13" ht="19.5" customHeight="1" x14ac:dyDescent="0.25">
      <c r="A25" s="298"/>
      <c r="B25" s="299"/>
      <c r="C25" s="299"/>
      <c r="D25" s="299"/>
      <c r="E25" s="299"/>
      <c r="F25" s="299"/>
      <c r="G25" s="299"/>
      <c r="H25" s="299"/>
      <c r="I25" s="299"/>
      <c r="J25" s="299"/>
      <c r="K25" s="299"/>
      <c r="L25" s="300"/>
      <c r="M25" s="213"/>
    </row>
    <row r="26" spans="1:13" ht="19.5" customHeight="1" x14ac:dyDescent="0.25">
      <c r="A26" s="298"/>
      <c r="B26" s="299"/>
      <c r="C26" s="299"/>
      <c r="D26" s="299"/>
      <c r="E26" s="299"/>
      <c r="F26" s="299"/>
      <c r="G26" s="299"/>
      <c r="H26" s="299"/>
      <c r="I26" s="299"/>
      <c r="J26" s="299"/>
      <c r="K26" s="299"/>
      <c r="L26" s="300"/>
      <c r="M26" s="213"/>
    </row>
    <row r="27" spans="1:13" ht="19.5" customHeight="1" x14ac:dyDescent="0.25">
      <c r="A27" s="298"/>
      <c r="B27" s="299"/>
      <c r="C27" s="299"/>
      <c r="D27" s="299"/>
      <c r="E27" s="299"/>
      <c r="F27" s="299"/>
      <c r="G27" s="299"/>
      <c r="H27" s="299"/>
      <c r="I27" s="299"/>
      <c r="J27" s="299"/>
      <c r="K27" s="299"/>
      <c r="L27" s="300"/>
      <c r="M27" s="213"/>
    </row>
    <row r="28" spans="1:13" ht="19.5" customHeight="1" thickBot="1" x14ac:dyDescent="0.3">
      <c r="A28" s="301" t="s">
        <v>1788</v>
      </c>
      <c r="B28" s="296"/>
      <c r="C28" s="296"/>
      <c r="D28" s="296"/>
      <c r="E28" s="296" t="s">
        <v>1788</v>
      </c>
      <c r="F28" s="296"/>
      <c r="G28" s="296" t="s">
        <v>1788</v>
      </c>
      <c r="H28" s="296"/>
      <c r="I28" s="296" t="s">
        <v>1788</v>
      </c>
      <c r="J28" s="296"/>
      <c r="K28" s="296" t="s">
        <v>1788</v>
      </c>
      <c r="L28" s="297"/>
      <c r="M28" s="213"/>
    </row>
    <row r="29" spans="1:13" ht="15" x14ac:dyDescent="0.25">
      <c r="A29" s="225"/>
      <c r="B29" s="225"/>
      <c r="C29" s="225"/>
      <c r="D29" s="225"/>
      <c r="E29" s="225"/>
      <c r="F29" s="225"/>
      <c r="G29" s="225"/>
      <c r="H29" s="225"/>
      <c r="I29" s="225"/>
      <c r="J29" s="225"/>
      <c r="K29" s="225"/>
      <c r="L29" s="225"/>
      <c r="M29" s="213"/>
    </row>
    <row r="30" spans="1:13" thickBot="1" x14ac:dyDescent="0.3">
      <c r="A30" s="213"/>
      <c r="B30" s="213"/>
      <c r="C30" s="213"/>
      <c r="D30" s="213"/>
      <c r="E30" s="213"/>
      <c r="F30" s="213"/>
      <c r="G30" s="213"/>
      <c r="H30" s="213"/>
      <c r="I30" s="213"/>
      <c r="J30" s="213"/>
      <c r="K30" s="213"/>
      <c r="L30" s="213"/>
      <c r="M30" s="229"/>
    </row>
    <row r="31" spans="1:13" ht="19.5" customHeight="1" thickBot="1" x14ac:dyDescent="0.3">
      <c r="A31" s="240" t="s">
        <v>13</v>
      </c>
      <c r="B31" s="241"/>
      <c r="C31" s="241"/>
      <c r="D31" s="241"/>
      <c r="E31" s="241"/>
      <c r="F31" s="241"/>
      <c r="G31" s="241"/>
      <c r="H31" s="241"/>
      <c r="I31" s="241"/>
      <c r="J31" s="241"/>
      <c r="K31" s="241"/>
      <c r="L31" s="242"/>
      <c r="M31" s="213"/>
    </row>
    <row r="32" spans="1:13" ht="19.5" customHeight="1" x14ac:dyDescent="0.25">
      <c r="A32" s="243" t="s">
        <v>30</v>
      </c>
      <c r="B32" s="244"/>
      <c r="C32" s="237" t="str">
        <f>IF(C34="","",LOOKUP(C34,Models,Description))</f>
        <v/>
      </c>
      <c r="D32" s="237"/>
      <c r="E32" s="237"/>
      <c r="F32" s="237"/>
      <c r="G32" s="237"/>
      <c r="H32" s="237"/>
      <c r="I32" s="244" t="s">
        <v>25</v>
      </c>
      <c r="J32" s="244"/>
      <c r="K32" s="237" t="s">
        <v>1771</v>
      </c>
      <c r="L32" s="245"/>
      <c r="M32" s="213"/>
    </row>
    <row r="33" spans="1:13" ht="18.75" customHeight="1" x14ac:dyDescent="0.25">
      <c r="A33" s="251" t="s">
        <v>15</v>
      </c>
      <c r="B33" s="239"/>
      <c r="C33" s="299"/>
      <c r="D33" s="299"/>
      <c r="E33" s="239" t="s">
        <v>16</v>
      </c>
      <c r="F33" s="239"/>
      <c r="G33" s="238"/>
      <c r="H33" s="238"/>
      <c r="I33" s="239" t="s">
        <v>18</v>
      </c>
      <c r="J33" s="239"/>
      <c r="K33" s="238"/>
      <c r="L33" s="246"/>
      <c r="M33" s="213"/>
    </row>
    <row r="34" spans="1:13" ht="18.75" customHeight="1" x14ac:dyDescent="0.25">
      <c r="A34" s="251" t="s">
        <v>14</v>
      </c>
      <c r="B34" s="239"/>
      <c r="C34" s="238"/>
      <c r="D34" s="238"/>
      <c r="E34" s="239" t="s">
        <v>42</v>
      </c>
      <c r="F34" s="239"/>
      <c r="G34" s="238"/>
      <c r="H34" s="238"/>
      <c r="I34" s="239" t="s">
        <v>43</v>
      </c>
      <c r="J34" s="239"/>
      <c r="K34" s="238"/>
      <c r="L34" s="246"/>
      <c r="M34" s="213"/>
    </row>
    <row r="35" spans="1:13" ht="18.75" customHeight="1" x14ac:dyDescent="0.25">
      <c r="A35" s="383" t="s">
        <v>17</v>
      </c>
      <c r="B35" s="384"/>
      <c r="C35" s="385"/>
      <c r="D35" s="385"/>
      <c r="E35" s="384" t="s">
        <v>26</v>
      </c>
      <c r="F35" s="384"/>
      <c r="G35" s="385"/>
      <c r="H35" s="385"/>
      <c r="I35" s="384" t="s">
        <v>27</v>
      </c>
      <c r="J35" s="384"/>
      <c r="K35" s="385"/>
      <c r="L35" s="386"/>
      <c r="M35" s="213"/>
    </row>
    <row r="36" spans="1:13" ht="18.75" customHeight="1" x14ac:dyDescent="0.25">
      <c r="A36" s="387"/>
      <c r="B36" s="388"/>
      <c r="C36" s="388"/>
      <c r="D36" s="389"/>
      <c r="E36" s="239" t="s">
        <v>42</v>
      </c>
      <c r="F36" s="239"/>
      <c r="G36" s="238"/>
      <c r="H36" s="238"/>
      <c r="I36" s="239" t="s">
        <v>43</v>
      </c>
      <c r="J36" s="239"/>
      <c r="K36" s="238"/>
      <c r="L36" s="246"/>
      <c r="M36" s="213"/>
    </row>
    <row r="37" spans="1:13" ht="18.75" customHeight="1" x14ac:dyDescent="0.25">
      <c r="A37" s="251" t="s">
        <v>17</v>
      </c>
      <c r="B37" s="239"/>
      <c r="C37" s="238"/>
      <c r="D37" s="238"/>
      <c r="E37" s="239" t="s">
        <v>26</v>
      </c>
      <c r="F37" s="239"/>
      <c r="G37" s="238"/>
      <c r="H37" s="238"/>
      <c r="I37" s="239" t="s">
        <v>27</v>
      </c>
      <c r="J37" s="239"/>
      <c r="K37" s="238"/>
      <c r="L37" s="246"/>
      <c r="M37" s="213"/>
    </row>
    <row r="38" spans="1:13" ht="18.75" customHeight="1" x14ac:dyDescent="0.25">
      <c r="A38" s="377"/>
      <c r="B38" s="378"/>
      <c r="C38" s="378"/>
      <c r="D38" s="379"/>
      <c r="E38" s="380" t="s">
        <v>42</v>
      </c>
      <c r="F38" s="380"/>
      <c r="G38" s="381"/>
      <c r="H38" s="381"/>
      <c r="I38" s="380" t="s">
        <v>43</v>
      </c>
      <c r="J38" s="380"/>
      <c r="K38" s="381"/>
      <c r="L38" s="382"/>
      <c r="M38" s="213"/>
    </row>
    <row r="39" spans="1:13" ht="18.75" customHeight="1" x14ac:dyDescent="0.25">
      <c r="A39" s="251" t="s">
        <v>17</v>
      </c>
      <c r="B39" s="239"/>
      <c r="C39" s="238"/>
      <c r="D39" s="238"/>
      <c r="E39" s="239" t="s">
        <v>26</v>
      </c>
      <c r="F39" s="239"/>
      <c r="G39" s="238"/>
      <c r="H39" s="238"/>
      <c r="I39" s="239" t="s">
        <v>27</v>
      </c>
      <c r="J39" s="239"/>
      <c r="K39" s="238"/>
      <c r="L39" s="246"/>
      <c r="M39" s="213"/>
    </row>
    <row r="40" spans="1:13" ht="18.75" customHeight="1" x14ac:dyDescent="0.25">
      <c r="A40" s="377"/>
      <c r="B40" s="378"/>
      <c r="C40" s="378"/>
      <c r="D40" s="379"/>
      <c r="E40" s="380" t="s">
        <v>42</v>
      </c>
      <c r="F40" s="380"/>
      <c r="G40" s="381"/>
      <c r="H40" s="381"/>
      <c r="I40" s="380" t="s">
        <v>43</v>
      </c>
      <c r="J40" s="380"/>
      <c r="K40" s="381"/>
      <c r="L40" s="382"/>
      <c r="M40" s="213"/>
    </row>
    <row r="41" spans="1:13" ht="18.75" customHeight="1" x14ac:dyDescent="0.25">
      <c r="A41" s="251" t="s">
        <v>17</v>
      </c>
      <c r="B41" s="239"/>
      <c r="C41" s="238"/>
      <c r="D41" s="238"/>
      <c r="E41" s="239" t="s">
        <v>26</v>
      </c>
      <c r="F41" s="239"/>
      <c r="G41" s="238"/>
      <c r="H41" s="238"/>
      <c r="I41" s="239" t="s">
        <v>27</v>
      </c>
      <c r="J41" s="239"/>
      <c r="K41" s="238"/>
      <c r="L41" s="246"/>
      <c r="M41" s="213"/>
    </row>
    <row r="42" spans="1:13" ht="18.75" customHeight="1" x14ac:dyDescent="0.25">
      <c r="A42" s="377"/>
      <c r="B42" s="378"/>
      <c r="C42" s="378"/>
      <c r="D42" s="379"/>
      <c r="E42" s="380" t="s">
        <v>42</v>
      </c>
      <c r="F42" s="380"/>
      <c r="G42" s="381"/>
      <c r="H42" s="381"/>
      <c r="I42" s="380" t="s">
        <v>43</v>
      </c>
      <c r="J42" s="380"/>
      <c r="K42" s="381"/>
      <c r="L42" s="382"/>
      <c r="M42" s="213"/>
    </row>
    <row r="43" spans="1:13" ht="18.75" customHeight="1" x14ac:dyDescent="0.25">
      <c r="A43" s="251" t="s">
        <v>17</v>
      </c>
      <c r="B43" s="239"/>
      <c r="C43" s="238"/>
      <c r="D43" s="238"/>
      <c r="E43" s="239" t="s">
        <v>26</v>
      </c>
      <c r="F43" s="239"/>
      <c r="G43" s="238"/>
      <c r="H43" s="238"/>
      <c r="I43" s="239" t="s">
        <v>27</v>
      </c>
      <c r="J43" s="239"/>
      <c r="K43" s="238"/>
      <c r="L43" s="246"/>
      <c r="M43" s="213"/>
    </row>
    <row r="44" spans="1:13" ht="18.75" customHeight="1" x14ac:dyDescent="0.25">
      <c r="A44" s="377"/>
      <c r="B44" s="378"/>
      <c r="C44" s="378"/>
      <c r="D44" s="379"/>
      <c r="E44" s="380" t="s">
        <v>42</v>
      </c>
      <c r="F44" s="380"/>
      <c r="G44" s="381"/>
      <c r="H44" s="381"/>
      <c r="I44" s="380" t="s">
        <v>43</v>
      </c>
      <c r="J44" s="380"/>
      <c r="K44" s="381"/>
      <c r="L44" s="382"/>
      <c r="M44" s="229"/>
    </row>
    <row r="45" spans="1:13" ht="18.75" customHeight="1" x14ac:dyDescent="0.25">
      <c r="A45" s="251" t="s">
        <v>17</v>
      </c>
      <c r="B45" s="239"/>
      <c r="C45" s="238"/>
      <c r="D45" s="238"/>
      <c r="E45" s="239" t="s">
        <v>26</v>
      </c>
      <c r="F45" s="239"/>
      <c r="G45" s="238"/>
      <c r="H45" s="238"/>
      <c r="I45" s="239" t="s">
        <v>27</v>
      </c>
      <c r="J45" s="239"/>
      <c r="K45" s="238"/>
      <c r="L45" s="246"/>
      <c r="M45" s="229"/>
    </row>
    <row r="46" spans="1:13" ht="33" customHeight="1" thickBot="1" x14ac:dyDescent="0.3">
      <c r="A46" s="247" t="s">
        <v>19</v>
      </c>
      <c r="B46" s="248"/>
      <c r="C46" s="302" t="s">
        <v>2614</v>
      </c>
      <c r="D46" s="302"/>
      <c r="E46" s="302"/>
      <c r="F46" s="302"/>
      <c r="G46" s="302"/>
      <c r="H46" s="302"/>
      <c r="I46" s="302"/>
      <c r="J46" s="302"/>
      <c r="K46" s="302"/>
      <c r="L46" s="303"/>
      <c r="M46" s="213"/>
    </row>
    <row r="47" spans="1:13" ht="15.75" customHeight="1" x14ac:dyDescent="0.25">
      <c r="A47" s="67"/>
      <c r="B47" s="67"/>
      <c r="C47" s="224"/>
      <c r="D47" s="224"/>
      <c r="E47" s="224"/>
      <c r="F47" s="224"/>
      <c r="G47" s="224"/>
      <c r="H47" s="224"/>
      <c r="I47" s="224"/>
      <c r="J47" s="224"/>
      <c r="K47" s="224"/>
      <c r="L47" s="224"/>
      <c r="M47" s="213"/>
    </row>
    <row r="48" spans="1:13" thickBot="1" x14ac:dyDescent="0.3">
      <c r="A48" s="229"/>
      <c r="B48" s="229"/>
      <c r="C48" s="229"/>
      <c r="D48" s="229"/>
      <c r="E48" s="229"/>
      <c r="F48" s="229"/>
      <c r="G48" s="229"/>
      <c r="H48" s="229"/>
      <c r="I48" s="229"/>
      <c r="J48" s="229"/>
      <c r="K48" s="229"/>
      <c r="L48" s="229"/>
      <c r="M48" s="213"/>
    </row>
    <row r="49" spans="1:13" ht="21" customHeight="1" thickBot="1" x14ac:dyDescent="0.3">
      <c r="A49" s="240" t="s">
        <v>7</v>
      </c>
      <c r="B49" s="241"/>
      <c r="C49" s="241"/>
      <c r="D49" s="241"/>
      <c r="E49" s="241"/>
      <c r="F49" s="241"/>
      <c r="G49" s="241"/>
      <c r="H49" s="241"/>
      <c r="I49" s="241"/>
      <c r="J49" s="241"/>
      <c r="K49" s="241"/>
      <c r="L49" s="242"/>
      <c r="M49" s="229"/>
    </row>
    <row r="50" spans="1:13" ht="21" customHeight="1" thickBot="1" x14ac:dyDescent="0.3">
      <c r="A50" s="277" t="s">
        <v>8</v>
      </c>
      <c r="B50" s="278"/>
      <c r="C50" s="215"/>
      <c r="D50" s="278" t="s">
        <v>9</v>
      </c>
      <c r="E50" s="278"/>
      <c r="F50" s="215"/>
      <c r="G50" s="278" t="s">
        <v>10</v>
      </c>
      <c r="H50" s="278"/>
      <c r="I50" s="215"/>
      <c r="J50" s="278" t="s">
        <v>11</v>
      </c>
      <c r="K50" s="278"/>
      <c r="L50" s="216"/>
      <c r="M50" s="213"/>
    </row>
    <row r="51" spans="1:13" ht="15.75" customHeight="1" x14ac:dyDescent="0.25">
      <c r="A51" s="66"/>
      <c r="B51" s="66"/>
      <c r="C51" s="224"/>
      <c r="D51" s="66"/>
      <c r="E51" s="66"/>
      <c r="F51" s="224"/>
      <c r="G51" s="66"/>
      <c r="H51" s="66"/>
      <c r="I51" s="224"/>
      <c r="J51" s="66"/>
      <c r="K51" s="66"/>
      <c r="L51" s="224"/>
      <c r="M51" s="213"/>
    </row>
    <row r="52" spans="1:13" thickBot="1" x14ac:dyDescent="0.3">
      <c r="A52" s="213"/>
      <c r="B52" s="213"/>
      <c r="C52" s="213"/>
      <c r="D52" s="213"/>
      <c r="E52" s="213"/>
      <c r="F52" s="213"/>
      <c r="G52" s="213"/>
      <c r="H52" s="213"/>
      <c r="I52" s="213"/>
      <c r="J52" s="213"/>
      <c r="K52" s="213"/>
      <c r="L52" s="213"/>
      <c r="M52" s="213"/>
    </row>
    <row r="53" spans="1:13" ht="16.5" thickBot="1" x14ac:dyDescent="0.3">
      <c r="A53" s="240" t="s">
        <v>24</v>
      </c>
      <c r="B53" s="241"/>
      <c r="C53" s="241"/>
      <c r="D53" s="241"/>
      <c r="E53" s="241"/>
      <c r="F53" s="241"/>
      <c r="G53" s="241"/>
      <c r="H53" s="241"/>
      <c r="I53" s="241"/>
      <c r="J53" s="241"/>
      <c r="K53" s="241"/>
      <c r="L53" s="242"/>
      <c r="M53" s="213"/>
    </row>
    <row r="54" spans="1:13" ht="15" x14ac:dyDescent="0.25">
      <c r="A54" s="268"/>
      <c r="B54" s="269"/>
      <c r="C54" s="269"/>
      <c r="D54" s="269"/>
      <c r="E54" s="269"/>
      <c r="F54" s="269"/>
      <c r="G54" s="269"/>
      <c r="H54" s="269"/>
      <c r="I54" s="269"/>
      <c r="J54" s="269"/>
      <c r="K54" s="269"/>
      <c r="L54" s="270"/>
      <c r="M54" s="229"/>
    </row>
    <row r="55" spans="1:13" ht="15" x14ac:dyDescent="0.25">
      <c r="A55" s="271"/>
      <c r="B55" s="272"/>
      <c r="C55" s="272"/>
      <c r="D55" s="272"/>
      <c r="E55" s="272"/>
      <c r="F55" s="272"/>
      <c r="G55" s="272"/>
      <c r="H55" s="272"/>
      <c r="I55" s="272"/>
      <c r="J55" s="272"/>
      <c r="K55" s="272"/>
      <c r="L55" s="273"/>
      <c r="M55" s="229"/>
    </row>
    <row r="56" spans="1:13" thickBot="1" x14ac:dyDescent="0.3">
      <c r="A56" s="274"/>
      <c r="B56" s="275"/>
      <c r="C56" s="275"/>
      <c r="D56" s="275"/>
      <c r="E56" s="275"/>
      <c r="F56" s="275"/>
      <c r="G56" s="275"/>
      <c r="H56" s="275"/>
      <c r="I56" s="275"/>
      <c r="J56" s="275"/>
      <c r="K56" s="275"/>
      <c r="L56" s="276"/>
      <c r="M56" s="229"/>
    </row>
    <row r="57" spans="1:13" ht="15" x14ac:dyDescent="0.25">
      <c r="A57" s="224"/>
      <c r="B57" s="224"/>
      <c r="C57" s="224"/>
      <c r="D57" s="224"/>
      <c r="E57" s="224"/>
      <c r="F57" s="224"/>
      <c r="G57" s="224"/>
      <c r="H57" s="224"/>
      <c r="I57" s="224"/>
      <c r="J57" s="224"/>
      <c r="K57" s="224"/>
      <c r="L57" s="224"/>
      <c r="M57" s="229"/>
    </row>
    <row r="58" spans="1:13" ht="15" x14ac:dyDescent="0.25">
      <c r="A58" s="213"/>
      <c r="B58" s="213"/>
      <c r="C58" s="213"/>
      <c r="D58" s="213"/>
      <c r="E58" s="213"/>
      <c r="F58" s="213"/>
      <c r="G58" s="213"/>
      <c r="H58" s="213"/>
      <c r="I58" s="213"/>
      <c r="J58" s="213"/>
      <c r="K58" s="213"/>
      <c r="L58" s="213"/>
      <c r="M58" s="229"/>
    </row>
    <row r="59" spans="1:13" ht="22.5" customHeight="1" x14ac:dyDescent="0.25">
      <c r="A59" s="279" t="s">
        <v>47</v>
      </c>
      <c r="B59" s="286"/>
      <c r="C59" s="286"/>
      <c r="D59" s="286"/>
      <c r="E59" s="286"/>
      <c r="F59" s="286"/>
      <c r="G59" s="286"/>
      <c r="H59" s="286"/>
      <c r="I59" s="286"/>
      <c r="J59" s="286"/>
      <c r="K59" s="286"/>
      <c r="L59" s="286"/>
      <c r="M59" s="229"/>
    </row>
    <row r="60" spans="1:13" ht="22.5" customHeight="1" x14ac:dyDescent="0.25">
      <c r="A60" s="286"/>
      <c r="B60" s="286"/>
      <c r="C60" s="286"/>
      <c r="D60" s="286"/>
      <c r="E60" s="286"/>
      <c r="F60" s="286"/>
      <c r="G60" s="286"/>
      <c r="H60" s="286"/>
      <c r="I60" s="286"/>
      <c r="J60" s="286"/>
      <c r="K60" s="286"/>
      <c r="L60" s="286"/>
      <c r="M60" s="229"/>
    </row>
    <row r="61" spans="1:13" ht="23.25" customHeight="1" x14ac:dyDescent="0.25">
      <c r="A61" s="279" t="s">
        <v>1772</v>
      </c>
      <c r="B61" s="286"/>
      <c r="C61" s="286"/>
      <c r="D61" s="286"/>
      <c r="E61" s="286"/>
      <c r="F61" s="286"/>
      <c r="G61" s="286"/>
      <c r="H61" s="286"/>
      <c r="I61" s="286"/>
      <c r="J61" s="286"/>
      <c r="K61" s="286"/>
      <c r="L61" s="286"/>
      <c r="M61" s="229"/>
    </row>
    <row r="62" spans="1:13" ht="23.25" customHeight="1" x14ac:dyDescent="0.25">
      <c r="A62" s="286"/>
      <c r="B62" s="286"/>
      <c r="C62" s="286"/>
      <c r="D62" s="286"/>
      <c r="E62" s="286"/>
      <c r="F62" s="286"/>
      <c r="G62" s="286"/>
      <c r="H62" s="286"/>
      <c r="I62" s="286"/>
      <c r="J62" s="286"/>
      <c r="K62" s="286"/>
      <c r="L62" s="286"/>
      <c r="M62" s="229"/>
    </row>
    <row r="63" spans="1:13" x14ac:dyDescent="0.25">
      <c r="A63" s="231"/>
      <c r="B63" s="231"/>
      <c r="C63" s="231"/>
      <c r="D63" s="231"/>
      <c r="E63" s="231"/>
      <c r="F63" s="231"/>
      <c r="G63" s="231"/>
      <c r="H63" s="231"/>
      <c r="I63" s="231"/>
      <c r="J63" s="231"/>
      <c r="K63" s="231"/>
      <c r="L63" s="231"/>
      <c r="M63" s="229"/>
    </row>
    <row r="64" spans="1:13" ht="15" customHeight="1" x14ac:dyDescent="0.25">
      <c r="A64" s="213"/>
      <c r="B64" s="213"/>
      <c r="C64" s="214"/>
      <c r="D64" s="214"/>
      <c r="E64" s="214"/>
      <c r="F64" s="213"/>
      <c r="G64" s="213"/>
      <c r="H64" s="213"/>
      <c r="I64" s="313"/>
      <c r="J64" s="313"/>
      <c r="K64" s="313"/>
      <c r="L64" s="313"/>
      <c r="M64" s="229"/>
    </row>
    <row r="65" spans="1:13" ht="16.5" customHeight="1" thickBot="1" x14ac:dyDescent="0.3">
      <c r="A65" s="281" t="s">
        <v>12</v>
      </c>
      <c r="B65" s="281"/>
      <c r="C65" s="280"/>
      <c r="D65" s="280"/>
      <c r="E65" s="280"/>
      <c r="F65" s="280"/>
      <c r="G65" s="281" t="s">
        <v>40</v>
      </c>
      <c r="H65" s="281"/>
      <c r="I65" s="314"/>
      <c r="J65" s="314"/>
      <c r="K65" s="314"/>
      <c r="L65" s="314"/>
      <c r="M65" s="229"/>
    </row>
    <row r="66" spans="1:13" ht="15" x14ac:dyDescent="0.25">
      <c r="A66" s="213"/>
      <c r="B66" s="213"/>
      <c r="C66" s="213"/>
      <c r="D66" s="213"/>
      <c r="E66" s="213"/>
      <c r="F66" s="213"/>
      <c r="G66" s="213"/>
      <c r="H66" s="213"/>
      <c r="I66" s="213"/>
      <c r="J66" s="213"/>
      <c r="K66" s="213"/>
      <c r="L66" s="213"/>
      <c r="M66" s="229"/>
    </row>
    <row r="67" spans="1:13" ht="16.5" thickBot="1" x14ac:dyDescent="0.3">
      <c r="A67" s="281" t="s">
        <v>49</v>
      </c>
      <c r="B67" s="281"/>
      <c r="C67" s="280"/>
      <c r="D67" s="280"/>
      <c r="E67" s="280"/>
      <c r="F67" s="280"/>
      <c r="G67" s="281" t="s">
        <v>41</v>
      </c>
      <c r="H67" s="281"/>
      <c r="I67" s="280"/>
      <c r="J67" s="280"/>
      <c r="K67" s="280"/>
      <c r="L67" s="280"/>
      <c r="M67" s="229"/>
    </row>
    <row r="68" spans="1:13" x14ac:dyDescent="0.25">
      <c r="A68" s="228"/>
      <c r="B68" s="228"/>
      <c r="C68" s="229"/>
      <c r="D68" s="229"/>
      <c r="E68" s="229"/>
      <c r="F68" s="213"/>
      <c r="G68" s="228"/>
      <c r="H68" s="228"/>
      <c r="I68" s="229"/>
      <c r="J68" s="229"/>
      <c r="K68" s="229"/>
      <c r="L68" s="213"/>
      <c r="M68" s="213"/>
    </row>
    <row r="69" spans="1:13" x14ac:dyDescent="0.25">
      <c r="A69" s="228"/>
      <c r="B69" s="228"/>
      <c r="C69" s="229"/>
      <c r="D69" s="229"/>
      <c r="E69" s="229"/>
      <c r="F69" s="213"/>
      <c r="G69" s="228"/>
      <c r="H69" s="228"/>
      <c r="I69" s="229"/>
      <c r="J69" s="229"/>
      <c r="K69" s="229"/>
      <c r="L69" s="213"/>
      <c r="M69" s="213"/>
    </row>
    <row r="70" spans="1:13" ht="15" x14ac:dyDescent="0.25">
      <c r="A70" s="366"/>
      <c r="B70" s="367"/>
      <c r="C70" s="367"/>
      <c r="D70" s="367"/>
      <c r="E70" s="367"/>
      <c r="F70" s="367"/>
      <c r="G70" s="367"/>
      <c r="H70" s="367"/>
      <c r="I70" s="367"/>
      <c r="J70" s="367"/>
      <c r="K70" s="367"/>
      <c r="L70" s="368"/>
      <c r="M70" s="213"/>
    </row>
    <row r="71" spans="1:13" ht="15" x14ac:dyDescent="0.25">
      <c r="A71" s="369"/>
      <c r="B71" s="370"/>
      <c r="C71" s="370"/>
      <c r="D71" s="370"/>
      <c r="E71" s="370"/>
      <c r="F71" s="370"/>
      <c r="G71" s="370"/>
      <c r="H71" s="370"/>
      <c r="I71" s="370"/>
      <c r="J71" s="370"/>
      <c r="K71" s="370"/>
      <c r="L71" s="371"/>
      <c r="M71" s="213"/>
    </row>
    <row r="72" spans="1:13" ht="15" x14ac:dyDescent="0.25">
      <c r="A72" s="229"/>
      <c r="B72" s="229"/>
      <c r="C72" s="229"/>
      <c r="D72" s="229"/>
      <c r="E72" s="229"/>
      <c r="F72" s="229"/>
      <c r="G72" s="229"/>
      <c r="H72" s="229"/>
      <c r="I72" s="229"/>
      <c r="J72" s="229"/>
      <c r="K72" s="229"/>
      <c r="L72" s="229"/>
      <c r="M72" s="213"/>
    </row>
    <row r="73" spans="1:13" ht="15.75" customHeight="1" x14ac:dyDescent="0.25">
      <c r="A73" s="283"/>
      <c r="B73" s="283"/>
      <c r="C73" s="283"/>
      <c r="D73" s="283"/>
      <c r="E73" s="284" t="s">
        <v>48</v>
      </c>
      <c r="F73" s="284"/>
      <c r="G73" s="284"/>
      <c r="H73" s="284"/>
      <c r="I73" s="284"/>
      <c r="J73" s="284"/>
      <c r="K73" s="284"/>
      <c r="L73" s="284"/>
      <c r="M73" s="213"/>
    </row>
    <row r="74" spans="1:13" ht="15.75" customHeight="1" x14ac:dyDescent="0.25">
      <c r="A74" s="283"/>
      <c r="B74" s="283"/>
      <c r="C74" s="283"/>
      <c r="D74" s="283"/>
      <c r="E74" s="284"/>
      <c r="F74" s="284"/>
      <c r="G74" s="284"/>
      <c r="H74" s="284"/>
      <c r="I74" s="284"/>
      <c r="J74" s="284"/>
      <c r="K74" s="284"/>
      <c r="L74" s="284"/>
      <c r="M74" s="213"/>
    </row>
    <row r="75" spans="1:13" ht="15.75" customHeight="1" x14ac:dyDescent="0.25">
      <c r="A75" s="283"/>
      <c r="B75" s="283"/>
      <c r="C75" s="283"/>
      <c r="D75" s="283"/>
      <c r="E75" s="284"/>
      <c r="F75" s="284"/>
      <c r="G75" s="284"/>
      <c r="H75" s="284"/>
      <c r="I75" s="284"/>
      <c r="J75" s="284"/>
      <c r="K75" s="284"/>
      <c r="L75" s="284"/>
      <c r="M75" s="213"/>
    </row>
    <row r="76" spans="1:13" ht="15.75" customHeight="1" x14ac:dyDescent="0.25">
      <c r="A76" s="283"/>
      <c r="B76" s="283"/>
      <c r="C76" s="283"/>
      <c r="D76" s="283"/>
      <c r="E76" s="293" t="s">
        <v>51</v>
      </c>
      <c r="F76" s="293"/>
      <c r="G76" s="293"/>
      <c r="H76" s="293"/>
      <c r="I76" s="293"/>
      <c r="J76" s="293"/>
      <c r="K76" s="293"/>
      <c r="L76" s="293"/>
      <c r="M76" s="213"/>
    </row>
    <row r="77" spans="1:13" ht="15.75" customHeight="1" x14ac:dyDescent="0.25">
      <c r="A77" s="283"/>
      <c r="B77" s="283"/>
      <c r="C77" s="283"/>
      <c r="D77" s="283"/>
      <c r="E77" s="293"/>
      <c r="F77" s="293"/>
      <c r="G77" s="293"/>
      <c r="H77" s="293"/>
      <c r="I77" s="293"/>
      <c r="J77" s="293"/>
      <c r="K77" s="293"/>
      <c r="L77" s="293"/>
    </row>
    <row r="78" spans="1:13" ht="15.75" customHeight="1" x14ac:dyDescent="0.25">
      <c r="A78" s="283"/>
      <c r="B78" s="283"/>
      <c r="C78" s="283"/>
      <c r="D78" s="283"/>
      <c r="E78" s="293"/>
      <c r="F78" s="293"/>
      <c r="G78" s="293"/>
      <c r="H78" s="293"/>
      <c r="I78" s="293"/>
      <c r="J78" s="293"/>
      <c r="K78" s="293"/>
      <c r="L78" s="293"/>
    </row>
    <row r="79" spans="1:13" ht="15.75" customHeight="1" x14ac:dyDescent="0.25">
      <c r="A79" s="32"/>
      <c r="B79" s="32"/>
      <c r="C79" s="32"/>
      <c r="D79" s="32"/>
      <c r="E79" s="232"/>
      <c r="F79" s="232"/>
      <c r="G79" s="232"/>
      <c r="H79" s="232"/>
      <c r="I79" s="232"/>
      <c r="J79" s="232"/>
      <c r="K79" s="232"/>
      <c r="L79" s="232"/>
    </row>
    <row r="80" spans="1:13" ht="15.75" customHeight="1" thickBot="1" x14ac:dyDescent="0.3">
      <c r="A80" s="231"/>
      <c r="B80" s="231"/>
      <c r="C80" s="231"/>
      <c r="D80" s="231"/>
      <c r="E80" s="231"/>
      <c r="F80" s="231"/>
      <c r="G80" s="231"/>
      <c r="H80" s="231"/>
      <c r="I80" s="231"/>
      <c r="J80" s="231"/>
      <c r="K80" s="231"/>
      <c r="L80" s="231"/>
    </row>
    <row r="81" spans="1:16" ht="15.75" customHeight="1" thickBot="1" x14ac:dyDescent="0.3">
      <c r="A81" s="213"/>
      <c r="B81" s="240" t="s">
        <v>2615</v>
      </c>
      <c r="C81" s="241"/>
      <c r="D81" s="241"/>
      <c r="E81" s="241"/>
      <c r="F81" s="241"/>
      <c r="G81" s="241"/>
      <c r="H81" s="241"/>
      <c r="I81" s="241"/>
      <c r="J81" s="241"/>
      <c r="K81" s="242"/>
      <c r="L81" s="213"/>
    </row>
    <row r="82" spans="1:16" ht="33" customHeight="1" x14ac:dyDescent="0.25">
      <c r="A82" s="213"/>
      <c r="B82" s="290" t="s">
        <v>0</v>
      </c>
      <c r="C82" s="291"/>
      <c r="D82" s="292" t="s">
        <v>2</v>
      </c>
      <c r="E82" s="291"/>
      <c r="F82" s="227" t="s">
        <v>1</v>
      </c>
      <c r="G82" s="292" t="s">
        <v>3</v>
      </c>
      <c r="H82" s="291"/>
      <c r="I82" s="292" t="s">
        <v>5</v>
      </c>
      <c r="J82" s="291"/>
      <c r="K82" s="27" t="s">
        <v>4</v>
      </c>
      <c r="L82" s="213"/>
      <c r="O82" s="99" t="s">
        <v>58</v>
      </c>
      <c r="P82" s="99" t="s">
        <v>59</v>
      </c>
    </row>
    <row r="83" spans="1:16" ht="15.75" customHeight="1" x14ac:dyDescent="0.25">
      <c r="A83" s="213"/>
      <c r="B83" s="289"/>
      <c r="C83" s="288"/>
      <c r="D83" s="287"/>
      <c r="E83" s="288"/>
      <c r="F83" s="223"/>
      <c r="G83" s="287" t="str">
        <f>IF(B83="","",B83-D83)</f>
        <v/>
      </c>
      <c r="H83" s="288"/>
      <c r="I83" s="287"/>
      <c r="J83" s="288"/>
      <c r="K83" s="235" t="str">
        <f>IF(G83="","",IF(AND(G83&gt;=-I83,G83&lt;=I83),"Pass","Fail"))</f>
        <v/>
      </c>
      <c r="L83" s="213"/>
      <c r="O83" s="10">
        <f>-I83</f>
        <v>0</v>
      </c>
      <c r="P83" s="10">
        <f>I83</f>
        <v>0</v>
      </c>
    </row>
    <row r="84" spans="1:16" ht="15.75" customHeight="1" x14ac:dyDescent="0.25">
      <c r="A84" s="213"/>
      <c r="B84" s="289"/>
      <c r="C84" s="288"/>
      <c r="D84" s="287"/>
      <c r="E84" s="288"/>
      <c r="F84" s="223"/>
      <c r="G84" s="287" t="str">
        <f t="shared" ref="G84:G86" si="0">IF(B84="","",B84-D84)</f>
        <v/>
      </c>
      <c r="H84" s="288"/>
      <c r="I84" s="287"/>
      <c r="J84" s="288"/>
      <c r="K84" s="235" t="str">
        <f t="shared" ref="K84:K86" si="1">IF(G84="","",IF(AND(G84&gt;=-I84,G84&lt;=I84),"Pass","Fail"))</f>
        <v/>
      </c>
      <c r="L84" s="213"/>
      <c r="O84" s="10">
        <f t="shared" ref="O84:O86" si="2">-I84</f>
        <v>0</v>
      </c>
      <c r="P84" s="10">
        <f t="shared" ref="P84:P86" si="3">I84</f>
        <v>0</v>
      </c>
    </row>
    <row r="85" spans="1:16" ht="15.75" customHeight="1" x14ac:dyDescent="0.25">
      <c r="A85" s="213"/>
      <c r="B85" s="289"/>
      <c r="C85" s="288"/>
      <c r="D85" s="287"/>
      <c r="E85" s="288"/>
      <c r="F85" s="223"/>
      <c r="G85" s="287" t="str">
        <f t="shared" si="0"/>
        <v/>
      </c>
      <c r="H85" s="288"/>
      <c r="I85" s="287"/>
      <c r="J85" s="288"/>
      <c r="K85" s="235" t="str">
        <f t="shared" si="1"/>
        <v/>
      </c>
      <c r="L85" s="213"/>
      <c r="O85" s="10">
        <f t="shared" si="2"/>
        <v>0</v>
      </c>
      <c r="P85" s="10">
        <f t="shared" si="3"/>
        <v>0</v>
      </c>
    </row>
    <row r="86" spans="1:16" ht="15.75" customHeight="1" thickBot="1" x14ac:dyDescent="0.3">
      <c r="A86" s="213"/>
      <c r="B86" s="260"/>
      <c r="C86" s="249"/>
      <c r="D86" s="249"/>
      <c r="E86" s="249"/>
      <c r="F86" s="226"/>
      <c r="G86" s="249" t="str">
        <f t="shared" si="0"/>
        <v/>
      </c>
      <c r="H86" s="249"/>
      <c r="I86" s="249"/>
      <c r="J86" s="249"/>
      <c r="K86" s="234" t="str">
        <f t="shared" si="1"/>
        <v/>
      </c>
      <c r="L86" s="213"/>
      <c r="O86" s="10">
        <f t="shared" si="2"/>
        <v>0</v>
      </c>
      <c r="P86" s="10">
        <f t="shared" si="3"/>
        <v>0</v>
      </c>
    </row>
    <row r="87" spans="1:16" ht="15.75" customHeight="1" thickBot="1" x14ac:dyDescent="0.3">
      <c r="A87" s="213"/>
      <c r="B87" s="131"/>
      <c r="C87" s="131"/>
      <c r="D87" s="131"/>
      <c r="E87" s="131"/>
      <c r="F87" s="131"/>
      <c r="G87" s="131"/>
      <c r="H87" s="131"/>
      <c r="I87" s="131"/>
      <c r="J87" s="131"/>
      <c r="K87" s="131"/>
      <c r="L87" s="213"/>
    </row>
    <row r="88" spans="1:16" ht="15.75" customHeight="1" thickBot="1" x14ac:dyDescent="0.3">
      <c r="A88" s="213"/>
      <c r="B88" s="240" t="s">
        <v>2616</v>
      </c>
      <c r="C88" s="241"/>
      <c r="D88" s="241"/>
      <c r="E88" s="241"/>
      <c r="F88" s="241"/>
      <c r="G88" s="241"/>
      <c r="H88" s="241"/>
      <c r="I88" s="241"/>
      <c r="J88" s="241"/>
      <c r="K88" s="242"/>
      <c r="L88" s="213"/>
    </row>
    <row r="89" spans="1:16" ht="33" customHeight="1" x14ac:dyDescent="0.25">
      <c r="B89" s="290" t="s">
        <v>0</v>
      </c>
      <c r="C89" s="291"/>
      <c r="D89" s="292" t="s">
        <v>2</v>
      </c>
      <c r="E89" s="291"/>
      <c r="F89" s="227" t="s">
        <v>1</v>
      </c>
      <c r="G89" s="292" t="s">
        <v>3</v>
      </c>
      <c r="H89" s="291"/>
      <c r="I89" s="292" t="s">
        <v>5</v>
      </c>
      <c r="J89" s="291"/>
      <c r="K89" s="27" t="s">
        <v>4</v>
      </c>
      <c r="L89" s="213"/>
      <c r="O89" s="99" t="s">
        <v>58</v>
      </c>
      <c r="P89" s="99" t="s">
        <v>59</v>
      </c>
    </row>
    <row r="90" spans="1:16" ht="15.75" customHeight="1" x14ac:dyDescent="0.25">
      <c r="B90" s="289"/>
      <c r="C90" s="288"/>
      <c r="D90" s="287"/>
      <c r="E90" s="288"/>
      <c r="F90" s="223"/>
      <c r="G90" s="287" t="str">
        <f>IF(B90="","",B90-D90)</f>
        <v/>
      </c>
      <c r="H90" s="288"/>
      <c r="I90" s="287"/>
      <c r="J90" s="288"/>
      <c r="K90" s="235" t="str">
        <f>IF(G90="","",IF(AND(G90&gt;=-I90,G90&lt;=I90),"Pass","Fail"))</f>
        <v/>
      </c>
      <c r="L90" s="213"/>
      <c r="O90" s="10">
        <f>-I90</f>
        <v>0</v>
      </c>
      <c r="P90" s="10">
        <f>I90</f>
        <v>0</v>
      </c>
    </row>
    <row r="91" spans="1:16" ht="15.75" customHeight="1" x14ac:dyDescent="0.25">
      <c r="B91" s="289"/>
      <c r="C91" s="288"/>
      <c r="D91" s="287"/>
      <c r="E91" s="288"/>
      <c r="F91" s="223"/>
      <c r="G91" s="287" t="str">
        <f t="shared" ref="G91:G93" si="4">IF(B91="","",B91-D91)</f>
        <v/>
      </c>
      <c r="H91" s="288"/>
      <c r="I91" s="287"/>
      <c r="J91" s="288"/>
      <c r="K91" s="235" t="str">
        <f t="shared" ref="K91:K93" si="5">IF(G91="","",IF(AND(G91&gt;=-I91,G91&lt;=I91),"Pass","Fail"))</f>
        <v/>
      </c>
      <c r="L91" s="213"/>
      <c r="O91" s="10">
        <f t="shared" ref="O91:O93" si="6">-I91</f>
        <v>0</v>
      </c>
      <c r="P91" s="10">
        <f t="shared" ref="P91:P93" si="7">I91</f>
        <v>0</v>
      </c>
    </row>
    <row r="92" spans="1:16" ht="15.75" customHeight="1" x14ac:dyDescent="0.25">
      <c r="B92" s="289"/>
      <c r="C92" s="288"/>
      <c r="D92" s="287"/>
      <c r="E92" s="288"/>
      <c r="F92" s="223"/>
      <c r="G92" s="287" t="str">
        <f t="shared" si="4"/>
        <v/>
      </c>
      <c r="H92" s="288"/>
      <c r="I92" s="287"/>
      <c r="J92" s="288"/>
      <c r="K92" s="235" t="str">
        <f t="shared" si="5"/>
        <v/>
      </c>
      <c r="L92" s="213"/>
      <c r="O92" s="10">
        <f t="shared" si="6"/>
        <v>0</v>
      </c>
      <c r="P92" s="10">
        <f t="shared" si="7"/>
        <v>0</v>
      </c>
    </row>
    <row r="93" spans="1:16" ht="15.75" customHeight="1" x14ac:dyDescent="0.25">
      <c r="B93" s="289"/>
      <c r="C93" s="288"/>
      <c r="D93" s="287"/>
      <c r="E93" s="288"/>
      <c r="F93" s="223"/>
      <c r="G93" s="287" t="str">
        <f t="shared" si="4"/>
        <v/>
      </c>
      <c r="H93" s="288"/>
      <c r="I93" s="287"/>
      <c r="J93" s="288"/>
      <c r="K93" s="235" t="str">
        <f t="shared" si="5"/>
        <v/>
      </c>
      <c r="L93" s="213"/>
      <c r="O93" s="10">
        <f t="shared" si="6"/>
        <v>0</v>
      </c>
      <c r="P93" s="10">
        <f t="shared" si="7"/>
        <v>0</v>
      </c>
    </row>
    <row r="94" spans="1:16" ht="15.75" customHeight="1" thickBot="1" x14ac:dyDescent="0.3">
      <c r="B94" s="468"/>
      <c r="C94" s="469"/>
      <c r="D94" s="470"/>
      <c r="E94" s="469"/>
      <c r="F94" s="226"/>
      <c r="G94" s="470" t="str">
        <f t="shared" ref="G94" si="8">IF(B94="","",B94-D94)</f>
        <v/>
      </c>
      <c r="H94" s="469"/>
      <c r="I94" s="470"/>
      <c r="J94" s="469"/>
      <c r="K94" s="234" t="str">
        <f t="shared" ref="K94" si="9">IF(G94="","",IF(AND(G94&gt;=-I94,G94&lt;=I94),"Pass","Fail"))</f>
        <v/>
      </c>
      <c r="L94" s="213"/>
      <c r="O94" s="10">
        <f t="shared" ref="O94" si="10">-I94</f>
        <v>0</v>
      </c>
      <c r="P94" s="10">
        <f t="shared" ref="P94" si="11">I94</f>
        <v>0</v>
      </c>
    </row>
    <row r="95" spans="1:16" ht="15.75" customHeight="1" thickBot="1" x14ac:dyDescent="0.3">
      <c r="B95" s="131"/>
      <c r="C95" s="131"/>
      <c r="D95" s="131"/>
      <c r="E95" s="131"/>
      <c r="F95" s="131"/>
      <c r="G95" s="131"/>
      <c r="H95" s="131"/>
      <c r="I95" s="131"/>
      <c r="J95" s="131"/>
      <c r="K95" s="131"/>
      <c r="L95" s="213"/>
    </row>
    <row r="96" spans="1:16" ht="15.75" customHeight="1" thickBot="1" x14ac:dyDescent="0.3">
      <c r="B96" s="240" t="s">
        <v>2617</v>
      </c>
      <c r="C96" s="241"/>
      <c r="D96" s="241"/>
      <c r="E96" s="241"/>
      <c r="F96" s="241"/>
      <c r="G96" s="241"/>
      <c r="H96" s="241"/>
      <c r="I96" s="241"/>
      <c r="J96" s="241"/>
      <c r="K96" s="242"/>
      <c r="L96" s="213"/>
    </row>
    <row r="97" spans="2:16" ht="33" customHeight="1" x14ac:dyDescent="0.25">
      <c r="B97" s="471" t="s">
        <v>0</v>
      </c>
      <c r="C97" s="472"/>
      <c r="D97" s="473" t="s">
        <v>2</v>
      </c>
      <c r="E97" s="472"/>
      <c r="F97" s="474" t="s">
        <v>1</v>
      </c>
      <c r="G97" s="473" t="s">
        <v>3</v>
      </c>
      <c r="H97" s="472"/>
      <c r="I97" s="473" t="s">
        <v>5</v>
      </c>
      <c r="J97" s="472"/>
      <c r="K97" s="475" t="s">
        <v>4</v>
      </c>
      <c r="L97" s="213"/>
      <c r="O97" s="99" t="s">
        <v>58</v>
      </c>
      <c r="P97" s="99" t="s">
        <v>59</v>
      </c>
    </row>
    <row r="98" spans="2:16" ht="15.75" customHeight="1" x14ac:dyDescent="0.25">
      <c r="B98" s="289"/>
      <c r="C98" s="288"/>
      <c r="D98" s="287"/>
      <c r="E98" s="288"/>
      <c r="F98" s="223"/>
      <c r="G98" s="287" t="str">
        <f>IF(B98="","",B98-D98)</f>
        <v/>
      </c>
      <c r="H98" s="288"/>
      <c r="I98" s="287"/>
      <c r="J98" s="288"/>
      <c r="K98" s="235" t="str">
        <f>IF(G98="","",IF(AND(G98&gt;=-I98,G98&lt;=I98),"Pass","Fail"))</f>
        <v/>
      </c>
      <c r="L98" s="213"/>
      <c r="O98" s="10">
        <f>-I98</f>
        <v>0</v>
      </c>
      <c r="P98" s="10">
        <f>I98</f>
        <v>0</v>
      </c>
    </row>
    <row r="99" spans="2:16" ht="15.75" customHeight="1" x14ac:dyDescent="0.25">
      <c r="B99" s="289"/>
      <c r="C99" s="288"/>
      <c r="D99" s="287"/>
      <c r="E99" s="288"/>
      <c r="F99" s="223"/>
      <c r="G99" s="287" t="str">
        <f t="shared" ref="G99:G104" si="12">IF(B99="","",B99-D99)</f>
        <v/>
      </c>
      <c r="H99" s="288"/>
      <c r="I99" s="287"/>
      <c r="J99" s="288"/>
      <c r="K99" s="235" t="str">
        <f t="shared" ref="K99:K104" si="13">IF(G99="","",IF(AND(G99&gt;=-I99,G99&lt;=I99),"Pass","Fail"))</f>
        <v/>
      </c>
      <c r="L99" s="213"/>
      <c r="O99" s="10">
        <f t="shared" ref="O99:O101" si="14">-I99</f>
        <v>0</v>
      </c>
      <c r="P99" s="10">
        <f t="shared" ref="P99:P101" si="15">I99</f>
        <v>0</v>
      </c>
    </row>
    <row r="100" spans="2:16" ht="15.75" customHeight="1" x14ac:dyDescent="0.25">
      <c r="B100" s="289"/>
      <c r="C100" s="288"/>
      <c r="D100" s="287"/>
      <c r="E100" s="288"/>
      <c r="F100" s="223"/>
      <c r="G100" s="287" t="str">
        <f t="shared" si="12"/>
        <v/>
      </c>
      <c r="H100" s="288"/>
      <c r="I100" s="287"/>
      <c r="J100" s="288"/>
      <c r="K100" s="235" t="str">
        <f t="shared" si="13"/>
        <v/>
      </c>
      <c r="L100" s="213"/>
      <c r="O100" s="10">
        <f t="shared" si="14"/>
        <v>0</v>
      </c>
      <c r="P100" s="10">
        <f t="shared" si="15"/>
        <v>0</v>
      </c>
    </row>
    <row r="101" spans="2:16" ht="15.75" customHeight="1" x14ac:dyDescent="0.25">
      <c r="B101" s="289"/>
      <c r="C101" s="288"/>
      <c r="D101" s="287"/>
      <c r="E101" s="288"/>
      <c r="F101" s="223"/>
      <c r="G101" s="287" t="str">
        <f t="shared" si="12"/>
        <v/>
      </c>
      <c r="H101" s="288"/>
      <c r="I101" s="287"/>
      <c r="J101" s="288"/>
      <c r="K101" s="235" t="str">
        <f t="shared" si="13"/>
        <v/>
      </c>
      <c r="L101" s="213"/>
      <c r="O101" s="10">
        <f t="shared" si="14"/>
        <v>0</v>
      </c>
      <c r="P101" s="10">
        <f t="shared" si="15"/>
        <v>0</v>
      </c>
    </row>
    <row r="102" spans="2:16" ht="15.75" customHeight="1" x14ac:dyDescent="0.25">
      <c r="B102" s="289"/>
      <c r="C102" s="288"/>
      <c r="D102" s="287"/>
      <c r="E102" s="288"/>
      <c r="F102" s="223"/>
      <c r="G102" s="287" t="str">
        <f t="shared" si="12"/>
        <v/>
      </c>
      <c r="H102" s="288"/>
      <c r="I102" s="287"/>
      <c r="J102" s="288"/>
      <c r="K102" s="235" t="str">
        <f t="shared" si="13"/>
        <v/>
      </c>
      <c r="L102" s="213"/>
      <c r="O102" s="10">
        <f>-I102</f>
        <v>0</v>
      </c>
      <c r="P102" s="10">
        <f>I102</f>
        <v>0</v>
      </c>
    </row>
    <row r="103" spans="2:16" ht="15.75" customHeight="1" x14ac:dyDescent="0.25">
      <c r="B103" s="289"/>
      <c r="C103" s="288"/>
      <c r="D103" s="287"/>
      <c r="E103" s="288"/>
      <c r="F103" s="223"/>
      <c r="G103" s="287" t="str">
        <f t="shared" si="12"/>
        <v/>
      </c>
      <c r="H103" s="288"/>
      <c r="I103" s="287"/>
      <c r="J103" s="288"/>
      <c r="K103" s="235" t="str">
        <f t="shared" si="13"/>
        <v/>
      </c>
      <c r="L103" s="213"/>
      <c r="O103" s="10">
        <f>-I103</f>
        <v>0</v>
      </c>
      <c r="P103" s="10">
        <f>I103</f>
        <v>0</v>
      </c>
    </row>
    <row r="104" spans="2:16" ht="15.75" customHeight="1" thickBot="1" x14ac:dyDescent="0.3">
      <c r="B104" s="468"/>
      <c r="C104" s="469"/>
      <c r="D104" s="470"/>
      <c r="E104" s="469"/>
      <c r="F104" s="226"/>
      <c r="G104" s="470" t="str">
        <f t="shared" si="12"/>
        <v/>
      </c>
      <c r="H104" s="469"/>
      <c r="I104" s="470"/>
      <c r="J104" s="469"/>
      <c r="K104" s="234" t="str">
        <f t="shared" si="13"/>
        <v/>
      </c>
      <c r="L104" s="213"/>
      <c r="O104" s="10">
        <f>-I104</f>
        <v>0</v>
      </c>
      <c r="P104" s="10">
        <f>I104</f>
        <v>0</v>
      </c>
    </row>
    <row r="105" spans="2:16" ht="15.75" customHeight="1" thickBot="1" x14ac:dyDescent="0.3">
      <c r="B105" s="131"/>
      <c r="C105" s="131"/>
      <c r="D105" s="131"/>
      <c r="E105" s="131"/>
      <c r="F105" s="131"/>
      <c r="G105" s="131"/>
      <c r="H105" s="131"/>
      <c r="I105" s="131"/>
      <c r="J105" s="131"/>
      <c r="K105" s="131"/>
      <c r="L105" s="213"/>
    </row>
    <row r="106" spans="2:16" ht="15.75" customHeight="1" thickBot="1" x14ac:dyDescent="0.3">
      <c r="B106" s="240" t="s">
        <v>2618</v>
      </c>
      <c r="C106" s="241"/>
      <c r="D106" s="241"/>
      <c r="E106" s="241"/>
      <c r="F106" s="241"/>
      <c r="G106" s="241"/>
      <c r="H106" s="241"/>
      <c r="I106" s="241"/>
      <c r="J106" s="241"/>
      <c r="K106" s="242"/>
      <c r="L106" s="213"/>
    </row>
    <row r="107" spans="2:16" ht="33" customHeight="1" x14ac:dyDescent="0.25">
      <c r="B107" s="476" t="s">
        <v>0</v>
      </c>
      <c r="C107" s="477"/>
      <c r="D107" s="478" t="s">
        <v>2</v>
      </c>
      <c r="E107" s="477"/>
      <c r="F107" s="479" t="s">
        <v>1</v>
      </c>
      <c r="G107" s="478" t="s">
        <v>3</v>
      </c>
      <c r="H107" s="477"/>
      <c r="I107" s="478" t="s">
        <v>5</v>
      </c>
      <c r="J107" s="477"/>
      <c r="K107" s="480" t="s">
        <v>4</v>
      </c>
      <c r="L107" s="213"/>
      <c r="O107" s="99" t="s">
        <v>58</v>
      </c>
      <c r="P107" s="99" t="s">
        <v>59</v>
      </c>
    </row>
    <row r="108" spans="2:16" ht="15.75" customHeight="1" x14ac:dyDescent="0.25">
      <c r="B108" s="289"/>
      <c r="C108" s="288"/>
      <c r="D108" s="287"/>
      <c r="E108" s="288"/>
      <c r="F108" s="223"/>
      <c r="G108" s="287" t="str">
        <f>IF(B108="","",B108-D108)</f>
        <v/>
      </c>
      <c r="H108" s="288"/>
      <c r="I108" s="287"/>
      <c r="J108" s="288"/>
      <c r="K108" s="235" t="str">
        <f>IF(G108="","",IF(AND(G108&gt;=-I108,G108&lt;=I108),"Pass","Fail"))</f>
        <v/>
      </c>
      <c r="L108" s="213"/>
      <c r="O108" s="10">
        <f>-I108</f>
        <v>0</v>
      </c>
      <c r="P108" s="10">
        <f>I108</f>
        <v>0</v>
      </c>
    </row>
    <row r="109" spans="2:16" ht="15.75" customHeight="1" x14ac:dyDescent="0.25">
      <c r="B109" s="289"/>
      <c r="C109" s="288"/>
      <c r="D109" s="287"/>
      <c r="E109" s="288"/>
      <c r="F109" s="223"/>
      <c r="G109" s="287" t="str">
        <f t="shared" ref="G109:G113" si="16">IF(B109="","",B109-D109)</f>
        <v/>
      </c>
      <c r="H109" s="288"/>
      <c r="I109" s="287"/>
      <c r="J109" s="288"/>
      <c r="K109" s="235" t="str">
        <f t="shared" ref="K109:K113" si="17">IF(G109="","",IF(AND(G109&gt;=-I109,G109&lt;=I109),"Pass","Fail"))</f>
        <v/>
      </c>
      <c r="L109" s="213"/>
      <c r="O109" s="10">
        <f t="shared" ref="O109:O111" si="18">-I109</f>
        <v>0</v>
      </c>
      <c r="P109" s="10">
        <f t="shared" ref="P109:P111" si="19">I109</f>
        <v>0</v>
      </c>
    </row>
    <row r="110" spans="2:16" ht="15.75" customHeight="1" x14ac:dyDescent="0.25">
      <c r="B110" s="289"/>
      <c r="C110" s="288"/>
      <c r="D110" s="287"/>
      <c r="E110" s="288"/>
      <c r="F110" s="223"/>
      <c r="G110" s="287" t="str">
        <f t="shared" si="16"/>
        <v/>
      </c>
      <c r="H110" s="288"/>
      <c r="I110" s="287"/>
      <c r="J110" s="288"/>
      <c r="K110" s="235" t="str">
        <f t="shared" si="17"/>
        <v/>
      </c>
      <c r="L110" s="213"/>
      <c r="O110" s="10">
        <f t="shared" si="18"/>
        <v>0</v>
      </c>
      <c r="P110" s="10">
        <f t="shared" si="19"/>
        <v>0</v>
      </c>
    </row>
    <row r="111" spans="2:16" ht="15.75" customHeight="1" x14ac:dyDescent="0.25">
      <c r="B111" s="289"/>
      <c r="C111" s="288"/>
      <c r="D111" s="287"/>
      <c r="E111" s="288"/>
      <c r="F111" s="223"/>
      <c r="G111" s="287" t="str">
        <f t="shared" si="16"/>
        <v/>
      </c>
      <c r="H111" s="288"/>
      <c r="I111" s="287"/>
      <c r="J111" s="288"/>
      <c r="K111" s="235" t="str">
        <f t="shared" si="17"/>
        <v/>
      </c>
      <c r="L111" s="213"/>
      <c r="O111" s="10">
        <f t="shared" si="18"/>
        <v>0</v>
      </c>
      <c r="P111" s="10">
        <f t="shared" si="19"/>
        <v>0</v>
      </c>
    </row>
    <row r="112" spans="2:16" ht="15.75" customHeight="1" x14ac:dyDescent="0.25">
      <c r="B112" s="289"/>
      <c r="C112" s="288"/>
      <c r="D112" s="287"/>
      <c r="E112" s="288"/>
      <c r="F112" s="223"/>
      <c r="G112" s="287" t="str">
        <f t="shared" si="16"/>
        <v/>
      </c>
      <c r="H112" s="288"/>
      <c r="I112" s="287"/>
      <c r="J112" s="288"/>
      <c r="K112" s="235" t="str">
        <f t="shared" si="17"/>
        <v/>
      </c>
      <c r="L112" s="213"/>
      <c r="O112" s="10">
        <f>-I112</f>
        <v>0</v>
      </c>
      <c r="P112" s="10">
        <f>I112</f>
        <v>0</v>
      </c>
    </row>
    <row r="113" spans="2:16" ht="15.75" customHeight="1" thickBot="1" x14ac:dyDescent="0.3">
      <c r="B113" s="468"/>
      <c r="C113" s="469"/>
      <c r="D113" s="470"/>
      <c r="E113" s="469"/>
      <c r="F113" s="226"/>
      <c r="G113" s="470" t="str">
        <f t="shared" si="16"/>
        <v/>
      </c>
      <c r="H113" s="469"/>
      <c r="I113" s="470"/>
      <c r="J113" s="469"/>
      <c r="K113" s="234" t="str">
        <f t="shared" si="17"/>
        <v/>
      </c>
      <c r="L113" s="213"/>
      <c r="O113" s="10">
        <f>-I113</f>
        <v>0</v>
      </c>
      <c r="P113" s="10">
        <f>I113</f>
        <v>0</v>
      </c>
    </row>
    <row r="114" spans="2:16" ht="15.75" customHeight="1" thickBot="1" x14ac:dyDescent="0.3">
      <c r="B114" s="131"/>
      <c r="C114" s="131"/>
      <c r="D114" s="131"/>
      <c r="E114" s="131"/>
      <c r="F114" s="131"/>
      <c r="G114" s="131"/>
      <c r="H114" s="131"/>
      <c r="I114" s="131"/>
      <c r="J114" s="131"/>
      <c r="K114" s="131"/>
      <c r="L114" s="213"/>
    </row>
    <row r="115" spans="2:16" ht="15.75" customHeight="1" thickBot="1" x14ac:dyDescent="0.3">
      <c r="B115" s="240" t="s">
        <v>2619</v>
      </c>
      <c r="C115" s="241"/>
      <c r="D115" s="241"/>
      <c r="E115" s="241"/>
      <c r="F115" s="241"/>
      <c r="G115" s="241"/>
      <c r="H115" s="241"/>
      <c r="I115" s="241"/>
      <c r="J115" s="241"/>
      <c r="K115" s="242"/>
      <c r="L115" s="213"/>
    </row>
    <row r="116" spans="2:16" ht="33" customHeight="1" x14ac:dyDescent="0.25">
      <c r="B116" s="290" t="s">
        <v>0</v>
      </c>
      <c r="C116" s="291"/>
      <c r="D116" s="292" t="s">
        <v>2</v>
      </c>
      <c r="E116" s="291"/>
      <c r="F116" s="227" t="s">
        <v>1</v>
      </c>
      <c r="G116" s="292" t="s">
        <v>3</v>
      </c>
      <c r="H116" s="291"/>
      <c r="I116" s="292" t="s">
        <v>5</v>
      </c>
      <c r="J116" s="291"/>
      <c r="K116" s="27" t="s">
        <v>4</v>
      </c>
      <c r="L116" s="213"/>
      <c r="O116" s="99" t="s">
        <v>58</v>
      </c>
      <c r="P116" s="99" t="s">
        <v>59</v>
      </c>
    </row>
    <row r="117" spans="2:16" ht="15.75" customHeight="1" x14ac:dyDescent="0.25">
      <c r="B117" s="289"/>
      <c r="C117" s="288"/>
      <c r="D117" s="287"/>
      <c r="E117" s="288"/>
      <c r="F117" s="223"/>
      <c r="G117" s="287" t="str">
        <f>IF(B117="","",B117-D117)</f>
        <v/>
      </c>
      <c r="H117" s="288"/>
      <c r="I117" s="287"/>
      <c r="J117" s="288"/>
      <c r="K117" s="235" t="str">
        <f>IF(G117="","",IF(AND(G117&gt;=-I117,G117&lt;=I117),"Pass","Fail"))</f>
        <v/>
      </c>
      <c r="L117" s="213"/>
      <c r="O117" s="10">
        <f>-I117</f>
        <v>0</v>
      </c>
      <c r="P117" s="10">
        <f>I117</f>
        <v>0</v>
      </c>
    </row>
    <row r="118" spans="2:16" ht="15.75" customHeight="1" x14ac:dyDescent="0.25">
      <c r="B118" s="289"/>
      <c r="C118" s="288"/>
      <c r="D118" s="287"/>
      <c r="E118" s="288"/>
      <c r="F118" s="223"/>
      <c r="G118" s="287" t="str">
        <f t="shared" ref="G118:G119" si="20">IF(B118="","",B118-D118)</f>
        <v/>
      </c>
      <c r="H118" s="288"/>
      <c r="I118" s="287"/>
      <c r="J118" s="288"/>
      <c r="K118" s="235" t="str">
        <f t="shared" ref="K118:K119" si="21">IF(G118="","",IF(AND(G118&gt;=-I118,G118&lt;=I118),"Pass","Fail"))</f>
        <v/>
      </c>
      <c r="L118" s="213"/>
      <c r="O118" s="10">
        <f t="shared" ref="O118:O119" si="22">-I118</f>
        <v>0</v>
      </c>
      <c r="P118" s="10">
        <f t="shared" ref="P118:P119" si="23">I118</f>
        <v>0</v>
      </c>
    </row>
    <row r="119" spans="2:16" ht="15.75" customHeight="1" thickBot="1" x14ac:dyDescent="0.3">
      <c r="B119" s="468"/>
      <c r="C119" s="469"/>
      <c r="D119" s="470"/>
      <c r="E119" s="469"/>
      <c r="F119" s="226"/>
      <c r="G119" s="470" t="str">
        <f t="shared" si="20"/>
        <v/>
      </c>
      <c r="H119" s="469"/>
      <c r="I119" s="470"/>
      <c r="J119" s="469"/>
      <c r="K119" s="234" t="str">
        <f t="shared" si="21"/>
        <v/>
      </c>
      <c r="L119" s="213"/>
      <c r="O119" s="10">
        <f t="shared" si="22"/>
        <v>0</v>
      </c>
      <c r="P119" s="10">
        <f t="shared" si="23"/>
        <v>0</v>
      </c>
    </row>
    <row r="120" spans="2:16" ht="15.75" customHeight="1" thickBot="1" x14ac:dyDescent="0.3">
      <c r="B120" s="225"/>
      <c r="C120" s="225"/>
      <c r="D120" s="225"/>
      <c r="E120" s="225"/>
      <c r="F120" s="225"/>
      <c r="G120" s="225"/>
      <c r="H120" s="225"/>
      <c r="I120" s="225"/>
      <c r="J120" s="225"/>
      <c r="K120" s="233"/>
      <c r="L120" s="213"/>
    </row>
    <row r="121" spans="2:16" ht="15.75" customHeight="1" thickBot="1" x14ac:dyDescent="0.3">
      <c r="B121" s="240" t="s">
        <v>2620</v>
      </c>
      <c r="C121" s="241"/>
      <c r="D121" s="241"/>
      <c r="E121" s="241"/>
      <c r="F121" s="241"/>
      <c r="G121" s="241"/>
      <c r="H121" s="241"/>
      <c r="I121" s="241"/>
      <c r="J121" s="241"/>
      <c r="K121" s="242"/>
      <c r="L121" s="213"/>
    </row>
    <row r="122" spans="2:16" ht="33" customHeight="1" x14ac:dyDescent="0.25">
      <c r="B122" s="290" t="s">
        <v>0</v>
      </c>
      <c r="C122" s="291"/>
      <c r="D122" s="292" t="s">
        <v>2</v>
      </c>
      <c r="E122" s="291"/>
      <c r="F122" s="227" t="s">
        <v>1</v>
      </c>
      <c r="G122" s="292" t="s">
        <v>3</v>
      </c>
      <c r="H122" s="291"/>
      <c r="I122" s="292" t="s">
        <v>5</v>
      </c>
      <c r="J122" s="291"/>
      <c r="K122" s="27" t="s">
        <v>4</v>
      </c>
      <c r="L122" s="213"/>
      <c r="O122" s="99" t="s">
        <v>58</v>
      </c>
      <c r="P122" s="99" t="s">
        <v>59</v>
      </c>
    </row>
    <row r="123" spans="2:16" ht="15.75" customHeight="1" x14ac:dyDescent="0.25">
      <c r="B123" s="289"/>
      <c r="C123" s="288"/>
      <c r="D123" s="287"/>
      <c r="E123" s="288"/>
      <c r="F123" s="223"/>
      <c r="G123" s="287" t="str">
        <f>IF(B123="","",B123-D123)</f>
        <v/>
      </c>
      <c r="H123" s="288"/>
      <c r="I123" s="287"/>
      <c r="J123" s="288"/>
      <c r="K123" s="235" t="str">
        <f>IF(G123="","",IF(AND(G123&gt;=-I123,G123&lt;=I123),"Pass","Fail"))</f>
        <v/>
      </c>
      <c r="L123" s="213"/>
      <c r="O123" s="10">
        <f>-I123</f>
        <v>0</v>
      </c>
      <c r="P123" s="10">
        <f>I123</f>
        <v>0</v>
      </c>
    </row>
    <row r="124" spans="2:16" ht="15.75" customHeight="1" x14ac:dyDescent="0.25">
      <c r="B124" s="289"/>
      <c r="C124" s="288"/>
      <c r="D124" s="287"/>
      <c r="E124" s="288"/>
      <c r="F124" s="223"/>
      <c r="G124" s="287" t="str">
        <f t="shared" ref="G124:G126" si="24">IF(B124="","",B124-D124)</f>
        <v/>
      </c>
      <c r="H124" s="288"/>
      <c r="I124" s="287"/>
      <c r="J124" s="288"/>
      <c r="K124" s="235" t="str">
        <f t="shared" ref="K124:K126" si="25">IF(G124="","",IF(AND(G124&gt;=-I124,G124&lt;=I124),"Pass","Fail"))</f>
        <v/>
      </c>
      <c r="L124" s="213"/>
      <c r="O124" s="10">
        <f t="shared" ref="O124:O126" si="26">-I124</f>
        <v>0</v>
      </c>
      <c r="P124" s="10">
        <f t="shared" ref="P124:P126" si="27">I124</f>
        <v>0</v>
      </c>
    </row>
    <row r="125" spans="2:16" ht="15.75" customHeight="1" x14ac:dyDescent="0.25">
      <c r="B125" s="289"/>
      <c r="C125" s="288"/>
      <c r="D125" s="287"/>
      <c r="E125" s="288"/>
      <c r="F125" s="223"/>
      <c r="G125" s="287" t="str">
        <f t="shared" si="24"/>
        <v/>
      </c>
      <c r="H125" s="288"/>
      <c r="I125" s="287"/>
      <c r="J125" s="288"/>
      <c r="K125" s="235" t="str">
        <f t="shared" si="25"/>
        <v/>
      </c>
      <c r="L125" s="213"/>
      <c r="O125" s="10">
        <f t="shared" si="26"/>
        <v>0</v>
      </c>
      <c r="P125" s="10">
        <f t="shared" si="27"/>
        <v>0</v>
      </c>
    </row>
    <row r="126" spans="2:16" ht="15.75" customHeight="1" thickBot="1" x14ac:dyDescent="0.3">
      <c r="B126" s="468"/>
      <c r="C126" s="469"/>
      <c r="D126" s="470"/>
      <c r="E126" s="469"/>
      <c r="F126" s="226"/>
      <c r="G126" s="470" t="str">
        <f t="shared" si="24"/>
        <v/>
      </c>
      <c r="H126" s="469"/>
      <c r="I126" s="470"/>
      <c r="J126" s="469"/>
      <c r="K126" s="234" t="str">
        <f t="shared" si="25"/>
        <v/>
      </c>
      <c r="L126" s="213"/>
      <c r="O126" s="10">
        <f t="shared" si="26"/>
        <v>0</v>
      </c>
      <c r="P126" s="10">
        <f t="shared" si="27"/>
        <v>0</v>
      </c>
    </row>
    <row r="127" spans="2:16" ht="15.75" customHeight="1" thickBot="1" x14ac:dyDescent="0.3">
      <c r="B127" s="225"/>
      <c r="C127" s="225"/>
      <c r="D127" s="225"/>
      <c r="E127" s="225"/>
      <c r="F127" s="225"/>
      <c r="G127" s="225"/>
      <c r="H127" s="225"/>
      <c r="I127" s="225"/>
      <c r="J127" s="225"/>
      <c r="K127" s="233"/>
      <c r="L127" s="213"/>
    </row>
    <row r="128" spans="2:16" ht="15.75" customHeight="1" thickBot="1" x14ac:dyDescent="0.3">
      <c r="B128" s="240" t="s">
        <v>2621</v>
      </c>
      <c r="C128" s="241"/>
      <c r="D128" s="241"/>
      <c r="E128" s="241"/>
      <c r="F128" s="241"/>
      <c r="G128" s="241"/>
      <c r="H128" s="241"/>
      <c r="I128" s="241"/>
      <c r="J128" s="241"/>
      <c r="K128" s="242"/>
      <c r="L128" s="213"/>
    </row>
    <row r="129" spans="1:16" ht="33" customHeight="1" x14ac:dyDescent="0.25">
      <c r="B129" s="290" t="s">
        <v>0</v>
      </c>
      <c r="C129" s="291"/>
      <c r="D129" s="292" t="s">
        <v>2</v>
      </c>
      <c r="E129" s="291"/>
      <c r="F129" s="227" t="s">
        <v>1</v>
      </c>
      <c r="G129" s="292" t="s">
        <v>3</v>
      </c>
      <c r="H129" s="291"/>
      <c r="I129" s="292" t="s">
        <v>5</v>
      </c>
      <c r="J129" s="291"/>
      <c r="K129" s="27" t="s">
        <v>4</v>
      </c>
      <c r="L129" s="213"/>
      <c r="O129" s="99" t="s">
        <v>58</v>
      </c>
      <c r="P129" s="99" t="s">
        <v>59</v>
      </c>
    </row>
    <row r="130" spans="1:16" ht="15.75" customHeight="1" x14ac:dyDescent="0.25">
      <c r="B130" s="289"/>
      <c r="C130" s="288"/>
      <c r="D130" s="287"/>
      <c r="E130" s="288"/>
      <c r="F130" s="223"/>
      <c r="G130" s="287" t="str">
        <f>IF(B130="","",B130-D130)</f>
        <v/>
      </c>
      <c r="H130" s="288"/>
      <c r="I130" s="287"/>
      <c r="J130" s="288"/>
      <c r="K130" s="235" t="str">
        <f>IF(G130="","",IF(AND(G130&gt;=-I130,G130&lt;=I130),"Pass","Fail"))</f>
        <v/>
      </c>
      <c r="L130" s="213"/>
      <c r="O130" s="10">
        <f>-I130</f>
        <v>0</v>
      </c>
      <c r="P130" s="10">
        <f>I130</f>
        <v>0</v>
      </c>
    </row>
    <row r="131" spans="1:16" ht="15.75" customHeight="1" x14ac:dyDescent="0.25">
      <c r="B131" s="289"/>
      <c r="C131" s="288"/>
      <c r="D131" s="287"/>
      <c r="E131" s="288"/>
      <c r="F131" s="223"/>
      <c r="G131" s="287" t="str">
        <f t="shared" ref="G131:G133" si="28">IF(B131="","",B131-D131)</f>
        <v/>
      </c>
      <c r="H131" s="288"/>
      <c r="I131" s="287"/>
      <c r="J131" s="288"/>
      <c r="K131" s="235" t="str">
        <f t="shared" ref="K131:K133" si="29">IF(G131="","",IF(AND(G131&gt;=-I131,G131&lt;=I131),"Pass","Fail"))</f>
        <v/>
      </c>
      <c r="L131" s="213"/>
      <c r="O131" s="10">
        <f t="shared" ref="O131:O133" si="30">-I131</f>
        <v>0</v>
      </c>
      <c r="P131" s="10">
        <f t="shared" ref="P131:P133" si="31">I131</f>
        <v>0</v>
      </c>
    </row>
    <row r="132" spans="1:16" ht="15.75" customHeight="1" x14ac:dyDescent="0.25">
      <c r="B132" s="289"/>
      <c r="C132" s="288"/>
      <c r="D132" s="287"/>
      <c r="E132" s="288"/>
      <c r="F132" s="223"/>
      <c r="G132" s="287" t="str">
        <f t="shared" si="28"/>
        <v/>
      </c>
      <c r="H132" s="288"/>
      <c r="I132" s="287"/>
      <c r="J132" s="288"/>
      <c r="K132" s="235" t="str">
        <f t="shared" si="29"/>
        <v/>
      </c>
      <c r="L132" s="213"/>
      <c r="O132" s="10">
        <f t="shared" si="30"/>
        <v>0</v>
      </c>
      <c r="P132" s="10">
        <f t="shared" si="31"/>
        <v>0</v>
      </c>
    </row>
    <row r="133" spans="1:16" ht="15.75" customHeight="1" thickBot="1" x14ac:dyDescent="0.3">
      <c r="B133" s="468"/>
      <c r="C133" s="469"/>
      <c r="D133" s="470"/>
      <c r="E133" s="469"/>
      <c r="F133" s="226"/>
      <c r="G133" s="470" t="str">
        <f t="shared" si="28"/>
        <v/>
      </c>
      <c r="H133" s="469"/>
      <c r="I133" s="470"/>
      <c r="J133" s="469"/>
      <c r="K133" s="234" t="str">
        <f t="shared" si="29"/>
        <v/>
      </c>
      <c r="L133" s="213"/>
      <c r="O133" s="10">
        <f t="shared" si="30"/>
        <v>0</v>
      </c>
      <c r="P133" s="10">
        <f t="shared" si="31"/>
        <v>0</v>
      </c>
    </row>
    <row r="136" spans="1:16" ht="15.75" customHeight="1" x14ac:dyDescent="0.25">
      <c r="A136" s="366"/>
      <c r="B136" s="367"/>
      <c r="C136" s="367"/>
      <c r="D136" s="367"/>
      <c r="E136" s="367"/>
      <c r="F136" s="367"/>
      <c r="G136" s="367"/>
      <c r="H136" s="367"/>
      <c r="I136" s="367"/>
      <c r="J136" s="367"/>
      <c r="K136" s="367"/>
      <c r="L136" s="368"/>
      <c r="M136" s="213"/>
    </row>
    <row r="137" spans="1:16" ht="15.75" customHeight="1" x14ac:dyDescent="0.25">
      <c r="A137" s="369"/>
      <c r="B137" s="370"/>
      <c r="C137" s="370"/>
      <c r="D137" s="370"/>
      <c r="E137" s="370"/>
      <c r="F137" s="370"/>
      <c r="G137" s="370"/>
      <c r="H137" s="370"/>
      <c r="I137" s="370"/>
      <c r="J137" s="370"/>
      <c r="K137" s="370"/>
      <c r="L137" s="371"/>
      <c r="M137" s="213"/>
    </row>
    <row r="138" spans="1:16" ht="15.75" customHeight="1" x14ac:dyDescent="0.25">
      <c r="A138" s="229"/>
      <c r="B138" s="229"/>
      <c r="C138" s="229"/>
      <c r="D138" s="229"/>
      <c r="E138" s="229"/>
      <c r="F138" s="229"/>
      <c r="G138" s="229"/>
      <c r="H138" s="229"/>
      <c r="I138" s="229"/>
      <c r="J138" s="229"/>
      <c r="K138" s="229"/>
      <c r="L138" s="229"/>
      <c r="M138" s="213"/>
    </row>
    <row r="139" spans="1:16" ht="15.75" customHeight="1" x14ac:dyDescent="0.25">
      <c r="A139" s="283"/>
      <c r="B139" s="283"/>
      <c r="C139" s="283"/>
      <c r="D139" s="283"/>
      <c r="E139" s="284" t="s">
        <v>48</v>
      </c>
      <c r="F139" s="284"/>
      <c r="G139" s="284"/>
      <c r="H139" s="284"/>
      <c r="I139" s="284"/>
      <c r="J139" s="284"/>
      <c r="K139" s="284"/>
      <c r="L139" s="284"/>
      <c r="M139" s="213"/>
    </row>
    <row r="140" spans="1:16" ht="15.75" customHeight="1" x14ac:dyDescent="0.25">
      <c r="A140" s="283"/>
      <c r="B140" s="283"/>
      <c r="C140" s="283"/>
      <c r="D140" s="283"/>
      <c r="E140" s="284"/>
      <c r="F140" s="284"/>
      <c r="G140" s="284"/>
      <c r="H140" s="284"/>
      <c r="I140" s="284"/>
      <c r="J140" s="284"/>
      <c r="K140" s="284"/>
      <c r="L140" s="284"/>
      <c r="M140" s="213"/>
    </row>
    <row r="141" spans="1:16" ht="15.75" customHeight="1" x14ac:dyDescent="0.25">
      <c r="A141" s="283"/>
      <c r="B141" s="283"/>
      <c r="C141" s="283"/>
      <c r="D141" s="283"/>
      <c r="E141" s="284"/>
      <c r="F141" s="284"/>
      <c r="G141" s="284"/>
      <c r="H141" s="284"/>
      <c r="I141" s="284"/>
      <c r="J141" s="284"/>
      <c r="K141" s="284"/>
      <c r="L141" s="284"/>
      <c r="M141" s="213"/>
    </row>
    <row r="142" spans="1:16" ht="15.75" customHeight="1" x14ac:dyDescent="0.25">
      <c r="A142" s="283"/>
      <c r="B142" s="283"/>
      <c r="C142" s="283"/>
      <c r="D142" s="283"/>
      <c r="E142" s="293" t="s">
        <v>51</v>
      </c>
      <c r="F142" s="293"/>
      <c r="G142" s="293"/>
      <c r="H142" s="293"/>
      <c r="I142" s="293"/>
      <c r="J142" s="293"/>
      <c r="K142" s="293"/>
      <c r="L142" s="293"/>
      <c r="M142" s="213"/>
    </row>
    <row r="143" spans="1:16" ht="15.75" customHeight="1" x14ac:dyDescent="0.25">
      <c r="A143" s="283"/>
      <c r="B143" s="283"/>
      <c r="C143" s="283"/>
      <c r="D143" s="283"/>
      <c r="E143" s="293"/>
      <c r="F143" s="293"/>
      <c r="G143" s="293"/>
      <c r="H143" s="293"/>
      <c r="I143" s="293"/>
      <c r="J143" s="293"/>
      <c r="K143" s="293"/>
      <c r="L143" s="293"/>
    </row>
    <row r="144" spans="1:16" ht="15.75" customHeight="1" x14ac:dyDescent="0.25">
      <c r="A144" s="283"/>
      <c r="B144" s="283"/>
      <c r="C144" s="283"/>
      <c r="D144" s="283"/>
      <c r="E144" s="293"/>
      <c r="F144" s="293"/>
      <c r="G144" s="293"/>
      <c r="H144" s="293"/>
      <c r="I144" s="293"/>
      <c r="J144" s="293"/>
      <c r="K144" s="293"/>
      <c r="L144" s="293"/>
    </row>
    <row r="145" spans="1:16" ht="15.75" customHeight="1" x14ac:dyDescent="0.25">
      <c r="A145" s="32"/>
      <c r="B145" s="32"/>
      <c r="C145" s="32"/>
      <c r="D145" s="32"/>
      <c r="E145" s="232"/>
      <c r="F145" s="232"/>
      <c r="G145" s="232"/>
      <c r="H145" s="232"/>
      <c r="I145" s="232"/>
      <c r="J145" s="232"/>
      <c r="K145" s="232"/>
      <c r="L145" s="232"/>
    </row>
    <row r="146" spans="1:16" ht="15.75" customHeight="1" thickBot="1" x14ac:dyDescent="0.3">
      <c r="A146" s="231"/>
      <c r="B146" s="231"/>
      <c r="C146" s="231"/>
      <c r="D146" s="231"/>
      <c r="E146" s="231"/>
      <c r="F146" s="231"/>
      <c r="G146" s="231"/>
      <c r="H146" s="231"/>
      <c r="I146" s="231"/>
      <c r="J146" s="231"/>
      <c r="K146" s="231"/>
      <c r="L146" s="231"/>
    </row>
    <row r="147" spans="1:16" ht="15.75" customHeight="1" thickBot="1" x14ac:dyDescent="0.3">
      <c r="A147" s="213"/>
      <c r="B147" s="240" t="s">
        <v>2622</v>
      </c>
      <c r="C147" s="241"/>
      <c r="D147" s="241"/>
      <c r="E147" s="241"/>
      <c r="F147" s="241"/>
      <c r="G147" s="241"/>
      <c r="H147" s="241"/>
      <c r="I147" s="241"/>
      <c r="J147" s="241"/>
      <c r="K147" s="242"/>
      <c r="L147" s="213"/>
    </row>
    <row r="148" spans="1:16" ht="33" customHeight="1" x14ac:dyDescent="0.25">
      <c r="A148" s="213"/>
      <c r="B148" s="290" t="s">
        <v>0</v>
      </c>
      <c r="C148" s="291"/>
      <c r="D148" s="292" t="s">
        <v>2</v>
      </c>
      <c r="E148" s="291"/>
      <c r="F148" s="227" t="s">
        <v>1</v>
      </c>
      <c r="G148" s="292" t="s">
        <v>3</v>
      </c>
      <c r="H148" s="291"/>
      <c r="I148" s="292" t="s">
        <v>5</v>
      </c>
      <c r="J148" s="291"/>
      <c r="K148" s="27" t="s">
        <v>4</v>
      </c>
      <c r="L148" s="213"/>
      <c r="O148" s="99" t="s">
        <v>58</v>
      </c>
      <c r="P148" s="99" t="s">
        <v>59</v>
      </c>
    </row>
    <row r="149" spans="1:16" ht="15.75" customHeight="1" x14ac:dyDescent="0.25">
      <c r="A149" s="213"/>
      <c r="B149" s="289"/>
      <c r="C149" s="288"/>
      <c r="D149" s="287"/>
      <c r="E149" s="288"/>
      <c r="F149" s="223"/>
      <c r="G149" s="287" t="str">
        <f>IF(B149="","",B149-D149)</f>
        <v/>
      </c>
      <c r="H149" s="288"/>
      <c r="I149" s="287"/>
      <c r="J149" s="288"/>
      <c r="K149" s="235" t="str">
        <f>IF(G149="","",IF(AND(G149&gt;=-I149,G149&lt;=I149),"Pass","Fail"))</f>
        <v/>
      </c>
      <c r="L149" s="213"/>
      <c r="O149" s="10">
        <f>-I149</f>
        <v>0</v>
      </c>
      <c r="P149" s="10">
        <f>I149</f>
        <v>0</v>
      </c>
    </row>
    <row r="150" spans="1:16" ht="15.75" customHeight="1" thickBot="1" x14ac:dyDescent="0.3">
      <c r="A150" s="213"/>
      <c r="B150" s="260"/>
      <c r="C150" s="249"/>
      <c r="D150" s="249"/>
      <c r="E150" s="249"/>
      <c r="F150" s="226"/>
      <c r="G150" s="249" t="str">
        <f t="shared" ref="G150" si="32">IF(B150="","",B150-D150)</f>
        <v/>
      </c>
      <c r="H150" s="249"/>
      <c r="I150" s="249"/>
      <c r="J150" s="249"/>
      <c r="K150" s="234" t="str">
        <f t="shared" ref="K150" si="33">IF(G150="","",IF(AND(G150&gt;=-I150,G150&lt;=I150),"Pass","Fail"))</f>
        <v/>
      </c>
      <c r="L150" s="213"/>
      <c r="O150" s="10">
        <f t="shared" ref="O150" si="34">-I150</f>
        <v>0</v>
      </c>
      <c r="P150" s="10">
        <f t="shared" ref="P150" si="35">I150</f>
        <v>0</v>
      </c>
    </row>
    <row r="151" spans="1:16" ht="15.75" customHeight="1" thickBot="1" x14ac:dyDescent="0.3">
      <c r="A151" s="213"/>
      <c r="B151" s="131"/>
      <c r="C151" s="131"/>
      <c r="D151" s="131"/>
      <c r="E151" s="131"/>
      <c r="F151" s="131"/>
      <c r="G151" s="131"/>
      <c r="H151" s="131"/>
      <c r="I151" s="131"/>
      <c r="J151" s="131"/>
      <c r="K151" s="131"/>
      <c r="L151" s="213"/>
    </row>
    <row r="152" spans="1:16" ht="15.75" customHeight="1" thickBot="1" x14ac:dyDescent="0.3">
      <c r="A152" s="213"/>
      <c r="B152" s="240" t="s">
        <v>2623</v>
      </c>
      <c r="C152" s="241"/>
      <c r="D152" s="241"/>
      <c r="E152" s="241"/>
      <c r="F152" s="241"/>
      <c r="G152" s="241"/>
      <c r="H152" s="241"/>
      <c r="I152" s="241"/>
      <c r="J152" s="241"/>
      <c r="K152" s="242"/>
      <c r="L152" s="213"/>
    </row>
    <row r="153" spans="1:16" ht="33" customHeight="1" x14ac:dyDescent="0.25">
      <c r="B153" s="290" t="s">
        <v>0</v>
      </c>
      <c r="C153" s="291"/>
      <c r="D153" s="292" t="s">
        <v>2</v>
      </c>
      <c r="E153" s="291"/>
      <c r="F153" s="227" t="s">
        <v>1</v>
      </c>
      <c r="G153" s="292" t="s">
        <v>3</v>
      </c>
      <c r="H153" s="291"/>
      <c r="I153" s="292" t="s">
        <v>5</v>
      </c>
      <c r="J153" s="291"/>
      <c r="K153" s="27" t="s">
        <v>4</v>
      </c>
      <c r="L153" s="213"/>
      <c r="O153" s="99" t="s">
        <v>58</v>
      </c>
      <c r="P153" s="99" t="s">
        <v>59</v>
      </c>
    </row>
    <row r="154" spans="1:16" ht="15.75" customHeight="1" x14ac:dyDescent="0.25">
      <c r="B154" s="289"/>
      <c r="C154" s="288"/>
      <c r="D154" s="287"/>
      <c r="E154" s="288"/>
      <c r="F154" s="223"/>
      <c r="G154" s="287" t="str">
        <f>IF(B154="","",B154-D154)</f>
        <v/>
      </c>
      <c r="H154" s="288"/>
      <c r="I154" s="287"/>
      <c r="J154" s="288"/>
      <c r="K154" s="235" t="str">
        <f>IF(G154="","",IF(AND(G154&gt;=-I154,G154&lt;=I154),"Pass","Fail"))</f>
        <v/>
      </c>
      <c r="L154" s="213"/>
      <c r="O154" s="10">
        <f>-I154</f>
        <v>0</v>
      </c>
      <c r="P154" s="10">
        <f>I154</f>
        <v>0</v>
      </c>
    </row>
    <row r="155" spans="1:16" ht="15.75" customHeight="1" x14ac:dyDescent="0.25">
      <c r="B155" s="289"/>
      <c r="C155" s="288"/>
      <c r="D155" s="287"/>
      <c r="E155" s="288"/>
      <c r="F155" s="223"/>
      <c r="G155" s="287" t="str">
        <f t="shared" ref="G155:G160" si="36">IF(B155="","",B155-D155)</f>
        <v/>
      </c>
      <c r="H155" s="288"/>
      <c r="I155" s="287"/>
      <c r="J155" s="288"/>
      <c r="K155" s="235" t="str">
        <f t="shared" ref="K155:K160" si="37">IF(G155="","",IF(AND(G155&gt;=-I155,G155&lt;=I155),"Pass","Fail"))</f>
        <v/>
      </c>
      <c r="L155" s="213"/>
      <c r="O155" s="10">
        <f t="shared" ref="O155:O164" si="38">-I155</f>
        <v>0</v>
      </c>
      <c r="P155" s="10">
        <f t="shared" ref="P155:P164" si="39">I155</f>
        <v>0</v>
      </c>
    </row>
    <row r="156" spans="1:16" ht="15.75" customHeight="1" x14ac:dyDescent="0.25">
      <c r="B156" s="289"/>
      <c r="C156" s="288"/>
      <c r="D156" s="287"/>
      <c r="E156" s="288"/>
      <c r="F156" s="223"/>
      <c r="G156" s="287" t="str">
        <f t="shared" si="36"/>
        <v/>
      </c>
      <c r="H156" s="288"/>
      <c r="I156" s="287"/>
      <c r="J156" s="288"/>
      <c r="K156" s="235" t="str">
        <f t="shared" si="37"/>
        <v/>
      </c>
      <c r="L156" s="213"/>
      <c r="O156" s="10">
        <f t="shared" si="38"/>
        <v>0</v>
      </c>
      <c r="P156" s="10">
        <f t="shared" si="39"/>
        <v>0</v>
      </c>
    </row>
    <row r="157" spans="1:16" ht="15.75" customHeight="1" x14ac:dyDescent="0.25">
      <c r="B157" s="289"/>
      <c r="C157" s="288"/>
      <c r="D157" s="287"/>
      <c r="E157" s="288"/>
      <c r="F157" s="223"/>
      <c r="G157" s="287" t="str">
        <f t="shared" si="36"/>
        <v/>
      </c>
      <c r="H157" s="288"/>
      <c r="I157" s="287"/>
      <c r="J157" s="288"/>
      <c r="K157" s="235" t="str">
        <f t="shared" si="37"/>
        <v/>
      </c>
      <c r="L157" s="213"/>
      <c r="O157" s="10">
        <f t="shared" si="38"/>
        <v>0</v>
      </c>
      <c r="P157" s="10">
        <f t="shared" si="39"/>
        <v>0</v>
      </c>
    </row>
    <row r="158" spans="1:16" ht="15.75" customHeight="1" x14ac:dyDescent="0.25">
      <c r="B158" s="289"/>
      <c r="C158" s="288"/>
      <c r="D158" s="287"/>
      <c r="E158" s="288"/>
      <c r="F158" s="223"/>
      <c r="G158" s="287" t="str">
        <f t="shared" si="36"/>
        <v/>
      </c>
      <c r="H158" s="288"/>
      <c r="I158" s="287"/>
      <c r="J158" s="288"/>
      <c r="K158" s="235" t="str">
        <f t="shared" si="37"/>
        <v/>
      </c>
      <c r="L158" s="213"/>
      <c r="O158" s="10">
        <f t="shared" si="38"/>
        <v>0</v>
      </c>
      <c r="P158" s="10">
        <f t="shared" si="39"/>
        <v>0</v>
      </c>
    </row>
    <row r="159" spans="1:16" ht="15.75" customHeight="1" x14ac:dyDescent="0.25">
      <c r="B159" s="289"/>
      <c r="C159" s="288"/>
      <c r="D159" s="287"/>
      <c r="E159" s="288"/>
      <c r="F159" s="223"/>
      <c r="G159" s="287" t="str">
        <f t="shared" si="36"/>
        <v/>
      </c>
      <c r="H159" s="288"/>
      <c r="I159" s="287"/>
      <c r="J159" s="288"/>
      <c r="K159" s="235" t="str">
        <f t="shared" si="37"/>
        <v/>
      </c>
      <c r="L159" s="213"/>
      <c r="O159" s="10">
        <f t="shared" si="38"/>
        <v>0</v>
      </c>
      <c r="P159" s="10">
        <f t="shared" si="39"/>
        <v>0</v>
      </c>
    </row>
    <row r="160" spans="1:16" ht="15.75" customHeight="1" x14ac:dyDescent="0.25">
      <c r="B160" s="289"/>
      <c r="C160" s="288"/>
      <c r="D160" s="287"/>
      <c r="E160" s="288"/>
      <c r="F160" s="223"/>
      <c r="G160" s="287" t="str">
        <f t="shared" si="36"/>
        <v/>
      </c>
      <c r="H160" s="288"/>
      <c r="I160" s="287"/>
      <c r="J160" s="288"/>
      <c r="K160" s="235" t="str">
        <f t="shared" si="37"/>
        <v/>
      </c>
      <c r="L160" s="213"/>
      <c r="O160" s="10">
        <f t="shared" si="38"/>
        <v>0</v>
      </c>
      <c r="P160" s="10">
        <f t="shared" si="39"/>
        <v>0</v>
      </c>
    </row>
    <row r="161" spans="1:16" ht="15.75" customHeight="1" x14ac:dyDescent="0.25">
      <c r="B161" s="289"/>
      <c r="C161" s="288"/>
      <c r="D161" s="287"/>
      <c r="E161" s="288"/>
      <c r="F161" s="223"/>
      <c r="G161" s="287" t="str">
        <f t="shared" ref="G161:G163" si="40">IF(B161="","",B161-D161)</f>
        <v/>
      </c>
      <c r="H161" s="288"/>
      <c r="I161" s="287"/>
      <c r="J161" s="288"/>
      <c r="K161" s="235" t="str">
        <f t="shared" ref="K161:K163" si="41">IF(G161="","",IF(AND(G161&gt;=-I161,G161&lt;=I161),"Pass","Fail"))</f>
        <v/>
      </c>
      <c r="L161" s="213"/>
      <c r="O161" s="10">
        <f t="shared" si="38"/>
        <v>0</v>
      </c>
      <c r="P161" s="10">
        <f t="shared" si="39"/>
        <v>0</v>
      </c>
    </row>
    <row r="162" spans="1:16" ht="15.75" customHeight="1" x14ac:dyDescent="0.25">
      <c r="B162" s="289"/>
      <c r="C162" s="288"/>
      <c r="D162" s="287"/>
      <c r="E162" s="288"/>
      <c r="F162" s="223"/>
      <c r="G162" s="287" t="str">
        <f t="shared" si="40"/>
        <v/>
      </c>
      <c r="H162" s="288"/>
      <c r="I162" s="287"/>
      <c r="J162" s="288"/>
      <c r="K162" s="235" t="str">
        <f t="shared" si="41"/>
        <v/>
      </c>
      <c r="L162" s="213"/>
      <c r="O162" s="10">
        <f t="shared" si="38"/>
        <v>0</v>
      </c>
      <c r="P162" s="10">
        <f t="shared" si="39"/>
        <v>0</v>
      </c>
    </row>
    <row r="163" spans="1:16" ht="15.75" customHeight="1" x14ac:dyDescent="0.25">
      <c r="B163" s="289"/>
      <c r="C163" s="288"/>
      <c r="D163" s="287"/>
      <c r="E163" s="288"/>
      <c r="F163" s="223"/>
      <c r="G163" s="287" t="str">
        <f t="shared" si="40"/>
        <v/>
      </c>
      <c r="H163" s="288"/>
      <c r="I163" s="287"/>
      <c r="J163" s="288"/>
      <c r="K163" s="235" t="str">
        <f t="shared" si="41"/>
        <v/>
      </c>
      <c r="L163" s="213"/>
      <c r="O163" s="10">
        <f t="shared" si="38"/>
        <v>0</v>
      </c>
      <c r="P163" s="10">
        <f t="shared" si="39"/>
        <v>0</v>
      </c>
    </row>
    <row r="164" spans="1:16" ht="15.75" customHeight="1" thickBot="1" x14ac:dyDescent="0.3">
      <c r="B164" s="468"/>
      <c r="C164" s="469"/>
      <c r="D164" s="470"/>
      <c r="E164" s="469"/>
      <c r="F164" s="226"/>
      <c r="G164" s="470" t="str">
        <f t="shared" ref="G164" si="42">IF(B164="","",B164-D164)</f>
        <v/>
      </c>
      <c r="H164" s="469"/>
      <c r="I164" s="470"/>
      <c r="J164" s="469"/>
      <c r="K164" s="234" t="str">
        <f t="shared" ref="K164" si="43">IF(G164="","",IF(AND(G164&gt;=-I164,G164&lt;=I164),"Pass","Fail"))</f>
        <v/>
      </c>
      <c r="L164" s="213"/>
      <c r="O164" s="10">
        <f t="shared" si="38"/>
        <v>0</v>
      </c>
      <c r="P164" s="10">
        <f t="shared" si="39"/>
        <v>0</v>
      </c>
    </row>
    <row r="165" spans="1:16" ht="15.75" customHeight="1" thickBot="1" x14ac:dyDescent="0.3">
      <c r="B165" s="131"/>
      <c r="C165" s="131"/>
      <c r="D165" s="131"/>
      <c r="E165" s="131"/>
      <c r="F165" s="131"/>
      <c r="G165" s="131"/>
      <c r="H165" s="131"/>
      <c r="I165" s="131"/>
      <c r="J165" s="131"/>
      <c r="K165" s="131"/>
      <c r="L165" s="213"/>
    </row>
    <row r="166" spans="1:16" ht="15.75" customHeight="1" thickBot="1" x14ac:dyDescent="0.3">
      <c r="B166" s="240" t="s">
        <v>2624</v>
      </c>
      <c r="C166" s="241"/>
      <c r="D166" s="241"/>
      <c r="E166" s="241"/>
      <c r="F166" s="241"/>
      <c r="G166" s="241"/>
      <c r="H166" s="241"/>
      <c r="I166" s="241"/>
      <c r="J166" s="241"/>
      <c r="K166" s="242"/>
      <c r="L166" s="213"/>
    </row>
    <row r="167" spans="1:16" ht="33" customHeight="1" x14ac:dyDescent="0.25">
      <c r="B167" s="471" t="s">
        <v>0</v>
      </c>
      <c r="C167" s="472"/>
      <c r="D167" s="473" t="s">
        <v>2</v>
      </c>
      <c r="E167" s="472"/>
      <c r="F167" s="474" t="s">
        <v>1</v>
      </c>
      <c r="G167" s="473" t="s">
        <v>3</v>
      </c>
      <c r="H167" s="472"/>
      <c r="I167" s="473" t="s">
        <v>5</v>
      </c>
      <c r="J167" s="472"/>
      <c r="K167" s="475" t="s">
        <v>4</v>
      </c>
      <c r="L167" s="213"/>
      <c r="O167" s="99" t="s">
        <v>58</v>
      </c>
      <c r="P167" s="99" t="s">
        <v>59</v>
      </c>
    </row>
    <row r="168" spans="1:16" ht="15.75" customHeight="1" x14ac:dyDescent="0.25">
      <c r="B168" s="289"/>
      <c r="C168" s="288"/>
      <c r="D168" s="287"/>
      <c r="E168" s="288"/>
      <c r="F168" s="223"/>
      <c r="G168" s="287" t="str">
        <f>IF(B168="","",B168-D168)</f>
        <v/>
      </c>
      <c r="H168" s="288"/>
      <c r="I168" s="287"/>
      <c r="J168" s="288"/>
      <c r="K168" s="235" t="str">
        <f>IF(G168="","",IF(AND(G168&gt;=-I168,G168&lt;=I168),"Pass","Fail"))</f>
        <v/>
      </c>
      <c r="L168" s="213"/>
      <c r="O168" s="10">
        <f>-I168</f>
        <v>0</v>
      </c>
      <c r="P168" s="10">
        <f>I168</f>
        <v>0</v>
      </c>
    </row>
    <row r="169" spans="1:16" ht="15.75" customHeight="1" thickBot="1" x14ac:dyDescent="0.3">
      <c r="B169" s="468"/>
      <c r="C169" s="469"/>
      <c r="D169" s="470"/>
      <c r="E169" s="469"/>
      <c r="F169" s="226"/>
      <c r="G169" s="470" t="str">
        <f t="shared" ref="G169" si="44">IF(B169="","",B169-D169)</f>
        <v/>
      </c>
      <c r="H169" s="469"/>
      <c r="I169" s="470"/>
      <c r="J169" s="469"/>
      <c r="K169" s="234" t="str">
        <f t="shared" ref="K169" si="45">IF(G169="","",IF(AND(G169&gt;=-I169,G169&lt;=I169),"Pass","Fail"))</f>
        <v/>
      </c>
      <c r="L169" s="213"/>
      <c r="O169" s="10">
        <f>-I169</f>
        <v>0</v>
      </c>
      <c r="P169" s="10">
        <f>I169</f>
        <v>0</v>
      </c>
    </row>
    <row r="172" spans="1:16" ht="15.75" customHeight="1" x14ac:dyDescent="0.25">
      <c r="A172" s="366"/>
      <c r="B172" s="367"/>
      <c r="C172" s="367"/>
      <c r="D172" s="367"/>
      <c r="E172" s="367"/>
      <c r="F172" s="367"/>
      <c r="G172" s="367"/>
      <c r="H172" s="367"/>
      <c r="I172" s="367"/>
      <c r="J172" s="367"/>
      <c r="K172" s="367"/>
      <c r="L172" s="368"/>
      <c r="M172" s="213"/>
    </row>
    <row r="173" spans="1:16" ht="15.75" customHeight="1" x14ac:dyDescent="0.25">
      <c r="A173" s="369"/>
      <c r="B173" s="370"/>
      <c r="C173" s="370"/>
      <c r="D173" s="370"/>
      <c r="E173" s="370"/>
      <c r="F173" s="370"/>
      <c r="G173" s="370"/>
      <c r="H173" s="370"/>
      <c r="I173" s="370"/>
      <c r="J173" s="370"/>
      <c r="K173" s="370"/>
      <c r="L173" s="371"/>
      <c r="M173" s="213"/>
    </row>
    <row r="174" spans="1:16" ht="15.75" customHeight="1" x14ac:dyDescent="0.25">
      <c r="A174" s="229"/>
      <c r="B174" s="229"/>
      <c r="C174" s="229"/>
      <c r="D174" s="229"/>
      <c r="E174" s="229"/>
      <c r="F174" s="229"/>
      <c r="G174" s="229"/>
      <c r="H174" s="229"/>
      <c r="I174" s="229"/>
      <c r="J174" s="229"/>
      <c r="K174" s="229"/>
      <c r="L174" s="229"/>
      <c r="M174" s="213"/>
    </row>
    <row r="175" spans="1:16" ht="15.75" customHeight="1" x14ac:dyDescent="0.25">
      <c r="A175" s="283"/>
      <c r="B175" s="283"/>
      <c r="C175" s="283"/>
      <c r="D175" s="283"/>
      <c r="E175" s="284" t="s">
        <v>48</v>
      </c>
      <c r="F175" s="284"/>
      <c r="G175" s="284"/>
      <c r="H175" s="284"/>
      <c r="I175" s="284"/>
      <c r="J175" s="284"/>
      <c r="K175" s="284"/>
      <c r="L175" s="284"/>
      <c r="M175" s="213"/>
    </row>
    <row r="176" spans="1:16" ht="15.75" customHeight="1" x14ac:dyDescent="0.25">
      <c r="A176" s="283"/>
      <c r="B176" s="283"/>
      <c r="C176" s="283"/>
      <c r="D176" s="283"/>
      <c r="E176" s="284"/>
      <c r="F176" s="284"/>
      <c r="G176" s="284"/>
      <c r="H176" s="284"/>
      <c r="I176" s="284"/>
      <c r="J176" s="284"/>
      <c r="K176" s="284"/>
      <c r="L176" s="284"/>
      <c r="M176" s="213"/>
    </row>
    <row r="177" spans="1:16" ht="15.75" customHeight="1" x14ac:dyDescent="0.25">
      <c r="A177" s="283"/>
      <c r="B177" s="283"/>
      <c r="C177" s="283"/>
      <c r="D177" s="283"/>
      <c r="E177" s="284"/>
      <c r="F177" s="284"/>
      <c r="G177" s="284"/>
      <c r="H177" s="284"/>
      <c r="I177" s="284"/>
      <c r="J177" s="284"/>
      <c r="K177" s="284"/>
      <c r="L177" s="284"/>
      <c r="M177" s="213"/>
    </row>
    <row r="178" spans="1:16" ht="15.75" customHeight="1" x14ac:dyDescent="0.25">
      <c r="A178" s="283"/>
      <c r="B178" s="283"/>
      <c r="C178" s="283"/>
      <c r="D178" s="283"/>
      <c r="E178" s="293" t="s">
        <v>51</v>
      </c>
      <c r="F178" s="293"/>
      <c r="G178" s="293"/>
      <c r="H178" s="293"/>
      <c r="I178" s="293"/>
      <c r="J178" s="293"/>
      <c r="K178" s="293"/>
      <c r="L178" s="293"/>
      <c r="M178" s="213"/>
    </row>
    <row r="179" spans="1:16" ht="15.75" customHeight="1" x14ac:dyDescent="0.25">
      <c r="A179" s="283"/>
      <c r="B179" s="283"/>
      <c r="C179" s="283"/>
      <c r="D179" s="283"/>
      <c r="E179" s="293"/>
      <c r="F179" s="293"/>
      <c r="G179" s="293"/>
      <c r="H179" s="293"/>
      <c r="I179" s="293"/>
      <c r="J179" s="293"/>
      <c r="K179" s="293"/>
      <c r="L179" s="293"/>
    </row>
    <row r="180" spans="1:16" ht="15.75" customHeight="1" x14ac:dyDescent="0.25">
      <c r="A180" s="283"/>
      <c r="B180" s="283"/>
      <c r="C180" s="283"/>
      <c r="D180" s="283"/>
      <c r="E180" s="293"/>
      <c r="F180" s="293"/>
      <c r="G180" s="293"/>
      <c r="H180" s="293"/>
      <c r="I180" s="293"/>
      <c r="J180" s="293"/>
      <c r="K180" s="293"/>
      <c r="L180" s="293"/>
    </row>
    <row r="181" spans="1:16" ht="15.75" customHeight="1" x14ac:dyDescent="0.25">
      <c r="A181" s="32"/>
      <c r="B181" s="32"/>
      <c r="C181" s="32"/>
      <c r="D181" s="32"/>
      <c r="E181" s="232"/>
      <c r="F181" s="232"/>
      <c r="G181" s="232"/>
      <c r="H181" s="232"/>
      <c r="I181" s="232"/>
      <c r="J181" s="232"/>
      <c r="K181" s="232"/>
      <c r="L181" s="232"/>
    </row>
    <row r="182" spans="1:16" ht="15.75" customHeight="1" thickBot="1" x14ac:dyDescent="0.3">
      <c r="A182" s="231"/>
      <c r="B182" s="231"/>
      <c r="C182" s="231"/>
      <c r="D182" s="231"/>
      <c r="E182" s="231"/>
      <c r="F182" s="231"/>
      <c r="G182" s="231"/>
      <c r="H182" s="231"/>
      <c r="I182" s="231"/>
      <c r="J182" s="231"/>
      <c r="K182" s="231"/>
      <c r="L182" s="231"/>
    </row>
    <row r="183" spans="1:16" ht="15.75" customHeight="1" thickBot="1" x14ac:dyDescent="0.3">
      <c r="A183" s="213"/>
      <c r="B183" s="240" t="s">
        <v>2625</v>
      </c>
      <c r="C183" s="241"/>
      <c r="D183" s="241"/>
      <c r="E183" s="241"/>
      <c r="F183" s="241"/>
      <c r="G183" s="241"/>
      <c r="H183" s="241"/>
      <c r="I183" s="241"/>
      <c r="J183" s="241"/>
      <c r="K183" s="242"/>
      <c r="L183" s="213"/>
    </row>
    <row r="184" spans="1:16" ht="33" customHeight="1" x14ac:dyDescent="0.25">
      <c r="A184" s="213"/>
      <c r="B184" s="290" t="s">
        <v>0</v>
      </c>
      <c r="C184" s="291"/>
      <c r="D184" s="292" t="s">
        <v>2</v>
      </c>
      <c r="E184" s="291"/>
      <c r="F184" s="227" t="s">
        <v>1</v>
      </c>
      <c r="G184" s="292" t="s">
        <v>3</v>
      </c>
      <c r="H184" s="291"/>
      <c r="I184" s="292" t="s">
        <v>5</v>
      </c>
      <c r="J184" s="291"/>
      <c r="K184" s="27" t="s">
        <v>4</v>
      </c>
      <c r="L184" s="213"/>
      <c r="O184" s="99" t="s">
        <v>58</v>
      </c>
      <c r="P184" s="99" t="s">
        <v>59</v>
      </c>
    </row>
    <row r="185" spans="1:16" ht="15.75" customHeight="1" x14ac:dyDescent="0.25">
      <c r="A185" s="213"/>
      <c r="B185" s="289"/>
      <c r="C185" s="288"/>
      <c r="D185" s="287"/>
      <c r="E185" s="288"/>
      <c r="F185" s="223"/>
      <c r="G185" s="287" t="str">
        <f>IF(B185="","",B185-D185)</f>
        <v/>
      </c>
      <c r="H185" s="288"/>
      <c r="I185" s="287"/>
      <c r="J185" s="288"/>
      <c r="K185" s="235" t="str">
        <f>IF(G185="","",IF(AND(G185&gt;=-I185,G185&lt;=I185),"Pass","Fail"))</f>
        <v/>
      </c>
      <c r="L185" s="213"/>
      <c r="O185" s="10">
        <f>-I185</f>
        <v>0</v>
      </c>
      <c r="P185" s="10">
        <f>I185</f>
        <v>0</v>
      </c>
    </row>
    <row r="186" spans="1:16" ht="15.75" customHeight="1" x14ac:dyDescent="0.25">
      <c r="A186" s="213"/>
      <c r="B186" s="289"/>
      <c r="C186" s="288"/>
      <c r="D186" s="287"/>
      <c r="E186" s="288"/>
      <c r="F186" s="223"/>
      <c r="G186" s="287" t="str">
        <f t="shared" ref="G186:G188" si="46">IF(B186="","",B186-D186)</f>
        <v/>
      </c>
      <c r="H186" s="288"/>
      <c r="I186" s="287"/>
      <c r="J186" s="288"/>
      <c r="K186" s="235" t="str">
        <f t="shared" ref="K186:K188" si="47">IF(G186="","",IF(AND(G186&gt;=-I186,G186&lt;=I186),"Pass","Fail"))</f>
        <v/>
      </c>
      <c r="L186" s="213"/>
      <c r="O186" s="10">
        <f t="shared" ref="O186:O188" si="48">-I186</f>
        <v>0</v>
      </c>
      <c r="P186" s="10">
        <f t="shared" ref="P186:P188" si="49">I186</f>
        <v>0</v>
      </c>
    </row>
    <row r="187" spans="1:16" ht="15.75" customHeight="1" x14ac:dyDescent="0.25">
      <c r="A187" s="213"/>
      <c r="B187" s="289"/>
      <c r="C187" s="288"/>
      <c r="D187" s="287"/>
      <c r="E187" s="288"/>
      <c r="F187" s="223"/>
      <c r="G187" s="287" t="str">
        <f t="shared" si="46"/>
        <v/>
      </c>
      <c r="H187" s="288"/>
      <c r="I187" s="287"/>
      <c r="J187" s="288"/>
      <c r="K187" s="235" t="str">
        <f t="shared" si="47"/>
        <v/>
      </c>
      <c r="L187" s="213"/>
      <c r="O187" s="10">
        <f t="shared" si="48"/>
        <v>0</v>
      </c>
      <c r="P187" s="10">
        <f t="shared" si="49"/>
        <v>0</v>
      </c>
    </row>
    <row r="188" spans="1:16" ht="15.75" customHeight="1" thickBot="1" x14ac:dyDescent="0.3">
      <c r="A188" s="213"/>
      <c r="B188" s="260"/>
      <c r="C188" s="249"/>
      <c r="D188" s="249"/>
      <c r="E188" s="249"/>
      <c r="F188" s="226"/>
      <c r="G188" s="249" t="str">
        <f t="shared" si="46"/>
        <v/>
      </c>
      <c r="H188" s="249"/>
      <c r="I188" s="249"/>
      <c r="J188" s="249"/>
      <c r="K188" s="234" t="str">
        <f t="shared" si="47"/>
        <v/>
      </c>
      <c r="L188" s="213"/>
      <c r="O188" s="10">
        <f t="shared" si="48"/>
        <v>0</v>
      </c>
      <c r="P188" s="10">
        <f t="shared" si="49"/>
        <v>0</v>
      </c>
    </row>
    <row r="189" spans="1:16" ht="15.75" customHeight="1" thickBot="1" x14ac:dyDescent="0.3">
      <c r="A189" s="213"/>
      <c r="B189" s="131"/>
      <c r="C189" s="131"/>
      <c r="D189" s="131"/>
      <c r="E189" s="131"/>
      <c r="F189" s="131"/>
      <c r="G189" s="131"/>
      <c r="H189" s="131"/>
      <c r="I189" s="131"/>
      <c r="J189" s="131"/>
      <c r="K189" s="131"/>
      <c r="L189" s="213"/>
    </row>
    <row r="190" spans="1:16" ht="15.75" customHeight="1" thickBot="1" x14ac:dyDescent="0.3">
      <c r="A190" s="213"/>
      <c r="B190" s="240" t="s">
        <v>2626</v>
      </c>
      <c r="C190" s="241"/>
      <c r="D190" s="241"/>
      <c r="E190" s="241"/>
      <c r="F190" s="241"/>
      <c r="G190" s="241"/>
      <c r="H190" s="241"/>
      <c r="I190" s="241"/>
      <c r="J190" s="241"/>
      <c r="K190" s="242"/>
      <c r="L190" s="213"/>
    </row>
    <row r="191" spans="1:16" ht="33" customHeight="1" x14ac:dyDescent="0.25">
      <c r="B191" s="290" t="s">
        <v>0</v>
      </c>
      <c r="C191" s="291"/>
      <c r="D191" s="292" t="s">
        <v>2</v>
      </c>
      <c r="E191" s="291"/>
      <c r="F191" s="227" t="s">
        <v>1</v>
      </c>
      <c r="G191" s="292" t="s">
        <v>3</v>
      </c>
      <c r="H191" s="291"/>
      <c r="I191" s="292" t="s">
        <v>5</v>
      </c>
      <c r="J191" s="291"/>
      <c r="K191" s="27" t="s">
        <v>4</v>
      </c>
      <c r="L191" s="213"/>
      <c r="O191" s="99" t="s">
        <v>58</v>
      </c>
      <c r="P191" s="99" t="s">
        <v>59</v>
      </c>
    </row>
    <row r="192" spans="1:16" ht="15.75" customHeight="1" x14ac:dyDescent="0.25">
      <c r="B192" s="289"/>
      <c r="C192" s="288"/>
      <c r="D192" s="287"/>
      <c r="E192" s="288"/>
      <c r="F192" s="223"/>
      <c r="G192" s="287" t="str">
        <f>IF(B192="","",B192-D192)</f>
        <v/>
      </c>
      <c r="H192" s="288"/>
      <c r="I192" s="287"/>
      <c r="J192" s="288"/>
      <c r="K192" s="235" t="str">
        <f>IF(G192="","",IF(AND(G192&gt;=-I192,G192&lt;=I192),"Pass","Fail"))</f>
        <v/>
      </c>
      <c r="L192" s="213"/>
      <c r="O192" s="10">
        <f>-I192</f>
        <v>0</v>
      </c>
      <c r="P192" s="10">
        <f>I192</f>
        <v>0</v>
      </c>
    </row>
    <row r="193" spans="1:16" ht="15.75" customHeight="1" x14ac:dyDescent="0.25">
      <c r="B193" s="289"/>
      <c r="C193" s="288"/>
      <c r="D193" s="287"/>
      <c r="E193" s="288"/>
      <c r="F193" s="223"/>
      <c r="G193" s="287" t="str">
        <f t="shared" ref="G193:G196" si="50">IF(B193="","",B193-D193)</f>
        <v/>
      </c>
      <c r="H193" s="288"/>
      <c r="I193" s="287"/>
      <c r="J193" s="288"/>
      <c r="K193" s="235" t="str">
        <f t="shared" ref="K193:K196" si="51">IF(G193="","",IF(AND(G193&gt;=-I193,G193&lt;=I193),"Pass","Fail"))</f>
        <v/>
      </c>
      <c r="L193" s="213"/>
      <c r="O193" s="10">
        <f t="shared" ref="O193:O196" si="52">-I193</f>
        <v>0</v>
      </c>
      <c r="P193" s="10">
        <f t="shared" ref="P193:P196" si="53">I193</f>
        <v>0</v>
      </c>
    </row>
    <row r="194" spans="1:16" ht="15.75" customHeight="1" x14ac:dyDescent="0.25">
      <c r="B194" s="289"/>
      <c r="C194" s="288"/>
      <c r="D194" s="287"/>
      <c r="E194" s="288"/>
      <c r="F194" s="223"/>
      <c r="G194" s="287" t="str">
        <f t="shared" si="50"/>
        <v/>
      </c>
      <c r="H194" s="288"/>
      <c r="I194" s="287"/>
      <c r="J194" s="288"/>
      <c r="K194" s="235" t="str">
        <f t="shared" si="51"/>
        <v/>
      </c>
      <c r="L194" s="213"/>
      <c r="O194" s="10">
        <f t="shared" si="52"/>
        <v>0</v>
      </c>
      <c r="P194" s="10">
        <f t="shared" si="53"/>
        <v>0</v>
      </c>
    </row>
    <row r="195" spans="1:16" ht="15.75" customHeight="1" x14ac:dyDescent="0.25">
      <c r="B195" s="289"/>
      <c r="C195" s="288"/>
      <c r="D195" s="287"/>
      <c r="E195" s="288"/>
      <c r="F195" s="223"/>
      <c r="G195" s="287" t="str">
        <f t="shared" si="50"/>
        <v/>
      </c>
      <c r="H195" s="288"/>
      <c r="I195" s="287"/>
      <c r="J195" s="288"/>
      <c r="K195" s="235" t="str">
        <f t="shared" si="51"/>
        <v/>
      </c>
      <c r="L195" s="213"/>
      <c r="O195" s="10">
        <f t="shared" si="52"/>
        <v>0</v>
      </c>
      <c r="P195" s="10">
        <f t="shared" si="53"/>
        <v>0</v>
      </c>
    </row>
    <row r="196" spans="1:16" ht="15.75" customHeight="1" thickBot="1" x14ac:dyDescent="0.3">
      <c r="B196" s="468"/>
      <c r="C196" s="469"/>
      <c r="D196" s="470"/>
      <c r="E196" s="469"/>
      <c r="F196" s="226"/>
      <c r="G196" s="470" t="str">
        <f t="shared" si="50"/>
        <v/>
      </c>
      <c r="H196" s="469"/>
      <c r="I196" s="470"/>
      <c r="J196" s="469"/>
      <c r="K196" s="234" t="str">
        <f t="shared" si="51"/>
        <v/>
      </c>
      <c r="L196" s="213"/>
      <c r="O196" s="10">
        <f t="shared" si="52"/>
        <v>0</v>
      </c>
      <c r="P196" s="10">
        <f t="shared" si="53"/>
        <v>0</v>
      </c>
    </row>
    <row r="197" spans="1:16" ht="15.75" customHeight="1" thickBot="1" x14ac:dyDescent="0.3">
      <c r="B197" s="131"/>
      <c r="C197" s="131"/>
      <c r="D197" s="131"/>
      <c r="E197" s="131"/>
      <c r="F197" s="131"/>
      <c r="G197" s="131"/>
      <c r="H197" s="131"/>
      <c r="I197" s="131"/>
      <c r="J197" s="131"/>
      <c r="K197" s="131"/>
      <c r="L197" s="213"/>
    </row>
    <row r="198" spans="1:16" ht="15.75" customHeight="1" thickBot="1" x14ac:dyDescent="0.3">
      <c r="B198" s="240" t="s">
        <v>2627</v>
      </c>
      <c r="C198" s="241"/>
      <c r="D198" s="241"/>
      <c r="E198" s="241"/>
      <c r="F198" s="241"/>
      <c r="G198" s="241"/>
      <c r="H198" s="241"/>
      <c r="I198" s="241"/>
      <c r="J198" s="241"/>
      <c r="K198" s="242"/>
      <c r="L198" s="213"/>
    </row>
    <row r="199" spans="1:16" ht="33" customHeight="1" x14ac:dyDescent="0.25">
      <c r="B199" s="471" t="s">
        <v>0</v>
      </c>
      <c r="C199" s="472"/>
      <c r="D199" s="473" t="s">
        <v>2</v>
      </c>
      <c r="E199" s="472"/>
      <c r="F199" s="474" t="s">
        <v>1</v>
      </c>
      <c r="G199" s="473" t="s">
        <v>3</v>
      </c>
      <c r="H199" s="472"/>
      <c r="I199" s="473" t="s">
        <v>5</v>
      </c>
      <c r="J199" s="472"/>
      <c r="K199" s="475" t="s">
        <v>4</v>
      </c>
      <c r="L199" s="213"/>
      <c r="O199" s="99" t="s">
        <v>58</v>
      </c>
      <c r="P199" s="99" t="s">
        <v>59</v>
      </c>
    </row>
    <row r="200" spans="1:16" ht="15.75" customHeight="1" x14ac:dyDescent="0.25">
      <c r="B200" s="289"/>
      <c r="C200" s="288"/>
      <c r="D200" s="287"/>
      <c r="E200" s="288"/>
      <c r="F200" s="223"/>
      <c r="G200" s="287" t="str">
        <f>IF(B200="","",B200-D200)</f>
        <v/>
      </c>
      <c r="H200" s="288"/>
      <c r="I200" s="287"/>
      <c r="J200" s="288"/>
      <c r="K200" s="235" t="str">
        <f>IF(G200="","",IF(AND(G200&gt;=-I200,G200&lt;=I200),"Pass","Fail"))</f>
        <v/>
      </c>
      <c r="L200" s="213"/>
      <c r="O200" s="10">
        <f>-I200</f>
        <v>0</v>
      </c>
      <c r="P200" s="10">
        <f>I200</f>
        <v>0</v>
      </c>
    </row>
    <row r="201" spans="1:16" ht="15.75" customHeight="1" x14ac:dyDescent="0.25">
      <c r="B201" s="289"/>
      <c r="C201" s="288"/>
      <c r="D201" s="287"/>
      <c r="E201" s="288"/>
      <c r="F201" s="223"/>
      <c r="G201" s="287" t="str">
        <f t="shared" ref="G201:G206" si="54">IF(B201="","",B201-D201)</f>
        <v/>
      </c>
      <c r="H201" s="288"/>
      <c r="I201" s="287"/>
      <c r="J201" s="288"/>
      <c r="K201" s="235" t="str">
        <f t="shared" ref="K201:K206" si="55">IF(G201="","",IF(AND(G201&gt;=-I201,G201&lt;=I201),"Pass","Fail"))</f>
        <v/>
      </c>
      <c r="L201" s="213"/>
      <c r="O201" s="10">
        <f t="shared" ref="O201:O203" si="56">-I201</f>
        <v>0</v>
      </c>
      <c r="P201" s="10">
        <f t="shared" ref="P201:P203" si="57">I201</f>
        <v>0</v>
      </c>
    </row>
    <row r="202" spans="1:16" ht="15.75" customHeight="1" x14ac:dyDescent="0.25">
      <c r="B202" s="289"/>
      <c r="C202" s="288"/>
      <c r="D202" s="287"/>
      <c r="E202" s="288"/>
      <c r="F202" s="223"/>
      <c r="G202" s="287" t="str">
        <f t="shared" si="54"/>
        <v/>
      </c>
      <c r="H202" s="288"/>
      <c r="I202" s="287"/>
      <c r="J202" s="288"/>
      <c r="K202" s="235" t="str">
        <f t="shared" si="55"/>
        <v/>
      </c>
      <c r="L202" s="213"/>
      <c r="O202" s="10">
        <f t="shared" si="56"/>
        <v>0</v>
      </c>
      <c r="P202" s="10">
        <f t="shared" si="57"/>
        <v>0</v>
      </c>
    </row>
    <row r="203" spans="1:16" ht="15.75" customHeight="1" x14ac:dyDescent="0.25">
      <c r="B203" s="289"/>
      <c r="C203" s="288"/>
      <c r="D203" s="287"/>
      <c r="E203" s="288"/>
      <c r="F203" s="223"/>
      <c r="G203" s="287" t="str">
        <f t="shared" si="54"/>
        <v/>
      </c>
      <c r="H203" s="288"/>
      <c r="I203" s="287"/>
      <c r="J203" s="288"/>
      <c r="K203" s="235" t="str">
        <f t="shared" si="55"/>
        <v/>
      </c>
      <c r="L203" s="213"/>
      <c r="O203" s="10">
        <f t="shared" si="56"/>
        <v>0</v>
      </c>
      <c r="P203" s="10">
        <f t="shared" si="57"/>
        <v>0</v>
      </c>
    </row>
    <row r="204" spans="1:16" ht="15.75" customHeight="1" x14ac:dyDescent="0.25">
      <c r="B204" s="289"/>
      <c r="C204" s="288"/>
      <c r="D204" s="287"/>
      <c r="E204" s="288"/>
      <c r="F204" s="223"/>
      <c r="G204" s="287" t="str">
        <f t="shared" si="54"/>
        <v/>
      </c>
      <c r="H204" s="288"/>
      <c r="I204" s="287"/>
      <c r="J204" s="288"/>
      <c r="K204" s="235" t="str">
        <f t="shared" si="55"/>
        <v/>
      </c>
      <c r="L204" s="213"/>
      <c r="O204" s="10">
        <f>-I204</f>
        <v>0</v>
      </c>
      <c r="P204" s="10">
        <f>I204</f>
        <v>0</v>
      </c>
    </row>
    <row r="205" spans="1:16" ht="15.75" customHeight="1" x14ac:dyDescent="0.25">
      <c r="B205" s="289"/>
      <c r="C205" s="288"/>
      <c r="D205" s="287"/>
      <c r="E205" s="288"/>
      <c r="F205" s="223"/>
      <c r="G205" s="287" t="str">
        <f t="shared" si="54"/>
        <v/>
      </c>
      <c r="H205" s="288"/>
      <c r="I205" s="287"/>
      <c r="J205" s="288"/>
      <c r="K205" s="235" t="str">
        <f t="shared" si="55"/>
        <v/>
      </c>
      <c r="L205" s="213"/>
      <c r="O205" s="10">
        <f>-I205</f>
        <v>0</v>
      </c>
      <c r="P205" s="10">
        <f>I205</f>
        <v>0</v>
      </c>
    </row>
    <row r="206" spans="1:16" ht="18.75" thickBot="1" x14ac:dyDescent="0.3">
      <c r="B206" s="468"/>
      <c r="C206" s="469"/>
      <c r="D206" s="470"/>
      <c r="E206" s="469"/>
      <c r="F206" s="226"/>
      <c r="G206" s="470" t="str">
        <f t="shared" si="54"/>
        <v/>
      </c>
      <c r="H206" s="469"/>
      <c r="I206" s="470"/>
      <c r="J206" s="469"/>
      <c r="K206" s="234" t="str">
        <f t="shared" si="55"/>
        <v/>
      </c>
      <c r="L206" s="213"/>
      <c r="O206" s="10">
        <f>-I206</f>
        <v>0</v>
      </c>
      <c r="P206" s="10">
        <f>I206</f>
        <v>0</v>
      </c>
    </row>
    <row r="207" spans="1:16" thickBot="1" x14ac:dyDescent="0.3">
      <c r="B207" s="131"/>
      <c r="C207" s="131"/>
      <c r="D207" s="131"/>
      <c r="E207" s="131"/>
      <c r="F207" s="131"/>
      <c r="G207" s="131"/>
      <c r="H207" s="131"/>
      <c r="I207" s="131"/>
      <c r="J207" s="131"/>
      <c r="K207" s="131"/>
      <c r="L207" s="213"/>
    </row>
    <row r="208" spans="1:16" s="93" customFormat="1" ht="15.75" customHeight="1" thickBot="1" x14ac:dyDescent="0.3">
      <c r="A208" s="10"/>
      <c r="B208" s="240" t="s">
        <v>2628</v>
      </c>
      <c r="C208" s="241"/>
      <c r="D208" s="241"/>
      <c r="E208" s="241"/>
      <c r="F208" s="241"/>
      <c r="G208" s="241"/>
      <c r="H208" s="241"/>
      <c r="I208" s="241"/>
      <c r="J208" s="241"/>
      <c r="K208" s="242"/>
      <c r="L208" s="213"/>
      <c r="M208" s="10"/>
      <c r="N208" s="10"/>
      <c r="O208" s="10"/>
      <c r="P208" s="10"/>
    </row>
    <row r="209" spans="1:16" s="93" customFormat="1" ht="33" customHeight="1" x14ac:dyDescent="0.25">
      <c r="A209" s="10"/>
      <c r="B209" s="476" t="s">
        <v>0</v>
      </c>
      <c r="C209" s="477"/>
      <c r="D209" s="478" t="s">
        <v>2</v>
      </c>
      <c r="E209" s="477"/>
      <c r="F209" s="479" t="s">
        <v>1</v>
      </c>
      <c r="G209" s="478" t="s">
        <v>3</v>
      </c>
      <c r="H209" s="477"/>
      <c r="I209" s="478" t="s">
        <v>5</v>
      </c>
      <c r="J209" s="477"/>
      <c r="K209" s="480" t="s">
        <v>4</v>
      </c>
      <c r="L209" s="213"/>
      <c r="M209" s="10"/>
      <c r="N209" s="10"/>
      <c r="O209" s="99" t="s">
        <v>58</v>
      </c>
      <c r="P209" s="99" t="s">
        <v>59</v>
      </c>
    </row>
    <row r="210" spans="1:16" s="93" customFormat="1" ht="15.75" customHeight="1" x14ac:dyDescent="0.25">
      <c r="A210" s="10"/>
      <c r="B210" s="289"/>
      <c r="C210" s="288"/>
      <c r="D210" s="287"/>
      <c r="E210" s="288"/>
      <c r="F210" s="223"/>
      <c r="G210" s="287" t="str">
        <f>IF(B210="","",B210-D210)</f>
        <v/>
      </c>
      <c r="H210" s="288"/>
      <c r="I210" s="287"/>
      <c r="J210" s="288"/>
      <c r="K210" s="235" t="str">
        <f>IF(G210="","",IF(AND(G210&gt;=-I210,G210&lt;=I210),"Pass","Fail"))</f>
        <v/>
      </c>
      <c r="L210" s="213"/>
      <c r="M210" s="10"/>
      <c r="N210" s="10"/>
      <c r="O210" s="10">
        <f>-I210</f>
        <v>0</v>
      </c>
      <c r="P210" s="10">
        <f>I210</f>
        <v>0</v>
      </c>
    </row>
    <row r="211" spans="1:16" ht="15.75" customHeight="1" x14ac:dyDescent="0.25">
      <c r="B211" s="289"/>
      <c r="C211" s="288"/>
      <c r="D211" s="287"/>
      <c r="E211" s="288"/>
      <c r="F211" s="223"/>
      <c r="G211" s="287" t="str">
        <f t="shared" ref="G211:G215" si="58">IF(B211="","",B211-D211)</f>
        <v/>
      </c>
      <c r="H211" s="288"/>
      <c r="I211" s="287"/>
      <c r="J211" s="288"/>
      <c r="K211" s="235" t="str">
        <f t="shared" ref="K211:K215" si="59">IF(G211="","",IF(AND(G211&gt;=-I211,G211&lt;=I211),"Pass","Fail"))</f>
        <v/>
      </c>
      <c r="L211" s="213"/>
      <c r="O211" s="10">
        <f t="shared" ref="O211:O213" si="60">-I211</f>
        <v>0</v>
      </c>
      <c r="P211" s="10">
        <f t="shared" ref="P211:P213" si="61">I211</f>
        <v>0</v>
      </c>
    </row>
    <row r="212" spans="1:16" ht="15.75" customHeight="1" x14ac:dyDescent="0.25">
      <c r="B212" s="289"/>
      <c r="C212" s="288"/>
      <c r="D212" s="287"/>
      <c r="E212" s="288"/>
      <c r="F212" s="223"/>
      <c r="G212" s="287" t="str">
        <f t="shared" si="58"/>
        <v/>
      </c>
      <c r="H212" s="288"/>
      <c r="I212" s="287"/>
      <c r="J212" s="288"/>
      <c r="K212" s="235" t="str">
        <f t="shared" si="59"/>
        <v/>
      </c>
      <c r="L212" s="213"/>
      <c r="O212" s="10">
        <f t="shared" si="60"/>
        <v>0</v>
      </c>
      <c r="P212" s="10">
        <f t="shared" si="61"/>
        <v>0</v>
      </c>
    </row>
    <row r="213" spans="1:16" ht="15.75" customHeight="1" x14ac:dyDescent="0.25">
      <c r="B213" s="289"/>
      <c r="C213" s="288"/>
      <c r="D213" s="287"/>
      <c r="E213" s="288"/>
      <c r="F213" s="223"/>
      <c r="G213" s="287" t="str">
        <f t="shared" si="58"/>
        <v/>
      </c>
      <c r="H213" s="288"/>
      <c r="I213" s="287"/>
      <c r="J213" s="288"/>
      <c r="K213" s="235" t="str">
        <f t="shared" si="59"/>
        <v/>
      </c>
      <c r="L213" s="213"/>
      <c r="O213" s="10">
        <f t="shared" si="60"/>
        <v>0</v>
      </c>
      <c r="P213" s="10">
        <f t="shared" si="61"/>
        <v>0</v>
      </c>
    </row>
    <row r="214" spans="1:16" ht="15.75" customHeight="1" x14ac:dyDescent="0.25">
      <c r="B214" s="289"/>
      <c r="C214" s="288"/>
      <c r="D214" s="287"/>
      <c r="E214" s="288"/>
      <c r="F214" s="223"/>
      <c r="G214" s="287" t="str">
        <f t="shared" si="58"/>
        <v/>
      </c>
      <c r="H214" s="288"/>
      <c r="I214" s="287"/>
      <c r="J214" s="288"/>
      <c r="K214" s="235" t="str">
        <f t="shared" si="59"/>
        <v/>
      </c>
      <c r="L214" s="213"/>
      <c r="O214" s="10">
        <f>-I214</f>
        <v>0</v>
      </c>
      <c r="P214" s="10">
        <f>I214</f>
        <v>0</v>
      </c>
    </row>
    <row r="215" spans="1:16" ht="15.75" customHeight="1" thickBot="1" x14ac:dyDescent="0.3">
      <c r="B215" s="468"/>
      <c r="C215" s="469"/>
      <c r="D215" s="470"/>
      <c r="E215" s="469"/>
      <c r="F215" s="226"/>
      <c r="G215" s="470" t="str">
        <f t="shared" si="58"/>
        <v/>
      </c>
      <c r="H215" s="469"/>
      <c r="I215" s="470"/>
      <c r="J215" s="469"/>
      <c r="K215" s="234" t="str">
        <f t="shared" si="59"/>
        <v/>
      </c>
      <c r="L215" s="213"/>
      <c r="O215" s="10">
        <f>-I215</f>
        <v>0</v>
      </c>
      <c r="P215" s="10">
        <f>I215</f>
        <v>0</v>
      </c>
    </row>
    <row r="216" spans="1:16" ht="15.75" customHeight="1" thickBot="1" x14ac:dyDescent="0.3">
      <c r="B216" s="131"/>
      <c r="C216" s="131"/>
      <c r="D216" s="131"/>
      <c r="E216" s="131"/>
      <c r="F216" s="131"/>
      <c r="G216" s="131"/>
      <c r="H216" s="131"/>
      <c r="I216" s="131"/>
      <c r="J216" s="131"/>
      <c r="K216" s="131"/>
      <c r="L216" s="213"/>
    </row>
    <row r="217" spans="1:16" ht="15.75" customHeight="1" thickBot="1" x14ac:dyDescent="0.3">
      <c r="B217" s="240" t="s">
        <v>2629</v>
      </c>
      <c r="C217" s="241"/>
      <c r="D217" s="241"/>
      <c r="E217" s="241"/>
      <c r="F217" s="241"/>
      <c r="G217" s="241"/>
      <c r="H217" s="241"/>
      <c r="I217" s="241"/>
      <c r="J217" s="241"/>
      <c r="K217" s="242"/>
      <c r="L217" s="213"/>
    </row>
    <row r="218" spans="1:16" ht="33" customHeight="1" x14ac:dyDescent="0.25">
      <c r="B218" s="290" t="s">
        <v>0</v>
      </c>
      <c r="C218" s="291"/>
      <c r="D218" s="292" t="s">
        <v>2</v>
      </c>
      <c r="E218" s="291"/>
      <c r="F218" s="227" t="s">
        <v>1</v>
      </c>
      <c r="G218" s="292" t="s">
        <v>3</v>
      </c>
      <c r="H218" s="291"/>
      <c r="I218" s="292" t="s">
        <v>5</v>
      </c>
      <c r="J218" s="291"/>
      <c r="K218" s="27" t="s">
        <v>4</v>
      </c>
      <c r="L218" s="213"/>
      <c r="O218" s="99" t="s">
        <v>58</v>
      </c>
      <c r="P218" s="99" t="s">
        <v>59</v>
      </c>
    </row>
    <row r="219" spans="1:16" ht="15.75" customHeight="1" x14ac:dyDescent="0.25">
      <c r="B219" s="289"/>
      <c r="C219" s="288"/>
      <c r="D219" s="287"/>
      <c r="E219" s="288"/>
      <c r="F219" s="223"/>
      <c r="G219" s="287" t="str">
        <f>IF(B219="","",B219-D219)</f>
        <v/>
      </c>
      <c r="H219" s="288"/>
      <c r="I219" s="287"/>
      <c r="J219" s="288"/>
      <c r="K219" s="235" t="str">
        <f>IF(G219="","",IF(AND(G219&gt;=-I219,G219&lt;=I219),"Pass","Fail"))</f>
        <v/>
      </c>
      <c r="L219" s="213"/>
      <c r="O219" s="10">
        <f>-I219</f>
        <v>0</v>
      </c>
      <c r="P219" s="10">
        <f>I219</f>
        <v>0</v>
      </c>
    </row>
    <row r="220" spans="1:16" ht="15.75" customHeight="1" x14ac:dyDescent="0.25">
      <c r="B220" s="289"/>
      <c r="C220" s="288"/>
      <c r="D220" s="287"/>
      <c r="E220" s="288"/>
      <c r="F220" s="223"/>
      <c r="G220" s="287" t="str">
        <f t="shared" ref="G220:G221" si="62">IF(B220="","",B220-D220)</f>
        <v/>
      </c>
      <c r="H220" s="288"/>
      <c r="I220" s="287"/>
      <c r="J220" s="288"/>
      <c r="K220" s="235" t="str">
        <f t="shared" ref="K220:K221" si="63">IF(G220="","",IF(AND(G220&gt;=-I220,G220&lt;=I220),"Pass","Fail"))</f>
        <v/>
      </c>
      <c r="L220" s="213"/>
      <c r="O220" s="10">
        <f t="shared" ref="O220:O221" si="64">-I220</f>
        <v>0</v>
      </c>
      <c r="P220" s="10">
        <f t="shared" ref="P220:P221" si="65">I220</f>
        <v>0</v>
      </c>
    </row>
    <row r="221" spans="1:16" ht="15.75" customHeight="1" thickBot="1" x14ac:dyDescent="0.3">
      <c r="B221" s="468"/>
      <c r="C221" s="469"/>
      <c r="D221" s="470"/>
      <c r="E221" s="469"/>
      <c r="F221" s="226"/>
      <c r="G221" s="470" t="str">
        <f t="shared" si="62"/>
        <v/>
      </c>
      <c r="H221" s="469"/>
      <c r="I221" s="470"/>
      <c r="J221" s="469"/>
      <c r="K221" s="234" t="str">
        <f t="shared" si="63"/>
        <v/>
      </c>
      <c r="L221" s="213"/>
      <c r="O221" s="10">
        <f t="shared" si="64"/>
        <v>0</v>
      </c>
      <c r="P221" s="10">
        <f t="shared" si="65"/>
        <v>0</v>
      </c>
    </row>
    <row r="222" spans="1:16" ht="15.75" customHeight="1" thickBot="1" x14ac:dyDescent="0.3">
      <c r="B222" s="225"/>
      <c r="C222" s="225"/>
      <c r="D222" s="225"/>
      <c r="E222" s="225"/>
      <c r="F222" s="225"/>
      <c r="G222" s="225"/>
      <c r="H222" s="225"/>
      <c r="I222" s="225"/>
      <c r="J222" s="225"/>
      <c r="K222" s="233"/>
      <c r="L222" s="213"/>
    </row>
    <row r="223" spans="1:16" ht="15.75" customHeight="1" thickBot="1" x14ac:dyDescent="0.3">
      <c r="B223" s="240" t="s">
        <v>2630</v>
      </c>
      <c r="C223" s="241"/>
      <c r="D223" s="241"/>
      <c r="E223" s="241"/>
      <c r="F223" s="241"/>
      <c r="G223" s="241"/>
      <c r="H223" s="241"/>
      <c r="I223" s="241"/>
      <c r="J223" s="241"/>
      <c r="K223" s="242"/>
      <c r="L223" s="213"/>
    </row>
    <row r="224" spans="1:16" ht="33" customHeight="1" x14ac:dyDescent="0.25">
      <c r="B224" s="290" t="s">
        <v>0</v>
      </c>
      <c r="C224" s="291"/>
      <c r="D224" s="292" t="s">
        <v>2</v>
      </c>
      <c r="E224" s="291"/>
      <c r="F224" s="227" t="s">
        <v>1</v>
      </c>
      <c r="G224" s="292" t="s">
        <v>3</v>
      </c>
      <c r="H224" s="291"/>
      <c r="I224" s="292" t="s">
        <v>5</v>
      </c>
      <c r="J224" s="291"/>
      <c r="K224" s="27" t="s">
        <v>4</v>
      </c>
      <c r="L224" s="213"/>
      <c r="O224" s="99" t="s">
        <v>58</v>
      </c>
      <c r="P224" s="99" t="s">
        <v>59</v>
      </c>
    </row>
    <row r="225" spans="1:16" ht="15.75" customHeight="1" x14ac:dyDescent="0.25">
      <c r="B225" s="289"/>
      <c r="C225" s="288"/>
      <c r="D225" s="287"/>
      <c r="E225" s="288"/>
      <c r="F225" s="223"/>
      <c r="G225" s="287" t="str">
        <f>IF(B225="","",B225-D225)</f>
        <v/>
      </c>
      <c r="H225" s="288"/>
      <c r="I225" s="287"/>
      <c r="J225" s="288"/>
      <c r="K225" s="235" t="str">
        <f>IF(G225="","",IF(AND(G225&gt;=-I225,G225&lt;=I225),"Pass","Fail"))</f>
        <v/>
      </c>
      <c r="L225" s="213"/>
      <c r="O225" s="10">
        <f>-I225</f>
        <v>0</v>
      </c>
      <c r="P225" s="10">
        <f>I225</f>
        <v>0</v>
      </c>
    </row>
    <row r="226" spans="1:16" ht="15.75" customHeight="1" x14ac:dyDescent="0.25">
      <c r="B226" s="289"/>
      <c r="C226" s="288"/>
      <c r="D226" s="287"/>
      <c r="E226" s="288"/>
      <c r="F226" s="223"/>
      <c r="G226" s="287" t="str">
        <f t="shared" ref="G226:G228" si="66">IF(B226="","",B226-D226)</f>
        <v/>
      </c>
      <c r="H226" s="288"/>
      <c r="I226" s="287"/>
      <c r="J226" s="288"/>
      <c r="K226" s="235" t="str">
        <f t="shared" ref="K226:K228" si="67">IF(G226="","",IF(AND(G226&gt;=-I226,G226&lt;=I226),"Pass","Fail"))</f>
        <v/>
      </c>
      <c r="L226" s="213"/>
      <c r="O226" s="10">
        <f t="shared" ref="O226:O228" si="68">-I226</f>
        <v>0</v>
      </c>
      <c r="P226" s="10">
        <f t="shared" ref="P226:P228" si="69">I226</f>
        <v>0</v>
      </c>
    </row>
    <row r="227" spans="1:16" ht="15.75" customHeight="1" x14ac:dyDescent="0.25">
      <c r="B227" s="289"/>
      <c r="C227" s="288"/>
      <c r="D227" s="287"/>
      <c r="E227" s="288"/>
      <c r="F227" s="223"/>
      <c r="G227" s="287" t="str">
        <f t="shared" si="66"/>
        <v/>
      </c>
      <c r="H227" s="288"/>
      <c r="I227" s="287"/>
      <c r="J227" s="288"/>
      <c r="K227" s="235" t="str">
        <f t="shared" si="67"/>
        <v/>
      </c>
      <c r="L227" s="213"/>
      <c r="O227" s="10">
        <f t="shared" si="68"/>
        <v>0</v>
      </c>
      <c r="P227" s="10">
        <f t="shared" si="69"/>
        <v>0</v>
      </c>
    </row>
    <row r="228" spans="1:16" ht="15.75" customHeight="1" thickBot="1" x14ac:dyDescent="0.3">
      <c r="B228" s="468"/>
      <c r="C228" s="469"/>
      <c r="D228" s="470"/>
      <c r="E228" s="469"/>
      <c r="F228" s="226"/>
      <c r="G228" s="470" t="str">
        <f t="shared" si="66"/>
        <v/>
      </c>
      <c r="H228" s="469"/>
      <c r="I228" s="470"/>
      <c r="J228" s="469"/>
      <c r="K228" s="234" t="str">
        <f t="shared" si="67"/>
        <v/>
      </c>
      <c r="L228" s="213"/>
      <c r="O228" s="10">
        <f t="shared" si="68"/>
        <v>0</v>
      </c>
      <c r="P228" s="10">
        <f t="shared" si="69"/>
        <v>0</v>
      </c>
    </row>
    <row r="229" spans="1:16" ht="15.75" customHeight="1" thickBot="1" x14ac:dyDescent="0.3">
      <c r="B229" s="225"/>
      <c r="C229" s="225"/>
      <c r="D229" s="225"/>
      <c r="E229" s="225"/>
      <c r="F229" s="225"/>
      <c r="G229" s="225"/>
      <c r="H229" s="225"/>
      <c r="I229" s="225"/>
      <c r="J229" s="225"/>
      <c r="K229" s="233"/>
      <c r="L229" s="213"/>
    </row>
    <row r="230" spans="1:16" ht="15.75" customHeight="1" thickBot="1" x14ac:dyDescent="0.3">
      <c r="B230" s="240" t="s">
        <v>2631</v>
      </c>
      <c r="C230" s="241"/>
      <c r="D230" s="241"/>
      <c r="E230" s="241"/>
      <c r="F230" s="241"/>
      <c r="G230" s="241"/>
      <c r="H230" s="241"/>
      <c r="I230" s="241"/>
      <c r="J230" s="241"/>
      <c r="K230" s="242"/>
      <c r="L230" s="213"/>
    </row>
    <row r="231" spans="1:16" ht="33" customHeight="1" x14ac:dyDescent="0.25">
      <c r="B231" s="290" t="s">
        <v>0</v>
      </c>
      <c r="C231" s="291"/>
      <c r="D231" s="292" t="s">
        <v>2</v>
      </c>
      <c r="E231" s="291"/>
      <c r="F231" s="227" t="s">
        <v>1</v>
      </c>
      <c r="G231" s="292" t="s">
        <v>3</v>
      </c>
      <c r="H231" s="291"/>
      <c r="I231" s="292" t="s">
        <v>5</v>
      </c>
      <c r="J231" s="291"/>
      <c r="K231" s="27" t="s">
        <v>4</v>
      </c>
      <c r="L231" s="213"/>
      <c r="O231" s="99" t="s">
        <v>58</v>
      </c>
      <c r="P231" s="99" t="s">
        <v>59</v>
      </c>
    </row>
    <row r="232" spans="1:16" ht="15.75" customHeight="1" x14ac:dyDescent="0.25">
      <c r="B232" s="289"/>
      <c r="C232" s="288"/>
      <c r="D232" s="287"/>
      <c r="E232" s="288"/>
      <c r="F232" s="223"/>
      <c r="G232" s="287" t="str">
        <f>IF(B232="","",B232-D232)</f>
        <v/>
      </c>
      <c r="H232" s="288"/>
      <c r="I232" s="287"/>
      <c r="J232" s="288"/>
      <c r="K232" s="235" t="str">
        <f>IF(G232="","",IF(AND(G232&gt;=-I232,G232&lt;=I232),"Pass","Fail"))</f>
        <v/>
      </c>
      <c r="L232" s="213"/>
      <c r="O232" s="10">
        <f>-I232</f>
        <v>0</v>
      </c>
      <c r="P232" s="10">
        <f>I232</f>
        <v>0</v>
      </c>
    </row>
    <row r="233" spans="1:16" ht="15.75" customHeight="1" x14ac:dyDescent="0.25">
      <c r="B233" s="289"/>
      <c r="C233" s="288"/>
      <c r="D233" s="287"/>
      <c r="E233" s="288"/>
      <c r="F233" s="223"/>
      <c r="G233" s="287" t="str">
        <f t="shared" ref="G233:G235" si="70">IF(B233="","",B233-D233)</f>
        <v/>
      </c>
      <c r="H233" s="288"/>
      <c r="I233" s="287"/>
      <c r="J233" s="288"/>
      <c r="K233" s="235" t="str">
        <f t="shared" ref="K233:K235" si="71">IF(G233="","",IF(AND(G233&gt;=-I233,G233&lt;=I233),"Pass","Fail"))</f>
        <v/>
      </c>
      <c r="L233" s="213"/>
      <c r="O233" s="10">
        <f t="shared" ref="O233:O235" si="72">-I233</f>
        <v>0</v>
      </c>
      <c r="P233" s="10">
        <f t="shared" ref="P233:P235" si="73">I233</f>
        <v>0</v>
      </c>
    </row>
    <row r="234" spans="1:16" ht="15.75" customHeight="1" x14ac:dyDescent="0.25">
      <c r="B234" s="289"/>
      <c r="C234" s="288"/>
      <c r="D234" s="287"/>
      <c r="E234" s="288"/>
      <c r="F234" s="223"/>
      <c r="G234" s="287" t="str">
        <f t="shared" si="70"/>
        <v/>
      </c>
      <c r="H234" s="288"/>
      <c r="I234" s="287"/>
      <c r="J234" s="288"/>
      <c r="K234" s="235" t="str">
        <f t="shared" si="71"/>
        <v/>
      </c>
      <c r="L234" s="213"/>
      <c r="O234" s="10">
        <f t="shared" si="72"/>
        <v>0</v>
      </c>
      <c r="P234" s="10">
        <f t="shared" si="73"/>
        <v>0</v>
      </c>
    </row>
    <row r="235" spans="1:16" ht="15.75" customHeight="1" thickBot="1" x14ac:dyDescent="0.3">
      <c r="B235" s="468"/>
      <c r="C235" s="469"/>
      <c r="D235" s="470"/>
      <c r="E235" s="469"/>
      <c r="F235" s="226"/>
      <c r="G235" s="470" t="str">
        <f t="shared" si="70"/>
        <v/>
      </c>
      <c r="H235" s="469"/>
      <c r="I235" s="470"/>
      <c r="J235" s="469"/>
      <c r="K235" s="234" t="str">
        <f t="shared" si="71"/>
        <v/>
      </c>
      <c r="L235" s="213"/>
      <c r="O235" s="10">
        <f t="shared" si="72"/>
        <v>0</v>
      </c>
      <c r="P235" s="10">
        <f t="shared" si="73"/>
        <v>0</v>
      </c>
    </row>
    <row r="238" spans="1:16" ht="15.75" customHeight="1" x14ac:dyDescent="0.25">
      <c r="A238" s="366"/>
      <c r="B238" s="367"/>
      <c r="C238" s="367"/>
      <c r="D238" s="367"/>
      <c r="E238" s="367"/>
      <c r="F238" s="367"/>
      <c r="G238" s="367"/>
      <c r="H238" s="367"/>
      <c r="I238" s="367"/>
      <c r="J238" s="367"/>
      <c r="K238" s="367"/>
      <c r="L238" s="368"/>
      <c r="M238" s="213"/>
    </row>
    <row r="239" spans="1:16" ht="15.75" customHeight="1" x14ac:dyDescent="0.25">
      <c r="A239" s="369"/>
      <c r="B239" s="370"/>
      <c r="C239" s="370"/>
      <c r="D239" s="370"/>
      <c r="E239" s="370"/>
      <c r="F239" s="370"/>
      <c r="G239" s="370"/>
      <c r="H239" s="370"/>
      <c r="I239" s="370"/>
      <c r="J239" s="370"/>
      <c r="K239" s="370"/>
      <c r="L239" s="371"/>
      <c r="M239" s="213"/>
    </row>
    <row r="240" spans="1:16" ht="15.75" customHeight="1" x14ac:dyDescent="0.25">
      <c r="A240" s="229"/>
      <c r="B240" s="229"/>
      <c r="C240" s="229"/>
      <c r="D240" s="229"/>
      <c r="E240" s="229"/>
      <c r="F240" s="229"/>
      <c r="G240" s="229"/>
      <c r="H240" s="229"/>
      <c r="I240" s="229"/>
      <c r="J240" s="229"/>
      <c r="K240" s="229"/>
      <c r="L240" s="229"/>
      <c r="M240" s="213"/>
    </row>
    <row r="241" spans="1:16" ht="15.75" customHeight="1" x14ac:dyDescent="0.25">
      <c r="A241" s="283"/>
      <c r="B241" s="283"/>
      <c r="C241" s="283"/>
      <c r="D241" s="283"/>
      <c r="E241" s="284" t="s">
        <v>48</v>
      </c>
      <c r="F241" s="284"/>
      <c r="G241" s="284"/>
      <c r="H241" s="284"/>
      <c r="I241" s="284"/>
      <c r="J241" s="284"/>
      <c r="K241" s="284"/>
      <c r="L241" s="284"/>
      <c r="M241" s="213"/>
    </row>
    <row r="242" spans="1:16" ht="15.75" customHeight="1" x14ac:dyDescent="0.25">
      <c r="A242" s="283"/>
      <c r="B242" s="283"/>
      <c r="C242" s="283"/>
      <c r="D242" s="283"/>
      <c r="E242" s="284"/>
      <c r="F242" s="284"/>
      <c r="G242" s="284"/>
      <c r="H242" s="284"/>
      <c r="I242" s="284"/>
      <c r="J242" s="284"/>
      <c r="K242" s="284"/>
      <c r="L242" s="284"/>
      <c r="M242" s="213"/>
    </row>
    <row r="243" spans="1:16" ht="15.75" customHeight="1" x14ac:dyDescent="0.25">
      <c r="A243" s="283"/>
      <c r="B243" s="283"/>
      <c r="C243" s="283"/>
      <c r="D243" s="283"/>
      <c r="E243" s="284"/>
      <c r="F243" s="284"/>
      <c r="G243" s="284"/>
      <c r="H243" s="284"/>
      <c r="I243" s="284"/>
      <c r="J243" s="284"/>
      <c r="K243" s="284"/>
      <c r="L243" s="284"/>
      <c r="M243" s="213"/>
    </row>
    <row r="244" spans="1:16" ht="15.75" customHeight="1" x14ac:dyDescent="0.25">
      <c r="A244" s="283"/>
      <c r="B244" s="283"/>
      <c r="C244" s="283"/>
      <c r="D244" s="283"/>
      <c r="E244" s="293" t="s">
        <v>51</v>
      </c>
      <c r="F244" s="293"/>
      <c r="G244" s="293"/>
      <c r="H244" s="293"/>
      <c r="I244" s="293"/>
      <c r="J244" s="293"/>
      <c r="K244" s="293"/>
      <c r="L244" s="293"/>
      <c r="M244" s="213"/>
    </row>
    <row r="245" spans="1:16" ht="15.75" customHeight="1" x14ac:dyDescent="0.25">
      <c r="A245" s="283"/>
      <c r="B245" s="283"/>
      <c r="C245" s="283"/>
      <c r="D245" s="283"/>
      <c r="E245" s="293"/>
      <c r="F245" s="293"/>
      <c r="G245" s="293"/>
      <c r="H245" s="293"/>
      <c r="I245" s="293"/>
      <c r="J245" s="293"/>
      <c r="K245" s="293"/>
      <c r="L245" s="293"/>
    </row>
    <row r="246" spans="1:16" ht="15.75" customHeight="1" x14ac:dyDescent="0.25">
      <c r="A246" s="283"/>
      <c r="B246" s="283"/>
      <c r="C246" s="283"/>
      <c r="D246" s="283"/>
      <c r="E246" s="293"/>
      <c r="F246" s="293"/>
      <c r="G246" s="293"/>
      <c r="H246" s="293"/>
      <c r="I246" s="293"/>
      <c r="J246" s="293"/>
      <c r="K246" s="293"/>
      <c r="L246" s="293"/>
    </row>
    <row r="247" spans="1:16" ht="15.75" customHeight="1" x14ac:dyDescent="0.25">
      <c r="A247" s="32"/>
      <c r="B247" s="32"/>
      <c r="C247" s="32"/>
      <c r="D247" s="32"/>
      <c r="E247" s="232"/>
      <c r="F247" s="232"/>
      <c r="G247" s="232"/>
      <c r="H247" s="232"/>
      <c r="I247" s="232"/>
      <c r="J247" s="232"/>
      <c r="K247" s="232"/>
      <c r="L247" s="232"/>
    </row>
    <row r="248" spans="1:16" ht="15.75" customHeight="1" thickBot="1" x14ac:dyDescent="0.3">
      <c r="A248" s="231"/>
      <c r="B248" s="231"/>
      <c r="C248" s="231"/>
      <c r="D248" s="231"/>
      <c r="E248" s="231"/>
      <c r="F248" s="231"/>
      <c r="G248" s="231"/>
      <c r="H248" s="231"/>
      <c r="I248" s="231"/>
      <c r="J248" s="231"/>
      <c r="K248" s="231"/>
      <c r="L248" s="231"/>
    </row>
    <row r="249" spans="1:16" ht="15.75" customHeight="1" thickBot="1" x14ac:dyDescent="0.3">
      <c r="A249" s="213"/>
      <c r="B249" s="240" t="s">
        <v>2632</v>
      </c>
      <c r="C249" s="241"/>
      <c r="D249" s="241"/>
      <c r="E249" s="241"/>
      <c r="F249" s="241"/>
      <c r="G249" s="241"/>
      <c r="H249" s="241"/>
      <c r="I249" s="241"/>
      <c r="J249" s="241"/>
      <c r="K249" s="242"/>
      <c r="L249" s="213"/>
    </row>
    <row r="250" spans="1:16" ht="33" customHeight="1" x14ac:dyDescent="0.25">
      <c r="A250" s="213"/>
      <c r="B250" s="290" t="s">
        <v>0</v>
      </c>
      <c r="C250" s="291"/>
      <c r="D250" s="292" t="s">
        <v>2</v>
      </c>
      <c r="E250" s="291"/>
      <c r="F250" s="227" t="s">
        <v>1</v>
      </c>
      <c r="G250" s="292" t="s">
        <v>3</v>
      </c>
      <c r="H250" s="291"/>
      <c r="I250" s="292" t="s">
        <v>5</v>
      </c>
      <c r="J250" s="291"/>
      <c r="K250" s="27" t="s">
        <v>4</v>
      </c>
      <c r="L250" s="213"/>
      <c r="O250" s="99" t="s">
        <v>58</v>
      </c>
      <c r="P250" s="99" t="s">
        <v>59</v>
      </c>
    </row>
    <row r="251" spans="1:16" ht="15.75" customHeight="1" x14ac:dyDescent="0.25">
      <c r="A251" s="213"/>
      <c r="B251" s="289"/>
      <c r="C251" s="288"/>
      <c r="D251" s="287"/>
      <c r="E251" s="288"/>
      <c r="F251" s="223"/>
      <c r="G251" s="287" t="str">
        <f>IF(B251="","",B251-D251)</f>
        <v/>
      </c>
      <c r="H251" s="288"/>
      <c r="I251" s="287"/>
      <c r="J251" s="288"/>
      <c r="K251" s="235" t="str">
        <f>IF(G251="","",IF(AND(G251&gt;=-I251,G251&lt;=I251),"Pass","Fail"))</f>
        <v/>
      </c>
      <c r="L251" s="213"/>
      <c r="O251" s="10">
        <f>-I251</f>
        <v>0</v>
      </c>
      <c r="P251" s="10">
        <f>I251</f>
        <v>0</v>
      </c>
    </row>
    <row r="252" spans="1:16" ht="15.75" customHeight="1" thickBot="1" x14ac:dyDescent="0.3">
      <c r="A252" s="213"/>
      <c r="B252" s="260"/>
      <c r="C252" s="249"/>
      <c r="D252" s="249"/>
      <c r="E252" s="249"/>
      <c r="F252" s="226"/>
      <c r="G252" s="249" t="str">
        <f t="shared" ref="G252" si="74">IF(B252="","",B252-D252)</f>
        <v/>
      </c>
      <c r="H252" s="249"/>
      <c r="I252" s="249"/>
      <c r="J252" s="249"/>
      <c r="K252" s="234" t="str">
        <f t="shared" ref="K252" si="75">IF(G252="","",IF(AND(G252&gt;=-I252,G252&lt;=I252),"Pass","Fail"))</f>
        <v/>
      </c>
      <c r="L252" s="213"/>
      <c r="O252" s="10">
        <f t="shared" ref="O252" si="76">-I252</f>
        <v>0</v>
      </c>
      <c r="P252" s="10">
        <f t="shared" ref="P252" si="77">I252</f>
        <v>0</v>
      </c>
    </row>
    <row r="253" spans="1:16" ht="15.75" customHeight="1" thickBot="1" x14ac:dyDescent="0.3">
      <c r="A253" s="213"/>
      <c r="B253" s="131"/>
      <c r="C253" s="131"/>
      <c r="D253" s="131"/>
      <c r="E253" s="131"/>
      <c r="F253" s="131"/>
      <c r="G253" s="131"/>
      <c r="H253" s="131"/>
      <c r="I253" s="131"/>
      <c r="J253" s="131"/>
      <c r="K253" s="131"/>
      <c r="L253" s="213"/>
    </row>
    <row r="254" spans="1:16" ht="15.75" customHeight="1" thickBot="1" x14ac:dyDescent="0.3">
      <c r="A254" s="213"/>
      <c r="B254" s="240" t="s">
        <v>2633</v>
      </c>
      <c r="C254" s="241"/>
      <c r="D254" s="241"/>
      <c r="E254" s="241"/>
      <c r="F254" s="241"/>
      <c r="G254" s="241"/>
      <c r="H254" s="241"/>
      <c r="I254" s="241"/>
      <c r="J254" s="241"/>
      <c r="K254" s="242"/>
      <c r="L254" s="213"/>
    </row>
    <row r="255" spans="1:16" ht="33" customHeight="1" x14ac:dyDescent="0.25">
      <c r="B255" s="290" t="s">
        <v>0</v>
      </c>
      <c r="C255" s="291"/>
      <c r="D255" s="292" t="s">
        <v>2</v>
      </c>
      <c r="E255" s="291"/>
      <c r="F255" s="227" t="s">
        <v>1</v>
      </c>
      <c r="G255" s="292" t="s">
        <v>3</v>
      </c>
      <c r="H255" s="291"/>
      <c r="I255" s="292" t="s">
        <v>5</v>
      </c>
      <c r="J255" s="291"/>
      <c r="K255" s="27" t="s">
        <v>4</v>
      </c>
      <c r="L255" s="213"/>
      <c r="O255" s="99" t="s">
        <v>58</v>
      </c>
      <c r="P255" s="99" t="s">
        <v>59</v>
      </c>
    </row>
    <row r="256" spans="1:16" ht="15.75" customHeight="1" x14ac:dyDescent="0.25">
      <c r="B256" s="289"/>
      <c r="C256" s="288"/>
      <c r="D256" s="287"/>
      <c r="E256" s="288"/>
      <c r="F256" s="223"/>
      <c r="G256" s="287" t="str">
        <f>IF(B256="","",B256-D256)</f>
        <v/>
      </c>
      <c r="H256" s="288"/>
      <c r="I256" s="287"/>
      <c r="J256" s="288"/>
      <c r="K256" s="235" t="str">
        <f>IF(G256="","",IF(AND(G256&gt;=-I256,G256&lt;=I256),"Pass","Fail"))</f>
        <v/>
      </c>
      <c r="L256" s="213"/>
      <c r="O256" s="10">
        <f>-I256</f>
        <v>0</v>
      </c>
      <c r="P256" s="10">
        <f>I256</f>
        <v>0</v>
      </c>
    </row>
    <row r="257" spans="2:16" ht="15.75" customHeight="1" x14ac:dyDescent="0.25">
      <c r="B257" s="289"/>
      <c r="C257" s="288"/>
      <c r="D257" s="287"/>
      <c r="E257" s="288"/>
      <c r="F257" s="223"/>
      <c r="G257" s="287" t="str">
        <f t="shared" ref="G257:G266" si="78">IF(B257="","",B257-D257)</f>
        <v/>
      </c>
      <c r="H257" s="288"/>
      <c r="I257" s="287"/>
      <c r="J257" s="288"/>
      <c r="K257" s="235" t="str">
        <f t="shared" ref="K257:K266" si="79">IF(G257="","",IF(AND(G257&gt;=-I257,G257&lt;=I257),"Pass","Fail"))</f>
        <v/>
      </c>
      <c r="L257" s="213"/>
      <c r="O257" s="10">
        <f t="shared" ref="O257:O266" si="80">-I257</f>
        <v>0</v>
      </c>
      <c r="P257" s="10">
        <f t="shared" ref="P257:P266" si="81">I257</f>
        <v>0</v>
      </c>
    </row>
    <row r="258" spans="2:16" ht="15.75" customHeight="1" x14ac:dyDescent="0.25">
      <c r="B258" s="289"/>
      <c r="C258" s="288"/>
      <c r="D258" s="287"/>
      <c r="E258" s="288"/>
      <c r="F258" s="223"/>
      <c r="G258" s="287" t="str">
        <f t="shared" si="78"/>
        <v/>
      </c>
      <c r="H258" s="288"/>
      <c r="I258" s="287"/>
      <c r="J258" s="288"/>
      <c r="K258" s="235" t="str">
        <f t="shared" si="79"/>
        <v/>
      </c>
      <c r="L258" s="213"/>
      <c r="O258" s="10">
        <f t="shared" si="80"/>
        <v>0</v>
      </c>
      <c r="P258" s="10">
        <f t="shared" si="81"/>
        <v>0</v>
      </c>
    </row>
    <row r="259" spans="2:16" ht="15.75" customHeight="1" x14ac:dyDescent="0.25">
      <c r="B259" s="289"/>
      <c r="C259" s="288"/>
      <c r="D259" s="287"/>
      <c r="E259" s="288"/>
      <c r="F259" s="223"/>
      <c r="G259" s="287" t="str">
        <f t="shared" si="78"/>
        <v/>
      </c>
      <c r="H259" s="288"/>
      <c r="I259" s="287"/>
      <c r="J259" s="288"/>
      <c r="K259" s="235" t="str">
        <f t="shared" si="79"/>
        <v/>
      </c>
      <c r="L259" s="213"/>
      <c r="O259" s="10">
        <f t="shared" si="80"/>
        <v>0</v>
      </c>
      <c r="P259" s="10">
        <f t="shared" si="81"/>
        <v>0</v>
      </c>
    </row>
    <row r="260" spans="2:16" ht="15.75" customHeight="1" x14ac:dyDescent="0.25">
      <c r="B260" s="289"/>
      <c r="C260" s="288"/>
      <c r="D260" s="287"/>
      <c r="E260" s="288"/>
      <c r="F260" s="223"/>
      <c r="G260" s="287" t="str">
        <f t="shared" si="78"/>
        <v/>
      </c>
      <c r="H260" s="288"/>
      <c r="I260" s="287"/>
      <c r="J260" s="288"/>
      <c r="K260" s="235" t="str">
        <f t="shared" si="79"/>
        <v/>
      </c>
      <c r="L260" s="213"/>
      <c r="O260" s="10">
        <f t="shared" si="80"/>
        <v>0</v>
      </c>
      <c r="P260" s="10">
        <f t="shared" si="81"/>
        <v>0</v>
      </c>
    </row>
    <row r="261" spans="2:16" ht="15.75" customHeight="1" x14ac:dyDescent="0.25">
      <c r="B261" s="289"/>
      <c r="C261" s="288"/>
      <c r="D261" s="287"/>
      <c r="E261" s="288"/>
      <c r="F261" s="223"/>
      <c r="G261" s="287" t="str">
        <f t="shared" si="78"/>
        <v/>
      </c>
      <c r="H261" s="288"/>
      <c r="I261" s="287"/>
      <c r="J261" s="288"/>
      <c r="K261" s="235" t="str">
        <f t="shared" si="79"/>
        <v/>
      </c>
      <c r="L261" s="213"/>
      <c r="O261" s="10">
        <f t="shared" si="80"/>
        <v>0</v>
      </c>
      <c r="P261" s="10">
        <f t="shared" si="81"/>
        <v>0</v>
      </c>
    </row>
    <row r="262" spans="2:16" ht="15.75" customHeight="1" x14ac:dyDescent="0.25">
      <c r="B262" s="289"/>
      <c r="C262" s="288"/>
      <c r="D262" s="287"/>
      <c r="E262" s="288"/>
      <c r="F262" s="223"/>
      <c r="G262" s="287" t="str">
        <f t="shared" si="78"/>
        <v/>
      </c>
      <c r="H262" s="288"/>
      <c r="I262" s="287"/>
      <c r="J262" s="288"/>
      <c r="K262" s="235" t="str">
        <f t="shared" si="79"/>
        <v/>
      </c>
      <c r="L262" s="213"/>
      <c r="O262" s="10">
        <f t="shared" si="80"/>
        <v>0</v>
      </c>
      <c r="P262" s="10">
        <f t="shared" si="81"/>
        <v>0</v>
      </c>
    </row>
    <row r="263" spans="2:16" ht="15.75" customHeight="1" x14ac:dyDescent="0.25">
      <c r="B263" s="289"/>
      <c r="C263" s="288"/>
      <c r="D263" s="287"/>
      <c r="E263" s="288"/>
      <c r="F263" s="223"/>
      <c r="G263" s="287" t="str">
        <f t="shared" si="78"/>
        <v/>
      </c>
      <c r="H263" s="288"/>
      <c r="I263" s="287"/>
      <c r="J263" s="288"/>
      <c r="K263" s="235" t="str">
        <f t="shared" si="79"/>
        <v/>
      </c>
      <c r="L263" s="213"/>
      <c r="O263" s="10">
        <f t="shared" si="80"/>
        <v>0</v>
      </c>
      <c r="P263" s="10">
        <f t="shared" si="81"/>
        <v>0</v>
      </c>
    </row>
    <row r="264" spans="2:16" ht="15.75" customHeight="1" x14ac:dyDescent="0.25">
      <c r="B264" s="289"/>
      <c r="C264" s="288"/>
      <c r="D264" s="287"/>
      <c r="E264" s="288"/>
      <c r="F264" s="223"/>
      <c r="G264" s="287" t="str">
        <f t="shared" si="78"/>
        <v/>
      </c>
      <c r="H264" s="288"/>
      <c r="I264" s="287"/>
      <c r="J264" s="288"/>
      <c r="K264" s="235" t="str">
        <f t="shared" si="79"/>
        <v/>
      </c>
      <c r="L264" s="213"/>
      <c r="O264" s="10">
        <f t="shared" si="80"/>
        <v>0</v>
      </c>
      <c r="P264" s="10">
        <f t="shared" si="81"/>
        <v>0</v>
      </c>
    </row>
    <row r="265" spans="2:16" ht="15.75" customHeight="1" x14ac:dyDescent="0.25">
      <c r="B265" s="289"/>
      <c r="C265" s="288"/>
      <c r="D265" s="287"/>
      <c r="E265" s="288"/>
      <c r="F265" s="223"/>
      <c r="G265" s="287" t="str">
        <f t="shared" si="78"/>
        <v/>
      </c>
      <c r="H265" s="288"/>
      <c r="I265" s="287"/>
      <c r="J265" s="288"/>
      <c r="K265" s="235" t="str">
        <f t="shared" si="79"/>
        <v/>
      </c>
      <c r="L265" s="213"/>
      <c r="O265" s="10">
        <f t="shared" si="80"/>
        <v>0</v>
      </c>
      <c r="P265" s="10">
        <f t="shared" si="81"/>
        <v>0</v>
      </c>
    </row>
    <row r="266" spans="2:16" ht="15.75" customHeight="1" thickBot="1" x14ac:dyDescent="0.3">
      <c r="B266" s="468"/>
      <c r="C266" s="469"/>
      <c r="D266" s="470"/>
      <c r="E266" s="469"/>
      <c r="F266" s="226"/>
      <c r="G266" s="470" t="str">
        <f t="shared" si="78"/>
        <v/>
      </c>
      <c r="H266" s="469"/>
      <c r="I266" s="470"/>
      <c r="J266" s="469"/>
      <c r="K266" s="234" t="str">
        <f t="shared" si="79"/>
        <v/>
      </c>
      <c r="L266" s="213"/>
      <c r="O266" s="10">
        <f t="shared" si="80"/>
        <v>0</v>
      </c>
      <c r="P266" s="10">
        <f t="shared" si="81"/>
        <v>0</v>
      </c>
    </row>
    <row r="267" spans="2:16" ht="15.75" customHeight="1" thickBot="1" x14ac:dyDescent="0.3">
      <c r="B267" s="131"/>
      <c r="C267" s="131"/>
      <c r="D267" s="131"/>
      <c r="E267" s="131"/>
      <c r="F267" s="131"/>
      <c r="G267" s="131"/>
      <c r="H267" s="131"/>
      <c r="I267" s="131"/>
      <c r="J267" s="131"/>
      <c r="K267" s="131"/>
      <c r="L267" s="213"/>
    </row>
    <row r="268" spans="2:16" ht="15.75" customHeight="1" thickBot="1" x14ac:dyDescent="0.3">
      <c r="B268" s="240" t="s">
        <v>2634</v>
      </c>
      <c r="C268" s="241"/>
      <c r="D268" s="241"/>
      <c r="E268" s="241"/>
      <c r="F268" s="241"/>
      <c r="G268" s="241"/>
      <c r="H268" s="241"/>
      <c r="I268" s="241"/>
      <c r="J268" s="241"/>
      <c r="K268" s="242"/>
      <c r="L268" s="213"/>
    </row>
    <row r="269" spans="2:16" ht="33" customHeight="1" x14ac:dyDescent="0.25">
      <c r="B269" s="471" t="s">
        <v>0</v>
      </c>
      <c r="C269" s="472"/>
      <c r="D269" s="473" t="s">
        <v>2</v>
      </c>
      <c r="E269" s="472"/>
      <c r="F269" s="474" t="s">
        <v>1</v>
      </c>
      <c r="G269" s="473" t="s">
        <v>3</v>
      </c>
      <c r="H269" s="472"/>
      <c r="I269" s="473" t="s">
        <v>5</v>
      </c>
      <c r="J269" s="472"/>
      <c r="K269" s="475" t="s">
        <v>4</v>
      </c>
      <c r="L269" s="213"/>
      <c r="O269" s="99" t="s">
        <v>58</v>
      </c>
      <c r="P269" s="99" t="s">
        <v>59</v>
      </c>
    </row>
    <row r="270" spans="2:16" ht="15.75" customHeight="1" x14ac:dyDescent="0.25">
      <c r="B270" s="289"/>
      <c r="C270" s="288"/>
      <c r="D270" s="287"/>
      <c r="E270" s="288"/>
      <c r="F270" s="223"/>
      <c r="G270" s="287" t="str">
        <f>IF(B270="","",B270-D270)</f>
        <v/>
      </c>
      <c r="H270" s="288"/>
      <c r="I270" s="287"/>
      <c r="J270" s="288"/>
      <c r="K270" s="235" t="str">
        <f>IF(G270="","",IF(AND(G270&gt;=-I270,G270&lt;=I270),"Pass","Fail"))</f>
        <v/>
      </c>
      <c r="L270" s="213"/>
      <c r="O270" s="10">
        <f>-I270</f>
        <v>0</v>
      </c>
      <c r="P270" s="10">
        <f>I270</f>
        <v>0</v>
      </c>
    </row>
    <row r="271" spans="2:16" ht="15.75" customHeight="1" thickBot="1" x14ac:dyDescent="0.3">
      <c r="B271" s="468"/>
      <c r="C271" s="469"/>
      <c r="D271" s="470"/>
      <c r="E271" s="469"/>
      <c r="F271" s="226"/>
      <c r="G271" s="470" t="str">
        <f t="shared" ref="G271" si="82">IF(B271="","",B271-D271)</f>
        <v/>
      </c>
      <c r="H271" s="469"/>
      <c r="I271" s="470"/>
      <c r="J271" s="469"/>
      <c r="K271" s="234" t="str">
        <f t="shared" ref="K271" si="83">IF(G271="","",IF(AND(G271&gt;=-I271,G271&lt;=I271),"Pass","Fail"))</f>
        <v/>
      </c>
      <c r="L271" s="213"/>
      <c r="O271" s="10">
        <f>-I271</f>
        <v>0</v>
      </c>
      <c r="P271" s="10">
        <f>I271</f>
        <v>0</v>
      </c>
    </row>
  </sheetData>
  <mergeCells count="655">
    <mergeCell ref="B270:C270"/>
    <mergeCell ref="D270:E270"/>
    <mergeCell ref="G270:H270"/>
    <mergeCell ref="I270:J270"/>
    <mergeCell ref="B271:C271"/>
    <mergeCell ref="D271:E271"/>
    <mergeCell ref="G271:H271"/>
    <mergeCell ref="I271:J271"/>
    <mergeCell ref="B266:C266"/>
    <mergeCell ref="D266:E266"/>
    <mergeCell ref="G266:H266"/>
    <mergeCell ref="I266:J266"/>
    <mergeCell ref="B268:K268"/>
    <mergeCell ref="B269:C269"/>
    <mergeCell ref="D269:E269"/>
    <mergeCell ref="G269:H269"/>
    <mergeCell ref="I269:J269"/>
    <mergeCell ref="B264:C264"/>
    <mergeCell ref="D264:E264"/>
    <mergeCell ref="G264:H264"/>
    <mergeCell ref="I264:J264"/>
    <mergeCell ref="B265:C265"/>
    <mergeCell ref="D265:E265"/>
    <mergeCell ref="G265:H265"/>
    <mergeCell ref="I265:J265"/>
    <mergeCell ref="B262:C262"/>
    <mergeCell ref="D262:E262"/>
    <mergeCell ref="G262:H262"/>
    <mergeCell ref="I262:J262"/>
    <mergeCell ref="B263:C263"/>
    <mergeCell ref="D263:E263"/>
    <mergeCell ref="G263:H263"/>
    <mergeCell ref="I263:J263"/>
    <mergeCell ref="B260:C260"/>
    <mergeCell ref="D260:E260"/>
    <mergeCell ref="G260:H260"/>
    <mergeCell ref="I260:J260"/>
    <mergeCell ref="B261:C261"/>
    <mergeCell ref="D261:E261"/>
    <mergeCell ref="G261:H261"/>
    <mergeCell ref="I261:J261"/>
    <mergeCell ref="B258:C258"/>
    <mergeCell ref="D258:E258"/>
    <mergeCell ref="G258:H258"/>
    <mergeCell ref="I258:J258"/>
    <mergeCell ref="B259:C259"/>
    <mergeCell ref="D259:E259"/>
    <mergeCell ref="G259:H259"/>
    <mergeCell ref="I259:J259"/>
    <mergeCell ref="B256:C256"/>
    <mergeCell ref="D256:E256"/>
    <mergeCell ref="G256:H256"/>
    <mergeCell ref="I256:J256"/>
    <mergeCell ref="B257:C257"/>
    <mergeCell ref="D257:E257"/>
    <mergeCell ref="G257:H257"/>
    <mergeCell ref="I257:J257"/>
    <mergeCell ref="B252:C252"/>
    <mergeCell ref="D252:E252"/>
    <mergeCell ref="G252:H252"/>
    <mergeCell ref="I252:J252"/>
    <mergeCell ref="B254:K254"/>
    <mergeCell ref="B255:C255"/>
    <mergeCell ref="D255:E255"/>
    <mergeCell ref="G255:H255"/>
    <mergeCell ref="I255:J255"/>
    <mergeCell ref="B249:K249"/>
    <mergeCell ref="B250:C250"/>
    <mergeCell ref="D250:E250"/>
    <mergeCell ref="G250:H250"/>
    <mergeCell ref="I250:J250"/>
    <mergeCell ref="B251:C251"/>
    <mergeCell ref="D251:E251"/>
    <mergeCell ref="G251:H251"/>
    <mergeCell ref="I251:J251"/>
    <mergeCell ref="B235:C235"/>
    <mergeCell ref="D235:E235"/>
    <mergeCell ref="G235:H235"/>
    <mergeCell ref="I235:J235"/>
    <mergeCell ref="A238:L239"/>
    <mergeCell ref="A241:D246"/>
    <mergeCell ref="E241:L243"/>
    <mergeCell ref="E244:L246"/>
    <mergeCell ref="B164:C164"/>
    <mergeCell ref="D164:E164"/>
    <mergeCell ref="G164:H164"/>
    <mergeCell ref="I164:J164"/>
    <mergeCell ref="B94:C94"/>
    <mergeCell ref="D94:E94"/>
    <mergeCell ref="G94:H94"/>
    <mergeCell ref="I94:J94"/>
    <mergeCell ref="B159:C159"/>
    <mergeCell ref="D159:E159"/>
    <mergeCell ref="G159:H159"/>
    <mergeCell ref="I159:J159"/>
    <mergeCell ref="B160:C160"/>
    <mergeCell ref="D160:E160"/>
    <mergeCell ref="G160:H160"/>
    <mergeCell ref="I160:J160"/>
    <mergeCell ref="B157:C157"/>
    <mergeCell ref="D157:E157"/>
    <mergeCell ref="G157:H157"/>
    <mergeCell ref="I157:J157"/>
    <mergeCell ref="B158:C158"/>
    <mergeCell ref="D158:E158"/>
    <mergeCell ref="G158:H158"/>
    <mergeCell ref="I158:J158"/>
    <mergeCell ref="B199:C199"/>
    <mergeCell ref="D199:E199"/>
    <mergeCell ref="G199:H199"/>
    <mergeCell ref="I199:J199"/>
    <mergeCell ref="B155:C155"/>
    <mergeCell ref="D155:E155"/>
    <mergeCell ref="G155:H155"/>
    <mergeCell ref="I155:J155"/>
    <mergeCell ref="B156:C156"/>
    <mergeCell ref="D156:E156"/>
    <mergeCell ref="B198:K198"/>
    <mergeCell ref="B195:C195"/>
    <mergeCell ref="D195:E195"/>
    <mergeCell ref="G195:H195"/>
    <mergeCell ref="I195:J195"/>
    <mergeCell ref="B196:C196"/>
    <mergeCell ref="D196:E196"/>
    <mergeCell ref="G196:H196"/>
    <mergeCell ref="I196:J196"/>
    <mergeCell ref="B191:C191"/>
    <mergeCell ref="D191:E191"/>
    <mergeCell ref="G191:H191"/>
    <mergeCell ref="I191:J191"/>
    <mergeCell ref="B192:C192"/>
    <mergeCell ref="D192:E192"/>
    <mergeCell ref="G192:H192"/>
    <mergeCell ref="I192:J192"/>
    <mergeCell ref="B190:K190"/>
    <mergeCell ref="B185:C185"/>
    <mergeCell ref="D185:E185"/>
    <mergeCell ref="G185:H185"/>
    <mergeCell ref="I185:J185"/>
    <mergeCell ref="B188:C188"/>
    <mergeCell ref="D188:E188"/>
    <mergeCell ref="G188:H188"/>
    <mergeCell ref="I188:J188"/>
    <mergeCell ref="B184:C184"/>
    <mergeCell ref="D184:E184"/>
    <mergeCell ref="G184:H184"/>
    <mergeCell ref="I184:J184"/>
    <mergeCell ref="B183:K183"/>
    <mergeCell ref="A175:D180"/>
    <mergeCell ref="E175:L177"/>
    <mergeCell ref="E178:L180"/>
    <mergeCell ref="B169:C169"/>
    <mergeCell ref="D169:E169"/>
    <mergeCell ref="G169:H169"/>
    <mergeCell ref="I169:J169"/>
    <mergeCell ref="B166:K166"/>
    <mergeCell ref="B167:C167"/>
    <mergeCell ref="D167:E167"/>
    <mergeCell ref="G167:H167"/>
    <mergeCell ref="I167:J167"/>
    <mergeCell ref="B168:C168"/>
    <mergeCell ref="D168:E168"/>
    <mergeCell ref="G168:H168"/>
    <mergeCell ref="I168:J168"/>
    <mergeCell ref="B162:C162"/>
    <mergeCell ref="D162:E162"/>
    <mergeCell ref="G162:H162"/>
    <mergeCell ref="I162:J162"/>
    <mergeCell ref="B163:C163"/>
    <mergeCell ref="D163:E163"/>
    <mergeCell ref="G163:H163"/>
    <mergeCell ref="I163:J163"/>
    <mergeCell ref="B154:C154"/>
    <mergeCell ref="D154:E154"/>
    <mergeCell ref="G154:H154"/>
    <mergeCell ref="I154:J154"/>
    <mergeCell ref="B161:C161"/>
    <mergeCell ref="D161:E161"/>
    <mergeCell ref="G161:H161"/>
    <mergeCell ref="I161:J161"/>
    <mergeCell ref="G156:H156"/>
    <mergeCell ref="I156:J156"/>
    <mergeCell ref="B150:C150"/>
    <mergeCell ref="D150:E150"/>
    <mergeCell ref="G150:H150"/>
    <mergeCell ref="I150:J150"/>
    <mergeCell ref="B152:K152"/>
    <mergeCell ref="B153:C153"/>
    <mergeCell ref="D153:E153"/>
    <mergeCell ref="G153:H153"/>
    <mergeCell ref="I153:J153"/>
    <mergeCell ref="B147:K147"/>
    <mergeCell ref="B148:C148"/>
    <mergeCell ref="D148:E148"/>
    <mergeCell ref="G148:H148"/>
    <mergeCell ref="I148:J148"/>
    <mergeCell ref="B149:C149"/>
    <mergeCell ref="D149:E149"/>
    <mergeCell ref="G149:H149"/>
    <mergeCell ref="I149:J149"/>
    <mergeCell ref="B133:C133"/>
    <mergeCell ref="D133:E133"/>
    <mergeCell ref="G133:H133"/>
    <mergeCell ref="I133:J133"/>
    <mergeCell ref="A136:L137"/>
    <mergeCell ref="A139:D144"/>
    <mergeCell ref="E139:L141"/>
    <mergeCell ref="E142:L144"/>
    <mergeCell ref="B131:C131"/>
    <mergeCell ref="D131:E131"/>
    <mergeCell ref="G131:H131"/>
    <mergeCell ref="I131:J131"/>
    <mergeCell ref="B132:C132"/>
    <mergeCell ref="D132:E132"/>
    <mergeCell ref="G132:H132"/>
    <mergeCell ref="I132:J132"/>
    <mergeCell ref="B128:K128"/>
    <mergeCell ref="B129:C129"/>
    <mergeCell ref="D129:E129"/>
    <mergeCell ref="G129:H129"/>
    <mergeCell ref="I129:J129"/>
    <mergeCell ref="B130:C130"/>
    <mergeCell ref="D130:E130"/>
    <mergeCell ref="G130:H130"/>
    <mergeCell ref="I130:J130"/>
    <mergeCell ref="B125:C125"/>
    <mergeCell ref="D125:E125"/>
    <mergeCell ref="G125:H125"/>
    <mergeCell ref="I125:J125"/>
    <mergeCell ref="B126:C126"/>
    <mergeCell ref="D126:E126"/>
    <mergeCell ref="G126:H126"/>
    <mergeCell ref="I126:J126"/>
    <mergeCell ref="I43:J43"/>
    <mergeCell ref="K43:L43"/>
    <mergeCell ref="B88:K88"/>
    <mergeCell ref="B234:C234"/>
    <mergeCell ref="D234:E234"/>
    <mergeCell ref="G234:H234"/>
    <mergeCell ref="I234:J234"/>
    <mergeCell ref="A42:D42"/>
    <mergeCell ref="E42:F42"/>
    <mergeCell ref="G42:H42"/>
    <mergeCell ref="I42:J42"/>
    <mergeCell ref="A43:B43"/>
    <mergeCell ref="C43:D43"/>
    <mergeCell ref="B232:C232"/>
    <mergeCell ref="D232:E232"/>
    <mergeCell ref="G232:H232"/>
    <mergeCell ref="I232:J232"/>
    <mergeCell ref="B233:C233"/>
    <mergeCell ref="D233:E233"/>
    <mergeCell ref="G233:H233"/>
    <mergeCell ref="I233:J233"/>
    <mergeCell ref="B231:C231"/>
    <mergeCell ref="D231:E231"/>
    <mergeCell ref="G231:H231"/>
    <mergeCell ref="I231:J231"/>
    <mergeCell ref="B230:K230"/>
    <mergeCell ref="B228:C228"/>
    <mergeCell ref="D228:E228"/>
    <mergeCell ref="G228:H228"/>
    <mergeCell ref="I228:J228"/>
    <mergeCell ref="B226:C226"/>
    <mergeCell ref="D226:E226"/>
    <mergeCell ref="G226:H226"/>
    <mergeCell ref="I226:J226"/>
    <mergeCell ref="B227:C227"/>
    <mergeCell ref="D227:E227"/>
    <mergeCell ref="G227:H227"/>
    <mergeCell ref="I227:J227"/>
    <mergeCell ref="B224:C224"/>
    <mergeCell ref="D224:E224"/>
    <mergeCell ref="G224:H224"/>
    <mergeCell ref="I224:J224"/>
    <mergeCell ref="B225:C225"/>
    <mergeCell ref="D225:E225"/>
    <mergeCell ref="G225:H225"/>
    <mergeCell ref="I225:J225"/>
    <mergeCell ref="B223:K223"/>
    <mergeCell ref="B220:C220"/>
    <mergeCell ref="D220:E220"/>
    <mergeCell ref="G220:H220"/>
    <mergeCell ref="I220:J220"/>
    <mergeCell ref="B221:C221"/>
    <mergeCell ref="D221:E221"/>
    <mergeCell ref="G221:H221"/>
    <mergeCell ref="I221:J221"/>
    <mergeCell ref="B218:C218"/>
    <mergeCell ref="D218:E218"/>
    <mergeCell ref="G218:H218"/>
    <mergeCell ref="I218:J218"/>
    <mergeCell ref="B219:C219"/>
    <mergeCell ref="D219:E219"/>
    <mergeCell ref="G219:H219"/>
    <mergeCell ref="I219:J219"/>
    <mergeCell ref="B217:K217"/>
    <mergeCell ref="B214:C214"/>
    <mergeCell ref="D214:E214"/>
    <mergeCell ref="G214:H214"/>
    <mergeCell ref="I214:J214"/>
    <mergeCell ref="B215:C215"/>
    <mergeCell ref="D215:E215"/>
    <mergeCell ref="G215:H215"/>
    <mergeCell ref="I215:J215"/>
    <mergeCell ref="B212:C212"/>
    <mergeCell ref="D212:E212"/>
    <mergeCell ref="G212:H212"/>
    <mergeCell ref="I212:J212"/>
    <mergeCell ref="B213:C213"/>
    <mergeCell ref="D213:E213"/>
    <mergeCell ref="G213:H213"/>
    <mergeCell ref="I213:J213"/>
    <mergeCell ref="B210:C210"/>
    <mergeCell ref="D210:E210"/>
    <mergeCell ref="G210:H210"/>
    <mergeCell ref="I210:J210"/>
    <mergeCell ref="B211:C211"/>
    <mergeCell ref="D211:E211"/>
    <mergeCell ref="G211:H211"/>
    <mergeCell ref="I211:J211"/>
    <mergeCell ref="B209:C209"/>
    <mergeCell ref="D209:E209"/>
    <mergeCell ref="G209:H209"/>
    <mergeCell ref="I209:J209"/>
    <mergeCell ref="B208:K208"/>
    <mergeCell ref="B206:C206"/>
    <mergeCell ref="D206:E206"/>
    <mergeCell ref="G206:H206"/>
    <mergeCell ref="I206:J206"/>
    <mergeCell ref="B204:C204"/>
    <mergeCell ref="D204:E204"/>
    <mergeCell ref="G204:H204"/>
    <mergeCell ref="I204:J204"/>
    <mergeCell ref="B205:C205"/>
    <mergeCell ref="D205:E205"/>
    <mergeCell ref="G205:H205"/>
    <mergeCell ref="I205:J205"/>
    <mergeCell ref="B202:C202"/>
    <mergeCell ref="D202:E202"/>
    <mergeCell ref="G202:H202"/>
    <mergeCell ref="I202:J202"/>
    <mergeCell ref="B203:C203"/>
    <mergeCell ref="D203:E203"/>
    <mergeCell ref="G203:H203"/>
    <mergeCell ref="I203:J203"/>
    <mergeCell ref="B200:C200"/>
    <mergeCell ref="D200:E200"/>
    <mergeCell ref="G200:H200"/>
    <mergeCell ref="I200:J200"/>
    <mergeCell ref="B201:C201"/>
    <mergeCell ref="D201:E201"/>
    <mergeCell ref="G201:H201"/>
    <mergeCell ref="I201:J201"/>
    <mergeCell ref="B194:C194"/>
    <mergeCell ref="D194:E194"/>
    <mergeCell ref="G194:H194"/>
    <mergeCell ref="I194:J194"/>
    <mergeCell ref="B193:C193"/>
    <mergeCell ref="D193:E193"/>
    <mergeCell ref="G193:H193"/>
    <mergeCell ref="I193:J193"/>
    <mergeCell ref="B186:C186"/>
    <mergeCell ref="D186:E186"/>
    <mergeCell ref="G186:H186"/>
    <mergeCell ref="I186:J186"/>
    <mergeCell ref="B187:C187"/>
    <mergeCell ref="D187:E187"/>
    <mergeCell ref="G187:H187"/>
    <mergeCell ref="I187:J187"/>
    <mergeCell ref="A172:L173"/>
    <mergeCell ref="B123:C123"/>
    <mergeCell ref="D123:E123"/>
    <mergeCell ref="G123:H123"/>
    <mergeCell ref="I123:J123"/>
    <mergeCell ref="B124:C124"/>
    <mergeCell ref="D124:E124"/>
    <mergeCell ref="G124:H124"/>
    <mergeCell ref="I124:J124"/>
    <mergeCell ref="B122:C122"/>
    <mergeCell ref="D122:E122"/>
    <mergeCell ref="G122:H122"/>
    <mergeCell ref="I122:J122"/>
    <mergeCell ref="B121:K121"/>
    <mergeCell ref="B119:C119"/>
    <mergeCell ref="D119:E119"/>
    <mergeCell ref="G119:H119"/>
    <mergeCell ref="I119:J119"/>
    <mergeCell ref="B118:C118"/>
    <mergeCell ref="D118:E118"/>
    <mergeCell ref="G118:H118"/>
    <mergeCell ref="I118:J118"/>
    <mergeCell ref="B116:C116"/>
    <mergeCell ref="D116:E116"/>
    <mergeCell ref="G116:H116"/>
    <mergeCell ref="I116:J116"/>
    <mergeCell ref="B117:C117"/>
    <mergeCell ref="D117:E117"/>
    <mergeCell ref="G117:H117"/>
    <mergeCell ref="I117:J117"/>
    <mergeCell ref="B115:K115"/>
    <mergeCell ref="B113:C113"/>
    <mergeCell ref="D113:E113"/>
    <mergeCell ref="G113:H113"/>
    <mergeCell ref="I113:J113"/>
    <mergeCell ref="B111:C111"/>
    <mergeCell ref="D111:E111"/>
    <mergeCell ref="G111:H111"/>
    <mergeCell ref="I111:J111"/>
    <mergeCell ref="B112:C112"/>
    <mergeCell ref="D112:E112"/>
    <mergeCell ref="G112:H112"/>
    <mergeCell ref="I112:J112"/>
    <mergeCell ref="B109:C109"/>
    <mergeCell ref="D109:E109"/>
    <mergeCell ref="G109:H109"/>
    <mergeCell ref="I109:J109"/>
    <mergeCell ref="B110:C110"/>
    <mergeCell ref="D110:E110"/>
    <mergeCell ref="G110:H110"/>
    <mergeCell ref="I110:J110"/>
    <mergeCell ref="B107:C107"/>
    <mergeCell ref="D107:E107"/>
    <mergeCell ref="G107:H107"/>
    <mergeCell ref="I107:J107"/>
    <mergeCell ref="B108:C108"/>
    <mergeCell ref="D108:E108"/>
    <mergeCell ref="G108:H108"/>
    <mergeCell ref="I108:J108"/>
    <mergeCell ref="B106:K106"/>
    <mergeCell ref="B103:C103"/>
    <mergeCell ref="D103:E103"/>
    <mergeCell ref="G103:H103"/>
    <mergeCell ref="I103:J103"/>
    <mergeCell ref="B104:C104"/>
    <mergeCell ref="D104:E104"/>
    <mergeCell ref="G104:H104"/>
    <mergeCell ref="I104:J104"/>
    <mergeCell ref="B101:C101"/>
    <mergeCell ref="D101:E101"/>
    <mergeCell ref="G101:H101"/>
    <mergeCell ref="I101:J101"/>
    <mergeCell ref="B102:C102"/>
    <mergeCell ref="D102:E102"/>
    <mergeCell ref="G102:H102"/>
    <mergeCell ref="I102:J102"/>
    <mergeCell ref="B99:C99"/>
    <mergeCell ref="D99:E99"/>
    <mergeCell ref="G99:H99"/>
    <mergeCell ref="I99:J99"/>
    <mergeCell ref="B100:C100"/>
    <mergeCell ref="D100:E100"/>
    <mergeCell ref="G100:H100"/>
    <mergeCell ref="I100:J100"/>
    <mergeCell ref="B97:C97"/>
    <mergeCell ref="D97:E97"/>
    <mergeCell ref="G97:H97"/>
    <mergeCell ref="I97:J97"/>
    <mergeCell ref="B98:C98"/>
    <mergeCell ref="D98:E98"/>
    <mergeCell ref="G98:H98"/>
    <mergeCell ref="I98:J98"/>
    <mergeCell ref="B96:K96"/>
    <mergeCell ref="B93:C93"/>
    <mergeCell ref="D93:E93"/>
    <mergeCell ref="G93:H93"/>
    <mergeCell ref="I93:J93"/>
    <mergeCell ref="B91:C91"/>
    <mergeCell ref="D91:E91"/>
    <mergeCell ref="G91:H91"/>
    <mergeCell ref="I91:J91"/>
    <mergeCell ref="B92:C92"/>
    <mergeCell ref="D92:E92"/>
    <mergeCell ref="G92:H92"/>
    <mergeCell ref="I92:J92"/>
    <mergeCell ref="B89:C89"/>
    <mergeCell ref="D89:E89"/>
    <mergeCell ref="G89:H89"/>
    <mergeCell ref="I89:J89"/>
    <mergeCell ref="B90:C90"/>
    <mergeCell ref="D90:E90"/>
    <mergeCell ref="G90:H90"/>
    <mergeCell ref="I90:J90"/>
    <mergeCell ref="B86:C86"/>
    <mergeCell ref="D86:E86"/>
    <mergeCell ref="G86:H86"/>
    <mergeCell ref="I86:J86"/>
    <mergeCell ref="B84:C84"/>
    <mergeCell ref="D84:E84"/>
    <mergeCell ref="G84:H84"/>
    <mergeCell ref="I84:J84"/>
    <mergeCell ref="B85:C85"/>
    <mergeCell ref="D85:E85"/>
    <mergeCell ref="G85:H85"/>
    <mergeCell ref="I85:J85"/>
    <mergeCell ref="B81:K81"/>
    <mergeCell ref="B82:C82"/>
    <mergeCell ref="D82:E82"/>
    <mergeCell ref="G82:H82"/>
    <mergeCell ref="I82:J82"/>
    <mergeCell ref="B83:C83"/>
    <mergeCell ref="D83:E83"/>
    <mergeCell ref="G83:H83"/>
    <mergeCell ref="I83:J83"/>
    <mergeCell ref="A67:B67"/>
    <mergeCell ref="C67:F67"/>
    <mergeCell ref="G67:H67"/>
    <mergeCell ref="I67:L67"/>
    <mergeCell ref="A70:L71"/>
    <mergeCell ref="A73:D78"/>
    <mergeCell ref="E73:L75"/>
    <mergeCell ref="E76:L78"/>
    <mergeCell ref="A53:L53"/>
    <mergeCell ref="A54:L56"/>
    <mergeCell ref="A59:L60"/>
    <mergeCell ref="A61:L62"/>
    <mergeCell ref="I64:L65"/>
    <mergeCell ref="A65:B65"/>
    <mergeCell ref="C65:F65"/>
    <mergeCell ref="G65:H65"/>
    <mergeCell ref="A46:B46"/>
    <mergeCell ref="C46:L46"/>
    <mergeCell ref="A49:L49"/>
    <mergeCell ref="A50:B50"/>
    <mergeCell ref="D50:E50"/>
    <mergeCell ref="G50:H50"/>
    <mergeCell ref="J50:K50"/>
    <mergeCell ref="A45:B45"/>
    <mergeCell ref="C45:D45"/>
    <mergeCell ref="E45:F45"/>
    <mergeCell ref="G45:H45"/>
    <mergeCell ref="I45:J45"/>
    <mergeCell ref="K45:L45"/>
    <mergeCell ref="A44:D44"/>
    <mergeCell ref="E44:F44"/>
    <mergeCell ref="G44:H44"/>
    <mergeCell ref="I44:J44"/>
    <mergeCell ref="K44:L44"/>
    <mergeCell ref="K42:L42"/>
    <mergeCell ref="E43:F43"/>
    <mergeCell ref="G43:H43"/>
    <mergeCell ref="A41:B41"/>
    <mergeCell ref="C41:D41"/>
    <mergeCell ref="E41:F41"/>
    <mergeCell ref="G41:H41"/>
    <mergeCell ref="I41:J41"/>
    <mergeCell ref="K41:L41"/>
    <mergeCell ref="A40:D40"/>
    <mergeCell ref="E40:F40"/>
    <mergeCell ref="G40:H40"/>
    <mergeCell ref="I40:J40"/>
    <mergeCell ref="K40:L40"/>
    <mergeCell ref="A39:B39"/>
    <mergeCell ref="C39:D39"/>
    <mergeCell ref="E39:F39"/>
    <mergeCell ref="G39:H39"/>
    <mergeCell ref="I39:J39"/>
    <mergeCell ref="K39:L39"/>
    <mergeCell ref="A38:D38"/>
    <mergeCell ref="E38:F38"/>
    <mergeCell ref="G38:H38"/>
    <mergeCell ref="I38:J38"/>
    <mergeCell ref="K38:L38"/>
    <mergeCell ref="A37:B37"/>
    <mergeCell ref="C37:D37"/>
    <mergeCell ref="E37:F37"/>
    <mergeCell ref="G37:H37"/>
    <mergeCell ref="I37:J37"/>
    <mergeCell ref="K37:L37"/>
    <mergeCell ref="A36:D36"/>
    <mergeCell ref="E36:F36"/>
    <mergeCell ref="G36:H36"/>
    <mergeCell ref="I36:J36"/>
    <mergeCell ref="K36:L36"/>
    <mergeCell ref="A35:B35"/>
    <mergeCell ref="C35:D35"/>
    <mergeCell ref="E35:F35"/>
    <mergeCell ref="G35:H35"/>
    <mergeCell ref="I35:J35"/>
    <mergeCell ref="K35:L35"/>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A24:D24"/>
    <mergeCell ref="E24:F24"/>
    <mergeCell ref="G24:H24"/>
    <mergeCell ref="I24:J24"/>
    <mergeCell ref="K24:L24"/>
    <mergeCell ref="A25:D25"/>
    <mergeCell ref="E25:F25"/>
    <mergeCell ref="G25:H25"/>
    <mergeCell ref="I25:J25"/>
    <mergeCell ref="K25:L25"/>
    <mergeCell ref="A18:L19"/>
    <mergeCell ref="A22:L22"/>
    <mergeCell ref="A23:D23"/>
    <mergeCell ref="E23:F23"/>
    <mergeCell ref="G23:H23"/>
    <mergeCell ref="I23:J23"/>
    <mergeCell ref="K23:L23"/>
    <mergeCell ref="C14:F14"/>
    <mergeCell ref="G14:H14"/>
    <mergeCell ref="I14:L14"/>
    <mergeCell ref="A15:B15"/>
    <mergeCell ref="C15:F15"/>
    <mergeCell ref="G15:H15"/>
    <mergeCell ref="I15:L15"/>
    <mergeCell ref="A11:B14"/>
    <mergeCell ref="C11:F11"/>
    <mergeCell ref="G11:H11"/>
    <mergeCell ref="I11:L11"/>
    <mergeCell ref="C12:F12"/>
    <mergeCell ref="G12:H12"/>
    <mergeCell ref="I12:L12"/>
    <mergeCell ref="C13:F13"/>
    <mergeCell ref="G13:H13"/>
    <mergeCell ref="I13:L13"/>
    <mergeCell ref="A1:D5"/>
    <mergeCell ref="E1:L3"/>
    <mergeCell ref="E4:L6"/>
    <mergeCell ref="A9:F9"/>
    <mergeCell ref="G9:L9"/>
    <mergeCell ref="A10:B10"/>
    <mergeCell ref="C10:F10"/>
    <mergeCell ref="G10:H10"/>
    <mergeCell ref="I10:L10"/>
  </mergeCells>
  <conditionalFormatting sqref="K83 K109:K113 K117:K120 K130:K133 K150 K90:K94 K169">
    <cfRule type="containsText" dxfId="135" priority="113" operator="containsText" text="Fail">
      <formula>NOT(ISERROR(SEARCH("Fail",K83)))</formula>
    </cfRule>
    <cfRule type="containsText" dxfId="134" priority="114" operator="containsText" text="Pass">
      <formula>NOT(ISERROR(SEARCH("Pass",K83)))</formula>
    </cfRule>
  </conditionalFormatting>
  <conditionalFormatting sqref="K84:K86">
    <cfRule type="containsText" dxfId="133" priority="111" operator="containsText" text="Fail">
      <formula>NOT(ISERROR(SEARCH("Fail",K84)))</formula>
    </cfRule>
    <cfRule type="containsText" dxfId="132" priority="112" operator="containsText" text="Pass">
      <formula>NOT(ISERROR(SEARCH("Pass",K84)))</formula>
    </cfRule>
  </conditionalFormatting>
  <conditionalFormatting sqref="K99:K104">
    <cfRule type="containsText" dxfId="131" priority="109" operator="containsText" text="Fail">
      <formula>NOT(ISERROR(SEARCH("Fail",K99)))</formula>
    </cfRule>
    <cfRule type="containsText" dxfId="130" priority="110" operator="containsText" text="Pass">
      <formula>NOT(ISERROR(SEARCH("Pass",K99)))</formula>
    </cfRule>
  </conditionalFormatting>
  <conditionalFormatting sqref="K127">
    <cfRule type="containsText" dxfId="129" priority="105" operator="containsText" text="Fail">
      <formula>NOT(ISERROR(SEARCH("Fail",K127)))</formula>
    </cfRule>
    <cfRule type="containsText" dxfId="128" priority="106" operator="containsText" text="Pass">
      <formula>NOT(ISERROR(SEARCH("Pass",K127)))</formula>
    </cfRule>
  </conditionalFormatting>
  <conditionalFormatting sqref="K123:K126">
    <cfRule type="containsText" dxfId="95" priority="77" operator="containsText" text="Fail">
      <formula>NOT(ISERROR(SEARCH("Fail",K123)))</formula>
    </cfRule>
    <cfRule type="containsText" dxfId="94" priority="78" operator="containsText" text="Pass">
      <formula>NOT(ISERROR(SEARCH("Pass",K123)))</formula>
    </cfRule>
  </conditionalFormatting>
  <conditionalFormatting sqref="K108">
    <cfRule type="containsText" dxfId="91" priority="73" operator="containsText" text="Fail">
      <formula>NOT(ISERROR(SEARCH("Fail",K108)))</formula>
    </cfRule>
    <cfRule type="containsText" dxfId="90" priority="74" operator="containsText" text="Pass">
      <formula>NOT(ISERROR(SEARCH("Pass",K108)))</formula>
    </cfRule>
  </conditionalFormatting>
  <conditionalFormatting sqref="K98">
    <cfRule type="containsText" dxfId="89" priority="69" operator="containsText" text="Fail">
      <formula>NOT(ISERROR(SEARCH("Fail",K98)))</formula>
    </cfRule>
    <cfRule type="containsText" dxfId="88" priority="70" operator="containsText" text="Pass">
      <formula>NOT(ISERROR(SEARCH("Pass",K98)))</formula>
    </cfRule>
  </conditionalFormatting>
  <conditionalFormatting sqref="K149 K154:K164">
    <cfRule type="containsText" dxfId="87" priority="49" operator="containsText" text="Fail">
      <formula>NOT(ISERROR(SEARCH("Fail",K149)))</formula>
    </cfRule>
    <cfRule type="containsText" dxfId="86" priority="50" operator="containsText" text="Pass">
      <formula>NOT(ISERROR(SEARCH("Pass",K149)))</formula>
    </cfRule>
  </conditionalFormatting>
  <conditionalFormatting sqref="K168">
    <cfRule type="containsText" dxfId="85" priority="37" operator="containsText" text="Fail">
      <formula>NOT(ISERROR(SEARCH("Fail",K168)))</formula>
    </cfRule>
    <cfRule type="containsText" dxfId="84" priority="38" operator="containsText" text="Pass">
      <formula>NOT(ISERROR(SEARCH("Pass",K168)))</formula>
    </cfRule>
  </conditionalFormatting>
  <conditionalFormatting sqref="K185 K211:K215 K219:K222 K232:K235 K252 K192:K196 K271">
    <cfRule type="containsText" dxfId="71" priority="17" operator="containsText" text="Fail">
      <formula>NOT(ISERROR(SEARCH("Fail",K185)))</formula>
    </cfRule>
    <cfRule type="containsText" dxfId="70" priority="18" operator="containsText" text="Pass">
      <formula>NOT(ISERROR(SEARCH("Pass",K185)))</formula>
    </cfRule>
  </conditionalFormatting>
  <conditionalFormatting sqref="K186:K188">
    <cfRule type="containsText" dxfId="67" priority="15" operator="containsText" text="Fail">
      <formula>NOT(ISERROR(SEARCH("Fail",K186)))</formula>
    </cfRule>
    <cfRule type="containsText" dxfId="66" priority="16" operator="containsText" text="Pass">
      <formula>NOT(ISERROR(SEARCH("Pass",K186)))</formula>
    </cfRule>
  </conditionalFormatting>
  <conditionalFormatting sqref="K201:K206">
    <cfRule type="containsText" dxfId="63" priority="13" operator="containsText" text="Fail">
      <formula>NOT(ISERROR(SEARCH("Fail",K201)))</formula>
    </cfRule>
    <cfRule type="containsText" dxfId="62" priority="14" operator="containsText" text="Pass">
      <formula>NOT(ISERROR(SEARCH("Pass",K201)))</formula>
    </cfRule>
  </conditionalFormatting>
  <conditionalFormatting sqref="K229">
    <cfRule type="containsText" dxfId="59" priority="11" operator="containsText" text="Fail">
      <formula>NOT(ISERROR(SEARCH("Fail",K229)))</formula>
    </cfRule>
    <cfRule type="containsText" dxfId="58" priority="12" operator="containsText" text="Pass">
      <formula>NOT(ISERROR(SEARCH("Pass",K229)))</formula>
    </cfRule>
  </conditionalFormatting>
  <conditionalFormatting sqref="K225:K228">
    <cfRule type="containsText" dxfId="39" priority="9" operator="containsText" text="Fail">
      <formula>NOT(ISERROR(SEARCH("Fail",K225)))</formula>
    </cfRule>
    <cfRule type="containsText" dxfId="38" priority="10" operator="containsText" text="Pass">
      <formula>NOT(ISERROR(SEARCH("Pass",K225)))</formula>
    </cfRule>
  </conditionalFormatting>
  <conditionalFormatting sqref="K210">
    <cfRule type="containsText" dxfId="31" priority="7" operator="containsText" text="Fail">
      <formula>NOT(ISERROR(SEARCH("Fail",K210)))</formula>
    </cfRule>
    <cfRule type="containsText" dxfId="30" priority="8" operator="containsText" text="Pass">
      <formula>NOT(ISERROR(SEARCH("Pass",K210)))</formula>
    </cfRule>
  </conditionalFormatting>
  <conditionalFormatting sqref="K200">
    <cfRule type="containsText" dxfId="27" priority="5" operator="containsText" text="Fail">
      <formula>NOT(ISERROR(SEARCH("Fail",K200)))</formula>
    </cfRule>
    <cfRule type="containsText" dxfId="26" priority="6" operator="containsText" text="Pass">
      <formula>NOT(ISERROR(SEARCH("Pass",K200)))</formula>
    </cfRule>
  </conditionalFormatting>
  <conditionalFormatting sqref="K251 K256:K266">
    <cfRule type="containsText" dxfId="23" priority="3" operator="containsText" text="Fail">
      <formula>NOT(ISERROR(SEARCH("Fail",K251)))</formula>
    </cfRule>
    <cfRule type="containsText" dxfId="22" priority="4" operator="containsText" text="Pass">
      <formula>NOT(ISERROR(SEARCH("Pass",K251)))</formula>
    </cfRule>
  </conditionalFormatting>
  <conditionalFormatting sqref="K270">
    <cfRule type="containsText" dxfId="19" priority="1" operator="containsText" text="Fail">
      <formula>NOT(ISERROR(SEARCH("Fail",K270)))</formula>
    </cfRule>
    <cfRule type="containsText" dxfId="18" priority="2" operator="containsText" text="Pass">
      <formula>NOT(ISERROR(SEARCH("Pass",K270)))</formula>
    </cfRule>
  </conditionalFormatting>
  <printOptions horizontalCentered="1"/>
  <pageMargins left="0.7" right="0.7" top="0.75" bottom="1.25" header="0.3" footer="1"/>
  <pageSetup scale="53"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115" operator="containsText" text="Fail" id="{5F66EFF2-D3DC-49D9-B404-7242AC1BB71A}">
            <xm:f>NOT(ISERROR(SEARCH("Fail",'Single, Plain, AFAL'!J131)))</xm:f>
            <x14:dxf>
              <fill>
                <patternFill>
                  <bgColor rgb="FFFF0000"/>
                </patternFill>
              </fill>
            </x14:dxf>
          </x14:cfRule>
          <x14:cfRule type="containsText" priority="116" operator="containsText" text="Pass" id="{FE76FE48-2AB9-42FC-83EB-FEAF014F9A8F}">
            <xm:f>NOT(ISERROR(SEARCH("Pass",'Single, Plain, AFAL'!J131)))</xm:f>
            <x14:dxf>
              <fill>
                <patternFill>
                  <bgColor rgb="FF92D050"/>
                </patternFill>
              </fill>
            </x14:dxf>
          </x14:cfRule>
          <xm:sqref>K119:K120 K123:K127 K130:K133</xm:sqref>
        </x14:conditionalFormatting>
        <x14:conditionalFormatting xmlns:xm="http://schemas.microsoft.com/office/excel/2006/main">
          <x14:cfRule type="containsText" priority="119" operator="containsText" text="Fail" id="{0C50AC74-F681-4543-8720-220722C77281}">
            <xm:f>NOT(ISERROR(SEARCH("Fail",'Single, Plain, AFAL'!K74)))</xm:f>
            <x14:dxf>
              <fill>
                <patternFill>
                  <bgColor rgb="FFFF0000"/>
                </patternFill>
              </fill>
            </x14:dxf>
          </x14:cfRule>
          <x14:cfRule type="containsText" priority="120" operator="containsText" text="Pass" id="{4096FB26-08B7-4375-AFB6-D020F5BDCAD6}">
            <xm:f>NOT(ISERROR(SEARCH("Pass",'Single, Plain, AFAL'!K74)))</xm:f>
            <x14:dxf>
              <fill>
                <patternFill>
                  <bgColor rgb="FF92D050"/>
                </patternFill>
              </fill>
            </x14:dxf>
          </x14:cfRule>
          <xm:sqref>K84:K86</xm:sqref>
        </x14:conditionalFormatting>
        <x14:conditionalFormatting xmlns:xm="http://schemas.microsoft.com/office/excel/2006/main">
          <x14:cfRule type="containsText" priority="121" operator="containsText" text="Fail" id="{827390AC-C9F0-45C9-8395-E8B2884F91D6}">
            <xm:f>NOT(ISERROR(SEARCH("Fail",'Single, Plain, AFAL'!J109)))</xm:f>
            <x14:dxf>
              <fill>
                <patternFill>
                  <bgColor rgb="FFFF0000"/>
                </patternFill>
              </fill>
            </x14:dxf>
          </x14:cfRule>
          <x14:cfRule type="containsText" priority="122" operator="containsText" text="Pass" id="{13B942BC-940F-45C1-96B8-E1A17D52CDCB}">
            <xm:f>NOT(ISERROR(SEARCH("Pass",'Single, Plain, AFAL'!J109)))</xm:f>
            <x14:dxf>
              <fill>
                <patternFill>
                  <bgColor rgb="FF92D050"/>
                </patternFill>
              </fill>
            </x14:dxf>
          </x14:cfRule>
          <xm:sqref>K154 K109:K111 K99:K101</xm:sqref>
        </x14:conditionalFormatting>
        <x14:conditionalFormatting xmlns:xm="http://schemas.microsoft.com/office/excel/2006/main">
          <x14:cfRule type="containsText" priority="127" operator="containsText" text="Fail" id="{869C3BF4-C195-4B9E-ACAA-FDCC1C970CE0}">
            <xm:f>NOT(ISERROR(SEARCH("Fail",'Single, Plain, AFAL'!K76)))</xm:f>
            <x14:dxf>
              <fill>
                <patternFill>
                  <bgColor rgb="FFFF0000"/>
                </patternFill>
              </fill>
            </x14:dxf>
          </x14:cfRule>
          <x14:cfRule type="containsText" priority="128" operator="containsText" text="Pass" id="{D27E9DD8-4A65-40CE-A0F6-9D9616E74BFB}">
            <xm:f>NOT(ISERROR(SEARCH("Pass",'Single, Plain, AFAL'!K76)))</xm:f>
            <x14:dxf>
              <fill>
                <patternFill>
                  <bgColor rgb="FF92D050"/>
                </patternFill>
              </fill>
            </x14:dxf>
          </x14:cfRule>
          <xm:sqref>K83 K149</xm:sqref>
        </x14:conditionalFormatting>
        <x14:conditionalFormatting xmlns:xm="http://schemas.microsoft.com/office/excel/2006/main">
          <x14:cfRule type="containsText" priority="1042" operator="containsText" text="Fail" id="{5F66EFF2-D3DC-49D9-B404-7242AC1BB71A}">
            <xm:f>NOT(ISERROR(SEARCH("Fail",'Single, Plain, AFAL'!J109)))</xm:f>
            <x14:dxf>
              <fill>
                <patternFill>
                  <bgColor rgb="FFFF0000"/>
                </patternFill>
              </fill>
            </x14:dxf>
          </x14:cfRule>
          <x14:cfRule type="containsText" priority="1043" operator="containsText" text="Pass" id="{FE76FE48-2AB9-42FC-83EB-FEAF014F9A8F}">
            <xm:f>NOT(ISERROR(SEARCH("Pass",'Single, Plain, AFAL'!J109)))</xm:f>
            <x14:dxf>
              <fill>
                <patternFill>
                  <bgColor rgb="FF92D050"/>
                </patternFill>
              </fill>
            </x14:dxf>
          </x14:cfRule>
          <xm:sqref>K168 K112:K113 K102:K104</xm:sqref>
        </x14:conditionalFormatting>
        <x14:conditionalFormatting xmlns:xm="http://schemas.microsoft.com/office/excel/2006/main">
          <x14:cfRule type="containsText" priority="1658" operator="containsText" text="Fail" id="{0C50AC74-F681-4543-8720-220722C77281}">
            <xm:f>NOT(ISERROR(SEARCH("Fail",'Single, Plain, AFAL'!K142)))</xm:f>
            <x14:dxf>
              <fill>
                <patternFill>
                  <bgColor rgb="FFFF0000"/>
                </patternFill>
              </fill>
            </x14:dxf>
          </x14:cfRule>
          <x14:cfRule type="containsText" priority="1659" operator="containsText" text="Pass" id="{4096FB26-08B7-4375-AFB6-D020F5BDCAD6}">
            <xm:f>NOT(ISERROR(SEARCH("Pass",'Single, Plain, AFAL'!K142)))</xm:f>
            <x14:dxf>
              <fill>
                <patternFill>
                  <bgColor rgb="FF92D050"/>
                </patternFill>
              </fill>
            </x14:dxf>
          </x14:cfRule>
          <xm:sqref>K150</xm:sqref>
        </x14:conditionalFormatting>
        <x14:conditionalFormatting xmlns:xm="http://schemas.microsoft.com/office/excel/2006/main">
          <x14:cfRule type="containsText" priority="1660" operator="containsText" text="Fail" id="{827390AC-C9F0-45C9-8395-E8B2884F91D6}">
            <xm:f>NOT(ISERROR(SEARCH("Fail",'Single, Plain, AFAL'!J98)))</xm:f>
            <x14:dxf>
              <fill>
                <patternFill>
                  <bgColor rgb="FFFF0000"/>
                </patternFill>
              </fill>
            </x14:dxf>
          </x14:cfRule>
          <x14:cfRule type="containsText" priority="1661" operator="containsText" text="Pass" id="{13B942BC-940F-45C1-96B8-E1A17D52CDCB}">
            <xm:f>NOT(ISERROR(SEARCH("Pass",'Single, Plain, AFAL'!J98)))</xm:f>
            <x14:dxf>
              <fill>
                <patternFill>
                  <bgColor rgb="FF92D050"/>
                </patternFill>
              </fill>
            </x14:dxf>
          </x14:cfRule>
          <xm:sqref>K169 K90:K94</xm:sqref>
        </x14:conditionalFormatting>
        <x14:conditionalFormatting xmlns:xm="http://schemas.microsoft.com/office/excel/2006/main">
          <x14:cfRule type="containsText" priority="1684" operator="containsText" text="Fail" id="{5F66EFF2-D3DC-49D9-B404-7242AC1BB71A}">
            <xm:f>NOT(ISERROR(SEARCH("Fail",'Single, Plain, AFAL'!J109)))</xm:f>
            <x14:dxf>
              <fill>
                <patternFill>
                  <bgColor rgb="FFFF0000"/>
                </patternFill>
              </fill>
            </x14:dxf>
          </x14:cfRule>
          <x14:cfRule type="containsText" priority="1685" operator="containsText" text="Pass" id="{FE76FE48-2AB9-42FC-83EB-FEAF014F9A8F}">
            <xm:f>NOT(ISERROR(SEARCH("Pass",'Single, Plain, AFAL'!J109)))</xm:f>
            <x14:dxf>
              <fill>
                <patternFill>
                  <bgColor rgb="FF92D050"/>
                </patternFill>
              </fill>
            </x14:dxf>
          </x14:cfRule>
          <xm:sqref>K117:K118 K108 K98</xm:sqref>
        </x14:conditionalFormatting>
        <x14:conditionalFormatting xmlns:xm="http://schemas.microsoft.com/office/excel/2006/main">
          <x14:cfRule type="containsText" priority="1694" operator="containsText" text="Fail" id="{28436DCE-26E3-4360-B0DB-994E65BFFDFB}">
            <xm:f>NOT(ISERROR(SEARCH("Fail",'Single, Plain, AFAL'!J159)))</xm:f>
            <x14:dxf>
              <fill>
                <patternFill>
                  <bgColor rgb="FFFF0000"/>
                </patternFill>
              </fill>
            </x14:dxf>
          </x14:cfRule>
          <x14:cfRule type="containsText" priority="1695" operator="containsText" text="Pass" id="{0929FAEF-F91E-469B-90EB-8A6EC7C6AACF}">
            <xm:f>NOT(ISERROR(SEARCH("Pass",'Single, Plain, AFAL'!J159)))</xm:f>
            <x14:dxf>
              <fill>
                <patternFill>
                  <bgColor rgb="FF92D050"/>
                </patternFill>
              </fill>
            </x14:dxf>
          </x14:cfRule>
          <xm:sqref>K155:K164</xm:sqref>
        </x14:conditionalFormatting>
        <x14:conditionalFormatting xmlns:xm="http://schemas.microsoft.com/office/excel/2006/main">
          <x14:cfRule type="containsText" priority="19" operator="containsText" text="Fail" id="{EE5BF95E-792C-4EC8-B57F-FD3FFCAA969D}">
            <xm:f>NOT(ISERROR(SEARCH("Fail",'Single, Plain, AFAL'!J233)))</xm:f>
            <x14:dxf>
              <fill>
                <patternFill>
                  <bgColor rgb="FFFF0000"/>
                </patternFill>
              </fill>
            </x14:dxf>
          </x14:cfRule>
          <x14:cfRule type="containsText" priority="20" operator="containsText" text="Pass" id="{DE9FC51C-81F9-4B9C-8488-EC785128BD17}">
            <xm:f>NOT(ISERROR(SEARCH("Pass",'Single, Plain, AFAL'!J233)))</xm:f>
            <x14:dxf>
              <fill>
                <patternFill>
                  <bgColor rgb="FF92D050"/>
                </patternFill>
              </fill>
            </x14:dxf>
          </x14:cfRule>
          <xm:sqref>K221:K222 K225:K229 K232:K235</xm:sqref>
        </x14:conditionalFormatting>
        <x14:conditionalFormatting xmlns:xm="http://schemas.microsoft.com/office/excel/2006/main">
          <x14:cfRule type="containsText" priority="21" operator="containsText" text="Fail" id="{7015B0FF-0C33-4684-B125-2DAF0456B552}">
            <xm:f>NOT(ISERROR(SEARCH("Fail",'Single, Plain, AFAL'!K176)))</xm:f>
            <x14:dxf>
              <fill>
                <patternFill>
                  <bgColor rgb="FFFF0000"/>
                </patternFill>
              </fill>
            </x14:dxf>
          </x14:cfRule>
          <x14:cfRule type="containsText" priority="22" operator="containsText" text="Pass" id="{6F2DA460-4A28-4870-A630-8D163D2041D4}">
            <xm:f>NOT(ISERROR(SEARCH("Pass",'Single, Plain, AFAL'!K176)))</xm:f>
            <x14:dxf>
              <fill>
                <patternFill>
                  <bgColor rgb="FF92D050"/>
                </patternFill>
              </fill>
            </x14:dxf>
          </x14:cfRule>
          <xm:sqref>K186:K188</xm:sqref>
        </x14:conditionalFormatting>
        <x14:conditionalFormatting xmlns:xm="http://schemas.microsoft.com/office/excel/2006/main">
          <x14:cfRule type="containsText" priority="23" operator="containsText" text="Fail" id="{F5FCF9F7-98AD-4C45-B2A9-9292EC79B052}">
            <xm:f>NOT(ISERROR(SEARCH("Fail",'Single, Plain, AFAL'!J211)))</xm:f>
            <x14:dxf>
              <fill>
                <patternFill>
                  <bgColor rgb="FFFF0000"/>
                </patternFill>
              </fill>
            </x14:dxf>
          </x14:cfRule>
          <x14:cfRule type="containsText" priority="24" operator="containsText" text="Pass" id="{A7999608-8E52-4489-8C34-796CAC698C55}">
            <xm:f>NOT(ISERROR(SEARCH("Pass",'Single, Plain, AFAL'!J211)))</xm:f>
            <x14:dxf>
              <fill>
                <patternFill>
                  <bgColor rgb="FF92D050"/>
                </patternFill>
              </fill>
            </x14:dxf>
          </x14:cfRule>
          <xm:sqref>K256 K211:K213 K201:K203</xm:sqref>
        </x14:conditionalFormatting>
        <x14:conditionalFormatting xmlns:xm="http://schemas.microsoft.com/office/excel/2006/main">
          <x14:cfRule type="containsText" priority="25" operator="containsText" text="Fail" id="{047DFB60-58FE-4E8B-8D03-D1D3E5522749}">
            <xm:f>NOT(ISERROR(SEARCH("Fail",'Single, Plain, AFAL'!K178)))</xm:f>
            <x14:dxf>
              <fill>
                <patternFill>
                  <bgColor rgb="FFFF0000"/>
                </patternFill>
              </fill>
            </x14:dxf>
          </x14:cfRule>
          <x14:cfRule type="containsText" priority="26" operator="containsText" text="Pass" id="{3753A19A-22E9-4DBC-A330-31BAA799F473}">
            <xm:f>NOT(ISERROR(SEARCH("Pass",'Single, Plain, AFAL'!K178)))</xm:f>
            <x14:dxf>
              <fill>
                <patternFill>
                  <bgColor rgb="FF92D050"/>
                </patternFill>
              </fill>
            </x14:dxf>
          </x14:cfRule>
          <xm:sqref>K185 K251</xm:sqref>
        </x14:conditionalFormatting>
        <x14:conditionalFormatting xmlns:xm="http://schemas.microsoft.com/office/excel/2006/main">
          <x14:cfRule type="containsText" priority="27" operator="containsText" text="Fail" id="{129C7D42-ECDE-4FE8-90E5-1B5BB9218693}">
            <xm:f>NOT(ISERROR(SEARCH("Fail",'Single, Plain, AFAL'!J211)))</xm:f>
            <x14:dxf>
              <fill>
                <patternFill>
                  <bgColor rgb="FFFF0000"/>
                </patternFill>
              </fill>
            </x14:dxf>
          </x14:cfRule>
          <x14:cfRule type="containsText" priority="28" operator="containsText" text="Pass" id="{2E2AFFA8-8FC2-4BEA-9852-AC8B2564A121}">
            <xm:f>NOT(ISERROR(SEARCH("Pass",'Single, Plain, AFAL'!J211)))</xm:f>
            <x14:dxf>
              <fill>
                <patternFill>
                  <bgColor rgb="FF92D050"/>
                </patternFill>
              </fill>
            </x14:dxf>
          </x14:cfRule>
          <xm:sqref>K270 K214:K215 K204:K206</xm:sqref>
        </x14:conditionalFormatting>
        <x14:conditionalFormatting xmlns:xm="http://schemas.microsoft.com/office/excel/2006/main">
          <x14:cfRule type="containsText" priority="29" operator="containsText" text="Fail" id="{A622B83D-E5ED-4E3E-AC42-44511DE75EA0}">
            <xm:f>NOT(ISERROR(SEARCH("Fail",'Single, Plain, AFAL'!K244)))</xm:f>
            <x14:dxf>
              <fill>
                <patternFill>
                  <bgColor rgb="FFFF0000"/>
                </patternFill>
              </fill>
            </x14:dxf>
          </x14:cfRule>
          <x14:cfRule type="containsText" priority="30" operator="containsText" text="Pass" id="{036E26B1-AB11-4767-A856-21CDC1E1959D}">
            <xm:f>NOT(ISERROR(SEARCH("Pass",'Single, Plain, AFAL'!K244)))</xm:f>
            <x14:dxf>
              <fill>
                <patternFill>
                  <bgColor rgb="FF92D050"/>
                </patternFill>
              </fill>
            </x14:dxf>
          </x14:cfRule>
          <xm:sqref>K252</xm:sqref>
        </x14:conditionalFormatting>
        <x14:conditionalFormatting xmlns:xm="http://schemas.microsoft.com/office/excel/2006/main">
          <x14:cfRule type="containsText" priority="31" operator="containsText" text="Fail" id="{0E279EEC-D2CA-4F5F-8968-0194F0E17283}">
            <xm:f>NOT(ISERROR(SEARCH("Fail",'Single, Plain, AFAL'!J200)))</xm:f>
            <x14:dxf>
              <fill>
                <patternFill>
                  <bgColor rgb="FFFF0000"/>
                </patternFill>
              </fill>
            </x14:dxf>
          </x14:cfRule>
          <x14:cfRule type="containsText" priority="32" operator="containsText" text="Pass" id="{2D35A6A5-913E-4E43-A1AE-8FFD410DEAC3}">
            <xm:f>NOT(ISERROR(SEARCH("Pass",'Single, Plain, AFAL'!J200)))</xm:f>
            <x14:dxf>
              <fill>
                <patternFill>
                  <bgColor rgb="FF92D050"/>
                </patternFill>
              </fill>
            </x14:dxf>
          </x14:cfRule>
          <xm:sqref>K271 K192:K196</xm:sqref>
        </x14:conditionalFormatting>
        <x14:conditionalFormatting xmlns:xm="http://schemas.microsoft.com/office/excel/2006/main">
          <x14:cfRule type="containsText" priority="33" operator="containsText" text="Fail" id="{49C6200E-2D74-4994-A2A6-44F622F102C9}">
            <xm:f>NOT(ISERROR(SEARCH("Fail",'Single, Plain, AFAL'!J211)))</xm:f>
            <x14:dxf>
              <fill>
                <patternFill>
                  <bgColor rgb="FFFF0000"/>
                </patternFill>
              </fill>
            </x14:dxf>
          </x14:cfRule>
          <x14:cfRule type="containsText" priority="34" operator="containsText" text="Pass" id="{68345807-CA57-494E-A442-6EF2E921E174}">
            <xm:f>NOT(ISERROR(SEARCH("Pass",'Single, Plain, AFAL'!J211)))</xm:f>
            <x14:dxf>
              <fill>
                <patternFill>
                  <bgColor rgb="FF92D050"/>
                </patternFill>
              </fill>
            </x14:dxf>
          </x14:cfRule>
          <xm:sqref>K219:K220 K210 K200</xm:sqref>
        </x14:conditionalFormatting>
        <x14:conditionalFormatting xmlns:xm="http://schemas.microsoft.com/office/excel/2006/main">
          <x14:cfRule type="containsText" priority="35" operator="containsText" text="Fail" id="{F74F00C2-ABFB-4276-AE61-43BBE60E5B5E}">
            <xm:f>NOT(ISERROR(SEARCH("Fail",'Single, Plain, AFAL'!J261)))</xm:f>
            <x14:dxf>
              <fill>
                <patternFill>
                  <bgColor rgb="FFFF0000"/>
                </patternFill>
              </fill>
            </x14:dxf>
          </x14:cfRule>
          <x14:cfRule type="containsText" priority="36" operator="containsText" text="Pass" id="{9EF4E822-F2D5-4940-9E35-E59B4C2BD898}">
            <xm:f>NOT(ISERROR(SEARCH("Pass",'Single, Plain, AFAL'!J261)))</xm:f>
            <x14:dxf>
              <fill>
                <patternFill>
                  <bgColor rgb="FF92D050"/>
                </patternFill>
              </fill>
            </x14:dxf>
          </x14:cfRule>
          <xm:sqref>K257:K266</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0"/>
  <sheetViews>
    <sheetView zoomScale="70" zoomScaleNormal="70" workbookViewId="0">
      <selection activeCell="C158" sqref="C158:D158"/>
    </sheetView>
  </sheetViews>
  <sheetFormatPr defaultColWidth="12" defaultRowHeight="15.75" customHeight="1" x14ac:dyDescent="0.25"/>
  <cols>
    <col min="1" max="6" width="13" style="10" customWidth="1"/>
    <col min="7" max="7" width="16.85546875" style="10" customWidth="1"/>
    <col min="8" max="12" width="13" style="10" customWidth="1"/>
    <col min="13" max="19" width="12" style="10"/>
    <col min="20" max="20" width="19.140625" style="10" bestFit="1" customWidth="1"/>
    <col min="21" max="21" width="19.28515625" style="10" bestFit="1" customWidth="1"/>
    <col min="22" max="16384" width="12" style="10"/>
  </cols>
  <sheetData>
    <row r="1" spans="1:13" s="32" customFormat="1" ht="15.75" customHeight="1" x14ac:dyDescent="0.25">
      <c r="A1" s="283"/>
      <c r="B1" s="283"/>
      <c r="C1" s="283"/>
      <c r="D1" s="283"/>
      <c r="E1" s="284" t="s">
        <v>48</v>
      </c>
      <c r="F1" s="284"/>
      <c r="G1" s="284"/>
      <c r="H1" s="284"/>
      <c r="I1" s="284"/>
      <c r="J1" s="284"/>
      <c r="K1" s="284"/>
      <c r="L1" s="284"/>
    </row>
    <row r="2" spans="1:13" s="32" customFormat="1" ht="15.75" customHeight="1" x14ac:dyDescent="0.25">
      <c r="A2" s="283"/>
      <c r="B2" s="283"/>
      <c r="C2" s="283"/>
      <c r="D2" s="283"/>
      <c r="E2" s="284"/>
      <c r="F2" s="284"/>
      <c r="G2" s="284"/>
      <c r="H2" s="284"/>
      <c r="I2" s="284"/>
      <c r="J2" s="284"/>
      <c r="K2" s="284"/>
      <c r="L2" s="284"/>
    </row>
    <row r="3" spans="1:13" s="32" customFormat="1" ht="15.75" customHeight="1" x14ac:dyDescent="0.25">
      <c r="A3" s="283"/>
      <c r="B3" s="283"/>
      <c r="C3" s="283"/>
      <c r="D3" s="283"/>
      <c r="E3" s="284"/>
      <c r="F3" s="284"/>
      <c r="G3" s="284"/>
      <c r="H3" s="284"/>
      <c r="I3" s="284"/>
      <c r="J3" s="284"/>
      <c r="K3" s="284"/>
      <c r="L3" s="284"/>
    </row>
    <row r="4" spans="1:13" s="32" customFormat="1" ht="15.75" customHeight="1" x14ac:dyDescent="0.25">
      <c r="A4" s="283"/>
      <c r="B4" s="283"/>
      <c r="C4" s="283"/>
      <c r="D4" s="283"/>
      <c r="E4" s="293" t="s">
        <v>2608</v>
      </c>
      <c r="F4" s="293"/>
      <c r="G4" s="293"/>
      <c r="H4" s="293"/>
      <c r="I4" s="293"/>
      <c r="J4" s="293"/>
      <c r="K4" s="293"/>
      <c r="L4" s="293"/>
    </row>
    <row r="5" spans="1:13" s="32" customFormat="1" ht="15.75" customHeight="1" x14ac:dyDescent="0.25">
      <c r="A5" s="283"/>
      <c r="B5" s="283"/>
      <c r="C5" s="283"/>
      <c r="D5" s="283"/>
      <c r="E5" s="293"/>
      <c r="F5" s="293"/>
      <c r="G5" s="293"/>
      <c r="H5" s="293"/>
      <c r="I5" s="293"/>
      <c r="J5" s="293"/>
      <c r="K5" s="293"/>
      <c r="L5" s="293"/>
    </row>
    <row r="6" spans="1:13" s="32" customFormat="1" ht="15.75" customHeight="1" x14ac:dyDescent="0.25">
      <c r="A6" s="283"/>
      <c r="B6" s="283"/>
      <c r="C6" s="283"/>
      <c r="D6" s="283"/>
      <c r="E6" s="293"/>
      <c r="F6" s="293"/>
      <c r="G6" s="293"/>
      <c r="H6" s="293"/>
      <c r="I6" s="293"/>
      <c r="J6" s="293"/>
      <c r="K6" s="293"/>
      <c r="L6" s="293"/>
    </row>
    <row r="7" spans="1:13" s="32" customFormat="1" ht="15.75" customHeight="1" thickBot="1" x14ac:dyDescent="0.3">
      <c r="E7" s="161"/>
      <c r="F7" s="161"/>
      <c r="G7" s="161"/>
      <c r="H7" s="161"/>
      <c r="I7" s="161"/>
      <c r="J7" s="161"/>
      <c r="K7" s="161"/>
      <c r="L7" s="161"/>
    </row>
    <row r="8" spans="1:13" s="32" customFormat="1" ht="18.75" customHeight="1" thickBot="1" x14ac:dyDescent="0.3">
      <c r="A8" s="240" t="s">
        <v>28</v>
      </c>
      <c r="B8" s="241"/>
      <c r="C8" s="241"/>
      <c r="D8" s="241"/>
      <c r="E8" s="241"/>
      <c r="F8" s="242"/>
      <c r="G8" s="240" t="s">
        <v>29</v>
      </c>
      <c r="H8" s="241"/>
      <c r="I8" s="241"/>
      <c r="J8" s="241"/>
      <c r="K8" s="241"/>
      <c r="L8" s="242"/>
    </row>
    <row r="9" spans="1:13" ht="19.5" customHeight="1" x14ac:dyDescent="0.25">
      <c r="A9" s="243" t="s">
        <v>31</v>
      </c>
      <c r="B9" s="244"/>
      <c r="C9" s="294"/>
      <c r="D9" s="294"/>
      <c r="E9" s="294"/>
      <c r="F9" s="295"/>
      <c r="G9" s="243" t="s">
        <v>36</v>
      </c>
      <c r="H9" s="244"/>
      <c r="I9" s="254"/>
      <c r="J9" s="254"/>
      <c r="K9" s="254"/>
      <c r="L9" s="255"/>
      <c r="M9" s="37"/>
    </row>
    <row r="10" spans="1:13" ht="19.5" customHeight="1" x14ac:dyDescent="0.25">
      <c r="A10" s="251" t="s">
        <v>2600</v>
      </c>
      <c r="B10" s="239"/>
      <c r="C10" s="421"/>
      <c r="D10" s="422"/>
      <c r="E10" s="422"/>
      <c r="F10" s="423"/>
      <c r="G10" s="372" t="s">
        <v>37</v>
      </c>
      <c r="H10" s="373"/>
      <c r="I10" s="287"/>
      <c r="J10" s="424"/>
      <c r="K10" s="424"/>
      <c r="L10" s="425"/>
      <c r="M10" s="37"/>
    </row>
    <row r="11" spans="1:13" ht="19.5" customHeight="1" x14ac:dyDescent="0.25">
      <c r="A11" s="251" t="s">
        <v>32</v>
      </c>
      <c r="B11" s="239"/>
      <c r="C11" s="238"/>
      <c r="D11" s="238"/>
      <c r="E11" s="238"/>
      <c r="F11" s="246"/>
      <c r="G11" s="372" t="s">
        <v>38</v>
      </c>
      <c r="H11" s="373"/>
      <c r="I11" s="287"/>
      <c r="J11" s="424"/>
      <c r="K11" s="424"/>
      <c r="L11" s="425"/>
      <c r="M11" s="37"/>
    </row>
    <row r="12" spans="1:13" ht="19.5" customHeight="1" x14ac:dyDescent="0.25">
      <c r="A12" s="251"/>
      <c r="B12" s="239"/>
      <c r="C12" s="238"/>
      <c r="D12" s="238"/>
      <c r="E12" s="238"/>
      <c r="F12" s="246"/>
      <c r="G12" s="251" t="s">
        <v>39</v>
      </c>
      <c r="H12" s="239"/>
      <c r="I12" s="238" t="s">
        <v>50</v>
      </c>
      <c r="J12" s="238"/>
      <c r="K12" s="238"/>
      <c r="L12" s="246"/>
      <c r="M12" s="37"/>
    </row>
    <row r="13" spans="1:13" ht="19.5" customHeight="1" x14ac:dyDescent="0.25">
      <c r="A13" s="251"/>
      <c r="B13" s="239"/>
      <c r="C13" s="238"/>
      <c r="D13" s="238"/>
      <c r="E13" s="238"/>
      <c r="F13" s="246"/>
      <c r="G13" s="251" t="s">
        <v>2601</v>
      </c>
      <c r="H13" s="239"/>
      <c r="I13" s="238"/>
      <c r="J13" s="238"/>
      <c r="K13" s="238"/>
      <c r="L13" s="246"/>
      <c r="M13" s="37"/>
    </row>
    <row r="14" spans="1:13" ht="19.5" customHeight="1" x14ac:dyDescent="0.25">
      <c r="A14" s="251"/>
      <c r="B14" s="239"/>
      <c r="C14" s="238"/>
      <c r="D14" s="238"/>
      <c r="E14" s="238"/>
      <c r="F14" s="246"/>
      <c r="G14" s="251" t="s">
        <v>34</v>
      </c>
      <c r="H14" s="239"/>
      <c r="I14" s="256"/>
      <c r="J14" s="256"/>
      <c r="K14" s="256"/>
      <c r="L14" s="257"/>
      <c r="M14" s="37"/>
    </row>
    <row r="15" spans="1:13" ht="19.5" customHeight="1" thickBot="1" x14ac:dyDescent="0.3">
      <c r="A15" s="247" t="s">
        <v>33</v>
      </c>
      <c r="B15" s="248"/>
      <c r="C15" s="296"/>
      <c r="D15" s="296"/>
      <c r="E15" s="296"/>
      <c r="F15" s="297"/>
      <c r="G15" s="247" t="s">
        <v>35</v>
      </c>
      <c r="H15" s="248"/>
      <c r="I15" s="258"/>
      <c r="J15" s="258"/>
      <c r="K15" s="258"/>
      <c r="L15" s="259"/>
      <c r="M15" s="37"/>
    </row>
    <row r="16" spans="1:13" x14ac:dyDescent="0.25">
      <c r="A16" s="67"/>
      <c r="B16" s="67"/>
      <c r="C16" s="157"/>
      <c r="D16" s="157"/>
      <c r="E16" s="157"/>
      <c r="F16" s="157"/>
      <c r="G16" s="67"/>
      <c r="H16" s="67"/>
      <c r="I16" s="68"/>
      <c r="J16" s="68"/>
      <c r="K16" s="68"/>
      <c r="L16" s="68"/>
      <c r="M16" s="37"/>
    </row>
    <row r="17" spans="1:26" ht="32.25" customHeight="1" x14ac:dyDescent="0.25">
      <c r="A17" s="279" t="s">
        <v>2611</v>
      </c>
      <c r="B17" s="279"/>
      <c r="C17" s="279"/>
      <c r="D17" s="279"/>
      <c r="E17" s="279"/>
      <c r="F17" s="279"/>
      <c r="G17" s="279"/>
      <c r="H17" s="279"/>
      <c r="I17" s="279"/>
      <c r="J17" s="279"/>
      <c r="K17" s="279"/>
      <c r="L17" s="279"/>
      <c r="M17" s="159"/>
      <c r="O17" s="185"/>
      <c r="P17" s="185"/>
      <c r="Q17" s="185"/>
      <c r="R17" s="185"/>
      <c r="S17" s="185"/>
      <c r="T17" s="185"/>
      <c r="U17" s="185"/>
      <c r="V17" s="185"/>
      <c r="W17" s="185"/>
      <c r="X17" s="185"/>
      <c r="Y17" s="185"/>
      <c r="Z17" s="185"/>
    </row>
    <row r="18" spans="1:26" ht="32.25" customHeight="1" x14ac:dyDescent="0.25">
      <c r="A18" s="279"/>
      <c r="B18" s="279"/>
      <c r="C18" s="279"/>
      <c r="D18" s="279"/>
      <c r="E18" s="279"/>
      <c r="F18" s="279"/>
      <c r="G18" s="279"/>
      <c r="H18" s="279"/>
      <c r="I18" s="279"/>
      <c r="J18" s="279"/>
      <c r="K18" s="279"/>
      <c r="L18" s="279"/>
      <c r="M18" s="159"/>
      <c r="O18" s="185"/>
      <c r="P18" s="185"/>
      <c r="Q18" s="185"/>
      <c r="R18" s="185"/>
      <c r="S18" s="185"/>
      <c r="T18" s="185"/>
      <c r="U18" s="185"/>
      <c r="V18" s="185"/>
      <c r="W18" s="185"/>
      <c r="X18" s="185"/>
      <c r="Y18" s="185"/>
      <c r="Z18" s="185"/>
    </row>
    <row r="19" spans="1:26" ht="15.75" customHeight="1" thickBot="1" x14ac:dyDescent="0.3">
      <c r="A19" s="37"/>
      <c r="B19" s="37"/>
      <c r="C19" s="37"/>
      <c r="D19" s="37"/>
      <c r="E19" s="37"/>
      <c r="F19" s="37"/>
      <c r="G19" s="37"/>
      <c r="H19" s="37"/>
      <c r="I19" s="37"/>
      <c r="J19" s="37"/>
      <c r="K19" s="37"/>
      <c r="L19" s="37"/>
      <c r="M19" s="159"/>
    </row>
    <row r="20" spans="1:26" ht="18.75" customHeight="1" thickBot="1" x14ac:dyDescent="0.3">
      <c r="A20" s="240" t="s">
        <v>20</v>
      </c>
      <c r="B20" s="241"/>
      <c r="C20" s="241"/>
      <c r="D20" s="241"/>
      <c r="E20" s="241"/>
      <c r="F20" s="241"/>
      <c r="G20" s="241"/>
      <c r="H20" s="241"/>
      <c r="I20" s="241"/>
      <c r="J20" s="241"/>
      <c r="K20" s="241"/>
      <c r="L20" s="242"/>
      <c r="M20" s="37"/>
    </row>
    <row r="21" spans="1:26" ht="18.75" customHeight="1" x14ac:dyDescent="0.25">
      <c r="A21" s="243" t="s">
        <v>23</v>
      </c>
      <c r="B21" s="244"/>
      <c r="C21" s="244"/>
      <c r="D21" s="244"/>
      <c r="E21" s="244" t="s">
        <v>22</v>
      </c>
      <c r="F21" s="244"/>
      <c r="G21" s="244" t="s">
        <v>21</v>
      </c>
      <c r="H21" s="244"/>
      <c r="I21" s="244" t="s">
        <v>53</v>
      </c>
      <c r="J21" s="244"/>
      <c r="K21" s="244" t="s">
        <v>54</v>
      </c>
      <c r="L21" s="262"/>
      <c r="M21" s="37"/>
    </row>
    <row r="22" spans="1:26" ht="18.75" customHeight="1" x14ac:dyDescent="0.25">
      <c r="A22" s="298"/>
      <c r="B22" s="299"/>
      <c r="C22" s="299"/>
      <c r="D22" s="299"/>
      <c r="E22" s="299"/>
      <c r="F22" s="299"/>
      <c r="G22" s="299"/>
      <c r="H22" s="299"/>
      <c r="I22" s="299"/>
      <c r="J22" s="299"/>
      <c r="K22" s="299"/>
      <c r="L22" s="300"/>
      <c r="M22" s="37"/>
    </row>
    <row r="23" spans="1:26" ht="18.75" customHeight="1" x14ac:dyDescent="0.25">
      <c r="A23" s="298"/>
      <c r="B23" s="299"/>
      <c r="C23" s="299"/>
      <c r="D23" s="299"/>
      <c r="E23" s="299"/>
      <c r="F23" s="299"/>
      <c r="G23" s="299"/>
      <c r="H23" s="299"/>
      <c r="I23" s="299"/>
      <c r="J23" s="299"/>
      <c r="K23" s="299"/>
      <c r="L23" s="300"/>
      <c r="M23" s="37"/>
    </row>
    <row r="24" spans="1:26" ht="18.75" customHeight="1" x14ac:dyDescent="0.25">
      <c r="A24" s="298"/>
      <c r="B24" s="299"/>
      <c r="C24" s="299"/>
      <c r="D24" s="299"/>
      <c r="E24" s="299"/>
      <c r="F24" s="299"/>
      <c r="G24" s="299"/>
      <c r="H24" s="299"/>
      <c r="I24" s="299"/>
      <c r="J24" s="299"/>
      <c r="K24" s="299"/>
      <c r="L24" s="300"/>
      <c r="M24" s="37"/>
    </row>
    <row r="25" spans="1:26" ht="18.75" customHeight="1" x14ac:dyDescent="0.25">
      <c r="A25" s="298"/>
      <c r="B25" s="299"/>
      <c r="C25" s="299"/>
      <c r="D25" s="299"/>
      <c r="E25" s="299"/>
      <c r="F25" s="299"/>
      <c r="G25" s="299"/>
      <c r="H25" s="299"/>
      <c r="I25" s="299"/>
      <c r="J25" s="299"/>
      <c r="K25" s="299"/>
      <c r="L25" s="300"/>
      <c r="M25" s="37"/>
    </row>
    <row r="26" spans="1:26" ht="18.75" customHeight="1" x14ac:dyDescent="0.25">
      <c r="A26" s="298"/>
      <c r="B26" s="299"/>
      <c r="C26" s="299"/>
      <c r="D26" s="299"/>
      <c r="E26" s="299"/>
      <c r="F26" s="299"/>
      <c r="G26" s="299"/>
      <c r="H26" s="299"/>
      <c r="I26" s="299"/>
      <c r="J26" s="299"/>
      <c r="K26" s="299"/>
      <c r="L26" s="300"/>
      <c r="M26" s="37"/>
    </row>
    <row r="27" spans="1:26" ht="18.75" customHeight="1" x14ac:dyDescent="0.25">
      <c r="A27" s="298"/>
      <c r="B27" s="299"/>
      <c r="C27" s="299"/>
      <c r="D27" s="299"/>
      <c r="E27" s="299"/>
      <c r="F27" s="299"/>
      <c r="G27" s="299"/>
      <c r="H27" s="299"/>
      <c r="I27" s="299"/>
      <c r="J27" s="299"/>
      <c r="K27" s="299"/>
      <c r="L27" s="300"/>
      <c r="M27" s="37"/>
    </row>
    <row r="28" spans="1:26" ht="18.75" customHeight="1" x14ac:dyDescent="0.25">
      <c r="A28" s="298"/>
      <c r="B28" s="299"/>
      <c r="C28" s="299"/>
      <c r="D28" s="299"/>
      <c r="E28" s="299"/>
      <c r="F28" s="299"/>
      <c r="G28" s="299"/>
      <c r="H28" s="299"/>
      <c r="I28" s="299"/>
      <c r="J28" s="299"/>
      <c r="K28" s="299"/>
      <c r="L28" s="300"/>
      <c r="M28" s="37"/>
    </row>
    <row r="29" spans="1:26" ht="18.75" customHeight="1" x14ac:dyDescent="0.25">
      <c r="A29" s="298"/>
      <c r="B29" s="299"/>
      <c r="C29" s="299"/>
      <c r="D29" s="299"/>
      <c r="E29" s="299"/>
      <c r="F29" s="299"/>
      <c r="G29" s="299"/>
      <c r="H29" s="299"/>
      <c r="I29" s="299"/>
      <c r="J29" s="299"/>
      <c r="K29" s="299"/>
      <c r="L29" s="300"/>
      <c r="M29" s="37"/>
    </row>
    <row r="30" spans="1:26" ht="18.75" customHeight="1" x14ac:dyDescent="0.25">
      <c r="A30" s="298"/>
      <c r="B30" s="299"/>
      <c r="C30" s="299"/>
      <c r="D30" s="299"/>
      <c r="E30" s="299"/>
      <c r="F30" s="299"/>
      <c r="G30" s="299"/>
      <c r="H30" s="299"/>
      <c r="I30" s="299"/>
      <c r="J30" s="299"/>
      <c r="K30" s="299"/>
      <c r="L30" s="300"/>
      <c r="M30" s="37"/>
    </row>
    <row r="31" spans="1:26" ht="18.75" customHeight="1" thickBot="1" x14ac:dyDescent="0.3">
      <c r="A31" s="301"/>
      <c r="B31" s="296"/>
      <c r="C31" s="296"/>
      <c r="D31" s="296"/>
      <c r="E31" s="296"/>
      <c r="F31" s="296"/>
      <c r="G31" s="296"/>
      <c r="H31" s="296"/>
      <c r="I31" s="296"/>
      <c r="J31" s="296"/>
      <c r="K31" s="296"/>
      <c r="L31" s="297"/>
      <c r="M31" s="37"/>
    </row>
    <row r="32" spans="1:26" thickBot="1" x14ac:dyDescent="0.3">
      <c r="A32" s="37"/>
      <c r="B32" s="37"/>
      <c r="C32" s="37"/>
      <c r="D32" s="37"/>
      <c r="E32" s="37"/>
      <c r="F32" s="37"/>
      <c r="G32" s="37"/>
      <c r="H32" s="37"/>
      <c r="I32" s="37"/>
      <c r="J32" s="37"/>
      <c r="K32" s="37"/>
      <c r="L32" s="37"/>
      <c r="M32" s="159"/>
    </row>
    <row r="33" spans="1:13" ht="19.5" customHeight="1" thickBot="1" x14ac:dyDescent="0.3">
      <c r="A33" s="240" t="s">
        <v>13</v>
      </c>
      <c r="B33" s="241"/>
      <c r="C33" s="241"/>
      <c r="D33" s="241"/>
      <c r="E33" s="241"/>
      <c r="F33" s="241"/>
      <c r="G33" s="241"/>
      <c r="H33" s="241"/>
      <c r="I33" s="241"/>
      <c r="J33" s="241"/>
      <c r="K33" s="241"/>
      <c r="L33" s="242"/>
      <c r="M33" s="37"/>
    </row>
    <row r="34" spans="1:13" ht="19.5" customHeight="1" x14ac:dyDescent="0.25">
      <c r="A34" s="243" t="s">
        <v>30</v>
      </c>
      <c r="B34" s="244"/>
      <c r="C34" s="237" t="str">
        <f>IF(C36="","",LOOKUP(C36,Models,Description))</f>
        <v/>
      </c>
      <c r="D34" s="237"/>
      <c r="E34" s="237"/>
      <c r="F34" s="237"/>
      <c r="G34" s="237"/>
      <c r="H34" s="237"/>
      <c r="I34" s="244" t="s">
        <v>25</v>
      </c>
      <c r="J34" s="244"/>
      <c r="K34" s="237" t="s">
        <v>1771</v>
      </c>
      <c r="L34" s="245"/>
      <c r="M34" s="37"/>
    </row>
    <row r="35" spans="1:13" ht="19.5" customHeight="1" x14ac:dyDescent="0.25">
      <c r="A35" s="251" t="s">
        <v>15</v>
      </c>
      <c r="B35" s="239"/>
      <c r="C35" s="299"/>
      <c r="D35" s="299"/>
      <c r="E35" s="239" t="s">
        <v>16</v>
      </c>
      <c r="F35" s="239"/>
      <c r="G35" s="238"/>
      <c r="H35" s="238"/>
      <c r="I35" s="239" t="s">
        <v>18</v>
      </c>
      <c r="J35" s="239"/>
      <c r="K35" s="238"/>
      <c r="L35" s="246"/>
      <c r="M35" s="37"/>
    </row>
    <row r="36" spans="1:13" ht="19.5" customHeight="1" x14ac:dyDescent="0.25">
      <c r="A36" s="251" t="s">
        <v>14</v>
      </c>
      <c r="B36" s="239"/>
      <c r="C36" s="238"/>
      <c r="D36" s="238"/>
      <c r="E36" s="239" t="s">
        <v>42</v>
      </c>
      <c r="F36" s="239"/>
      <c r="G36" s="238"/>
      <c r="H36" s="238"/>
      <c r="I36" s="239" t="s">
        <v>43</v>
      </c>
      <c r="J36" s="239"/>
      <c r="K36" s="238"/>
      <c r="L36" s="246"/>
      <c r="M36" s="37"/>
    </row>
    <row r="37" spans="1:13" ht="19.5" customHeight="1" x14ac:dyDescent="0.25">
      <c r="A37" s="251" t="s">
        <v>17</v>
      </c>
      <c r="B37" s="239"/>
      <c r="C37" s="238"/>
      <c r="D37" s="238"/>
      <c r="E37" s="239" t="s">
        <v>26</v>
      </c>
      <c r="F37" s="239"/>
      <c r="G37" s="238"/>
      <c r="H37" s="238"/>
      <c r="I37" s="239" t="s">
        <v>27</v>
      </c>
      <c r="J37" s="239"/>
      <c r="K37" s="238"/>
      <c r="L37" s="246"/>
      <c r="M37" s="37"/>
    </row>
    <row r="38" spans="1:13" ht="36.75" customHeight="1" thickBot="1" x14ac:dyDescent="0.3">
      <c r="A38" s="247" t="s">
        <v>19</v>
      </c>
      <c r="B38" s="248"/>
      <c r="C38" s="302" t="str">
        <f>IF(C36="","",LOOKUP(C36,Models,Accuracy))</f>
        <v/>
      </c>
      <c r="D38" s="302"/>
      <c r="E38" s="302"/>
      <c r="F38" s="302"/>
      <c r="G38" s="302"/>
      <c r="H38" s="302"/>
      <c r="I38" s="302"/>
      <c r="J38" s="302"/>
      <c r="K38" s="302"/>
      <c r="L38" s="303"/>
      <c r="M38" s="37"/>
    </row>
    <row r="39" spans="1:13" thickBot="1" x14ac:dyDescent="0.3">
      <c r="A39" s="159"/>
      <c r="B39" s="159"/>
      <c r="C39" s="159"/>
      <c r="D39" s="159"/>
      <c r="E39" s="159"/>
      <c r="F39" s="159"/>
      <c r="G39" s="159"/>
      <c r="H39" s="159"/>
      <c r="I39" s="159"/>
      <c r="J39" s="159"/>
      <c r="K39" s="159"/>
      <c r="L39" s="159"/>
      <c r="M39" s="159"/>
    </row>
    <row r="40" spans="1:13" ht="19.5" customHeight="1" thickBot="1" x14ac:dyDescent="0.3">
      <c r="A40" s="240" t="s">
        <v>7</v>
      </c>
      <c r="B40" s="241"/>
      <c r="C40" s="241"/>
      <c r="D40" s="241"/>
      <c r="E40" s="241"/>
      <c r="F40" s="241"/>
      <c r="G40" s="241"/>
      <c r="H40" s="241"/>
      <c r="I40" s="241"/>
      <c r="J40" s="241"/>
      <c r="K40" s="241"/>
      <c r="L40" s="242"/>
      <c r="M40" s="37"/>
    </row>
    <row r="41" spans="1:13" ht="21.75" customHeight="1" thickBot="1" x14ac:dyDescent="0.3">
      <c r="A41" s="277" t="s">
        <v>8</v>
      </c>
      <c r="B41" s="278"/>
      <c r="C41" s="24"/>
      <c r="D41" s="278" t="s">
        <v>9</v>
      </c>
      <c r="E41" s="278"/>
      <c r="F41" s="24"/>
      <c r="G41" s="278" t="s">
        <v>10</v>
      </c>
      <c r="H41" s="278"/>
      <c r="I41" s="24"/>
      <c r="J41" s="278" t="s">
        <v>11</v>
      </c>
      <c r="K41" s="278"/>
      <c r="L41" s="25"/>
      <c r="M41" s="37"/>
    </row>
    <row r="42" spans="1:13" thickBot="1" x14ac:dyDescent="0.3">
      <c r="A42" s="37"/>
      <c r="B42" s="37"/>
      <c r="C42" s="37"/>
      <c r="D42" s="37"/>
      <c r="E42" s="37"/>
      <c r="F42" s="37"/>
      <c r="G42" s="37"/>
      <c r="H42" s="37"/>
      <c r="I42" s="37"/>
      <c r="J42" s="37"/>
      <c r="K42" s="37"/>
      <c r="L42" s="37"/>
      <c r="M42" s="159"/>
    </row>
    <row r="43" spans="1:13" ht="19.5" customHeight="1" thickBot="1" x14ac:dyDescent="0.3">
      <c r="A43" s="240" t="s">
        <v>24</v>
      </c>
      <c r="B43" s="241"/>
      <c r="C43" s="241"/>
      <c r="D43" s="241"/>
      <c r="E43" s="241"/>
      <c r="F43" s="241"/>
      <c r="G43" s="241"/>
      <c r="H43" s="241"/>
      <c r="I43" s="241"/>
      <c r="J43" s="241"/>
      <c r="K43" s="241"/>
      <c r="L43" s="242"/>
      <c r="M43" s="37"/>
    </row>
    <row r="44" spans="1:13" ht="15" x14ac:dyDescent="0.25">
      <c r="A44" s="268"/>
      <c r="B44" s="269"/>
      <c r="C44" s="269"/>
      <c r="D44" s="269"/>
      <c r="E44" s="269"/>
      <c r="F44" s="269"/>
      <c r="G44" s="269"/>
      <c r="H44" s="269"/>
      <c r="I44" s="269"/>
      <c r="J44" s="269"/>
      <c r="K44" s="269"/>
      <c r="L44" s="270"/>
      <c r="M44" s="37"/>
    </row>
    <row r="45" spans="1:13" ht="15" x14ac:dyDescent="0.25">
      <c r="A45" s="271"/>
      <c r="B45" s="272"/>
      <c r="C45" s="272"/>
      <c r="D45" s="272"/>
      <c r="E45" s="272"/>
      <c r="F45" s="272"/>
      <c r="G45" s="272"/>
      <c r="H45" s="272"/>
      <c r="I45" s="272"/>
      <c r="J45" s="272"/>
      <c r="K45" s="272"/>
      <c r="L45" s="273"/>
      <c r="M45" s="37"/>
    </row>
    <row r="46" spans="1:13" thickBot="1" x14ac:dyDescent="0.3">
      <c r="A46" s="274"/>
      <c r="B46" s="275"/>
      <c r="C46" s="275"/>
      <c r="D46" s="275"/>
      <c r="E46" s="275"/>
      <c r="F46" s="275"/>
      <c r="G46" s="275"/>
      <c r="H46" s="275"/>
      <c r="I46" s="275"/>
      <c r="J46" s="275"/>
      <c r="K46" s="275"/>
      <c r="L46" s="276"/>
      <c r="M46" s="37"/>
    </row>
    <row r="47" spans="1:13" ht="15" x14ac:dyDescent="0.25">
      <c r="A47" s="37"/>
      <c r="B47" s="37"/>
      <c r="C47" s="37"/>
      <c r="D47" s="37"/>
      <c r="E47" s="37"/>
      <c r="F47" s="37"/>
      <c r="G47" s="37"/>
      <c r="H47" s="37"/>
      <c r="I47" s="37"/>
      <c r="J47" s="37"/>
      <c r="K47" s="37"/>
      <c r="L47" s="37"/>
      <c r="M47" s="159"/>
    </row>
    <row r="48" spans="1:13" ht="27" customHeight="1" x14ac:dyDescent="0.25">
      <c r="A48" s="279" t="s">
        <v>2602</v>
      </c>
      <c r="B48" s="286"/>
      <c r="C48" s="286"/>
      <c r="D48" s="286"/>
      <c r="E48" s="286"/>
      <c r="F48" s="286"/>
      <c r="G48" s="286"/>
      <c r="H48" s="286"/>
      <c r="I48" s="286"/>
      <c r="J48" s="286"/>
      <c r="K48" s="286"/>
      <c r="L48" s="286"/>
      <c r="M48" s="159"/>
    </row>
    <row r="49" spans="1:13" ht="27" customHeight="1" x14ac:dyDescent="0.25">
      <c r="A49" s="286"/>
      <c r="B49" s="286"/>
      <c r="C49" s="286"/>
      <c r="D49" s="286"/>
      <c r="E49" s="286"/>
      <c r="F49" s="286"/>
      <c r="G49" s="286"/>
      <c r="H49" s="286"/>
      <c r="I49" s="286"/>
      <c r="J49" s="286"/>
      <c r="K49" s="286"/>
      <c r="L49" s="286"/>
      <c r="M49" s="159"/>
    </row>
    <row r="50" spans="1:13" ht="21.75" customHeight="1" x14ac:dyDescent="0.25">
      <c r="A50" s="279" t="s">
        <v>1772</v>
      </c>
      <c r="B50" s="286"/>
      <c r="C50" s="286"/>
      <c r="D50" s="286"/>
      <c r="E50" s="286"/>
      <c r="F50" s="286"/>
      <c r="G50" s="286"/>
      <c r="H50" s="286"/>
      <c r="I50" s="286"/>
      <c r="J50" s="286"/>
      <c r="K50" s="286"/>
      <c r="L50" s="286"/>
      <c r="M50" s="159"/>
    </row>
    <row r="51" spans="1:13" ht="21.75" customHeight="1" x14ac:dyDescent="0.25">
      <c r="A51" s="286"/>
      <c r="B51" s="286"/>
      <c r="C51" s="286"/>
      <c r="D51" s="286"/>
      <c r="E51" s="286"/>
      <c r="F51" s="286"/>
      <c r="G51" s="286"/>
      <c r="H51" s="286"/>
      <c r="I51" s="286"/>
      <c r="J51" s="286"/>
      <c r="K51" s="286"/>
      <c r="L51" s="286"/>
      <c r="M51" s="159"/>
    </row>
    <row r="52" spans="1:13" ht="16.5" thickBot="1" x14ac:dyDescent="0.3">
      <c r="A52" s="160"/>
      <c r="B52" s="160"/>
      <c r="C52" s="160"/>
      <c r="D52" s="160"/>
      <c r="E52" s="160"/>
      <c r="F52" s="160"/>
      <c r="G52" s="160"/>
      <c r="H52" s="160"/>
      <c r="I52" s="160"/>
      <c r="J52" s="160"/>
      <c r="K52" s="160"/>
      <c r="L52" s="160"/>
      <c r="M52" s="159"/>
    </row>
    <row r="53" spans="1:13" ht="18.75" customHeight="1" thickBot="1" x14ac:dyDescent="0.3">
      <c r="A53" s="434" t="s">
        <v>1781</v>
      </c>
      <c r="B53" s="435"/>
      <c r="C53" s="435"/>
      <c r="D53" s="435"/>
      <c r="E53" s="435"/>
      <c r="F53" s="436"/>
      <c r="G53" s="240" t="s">
        <v>1782</v>
      </c>
      <c r="H53" s="437"/>
      <c r="I53" s="438"/>
      <c r="J53" s="438"/>
      <c r="K53" s="438"/>
      <c r="L53" s="439"/>
      <c r="M53" s="159"/>
    </row>
    <row r="54" spans="1:13" ht="30" customHeight="1" thickBot="1" x14ac:dyDescent="0.3">
      <c r="A54" s="414" t="s">
        <v>12</v>
      </c>
      <c r="B54" s="415"/>
      <c r="C54" s="459"/>
      <c r="D54" s="430"/>
      <c r="E54" s="430"/>
      <c r="F54" s="431"/>
      <c r="G54" s="414" t="s">
        <v>2605</v>
      </c>
      <c r="H54" s="415"/>
      <c r="I54" s="440"/>
      <c r="J54" s="441"/>
      <c r="K54" s="441"/>
      <c r="L54" s="442"/>
      <c r="M54" s="159"/>
    </row>
    <row r="55" spans="1:13" ht="30" customHeight="1" thickBot="1" x14ac:dyDescent="0.3">
      <c r="A55" s="443" t="s">
        <v>40</v>
      </c>
      <c r="B55" s="444"/>
      <c r="C55" s="445" t="str">
        <f>IF(C54="","",C54)</f>
        <v/>
      </c>
      <c r="D55" s="446"/>
      <c r="E55" s="446"/>
      <c r="F55" s="447"/>
      <c r="G55" s="443" t="s">
        <v>2606</v>
      </c>
      <c r="H55" s="448"/>
      <c r="I55" s="419"/>
      <c r="J55" s="280"/>
      <c r="K55" s="280"/>
      <c r="L55" s="449"/>
      <c r="M55" s="159"/>
    </row>
    <row r="56" spans="1:13" ht="30" customHeight="1" thickBot="1" x14ac:dyDescent="0.3">
      <c r="A56" s="417" t="s">
        <v>49</v>
      </c>
      <c r="B56" s="418"/>
      <c r="C56" s="419"/>
      <c r="D56" s="280"/>
      <c r="E56" s="280"/>
      <c r="F56" s="420"/>
      <c r="G56" s="417" t="s">
        <v>2607</v>
      </c>
      <c r="H56" s="418"/>
      <c r="I56" s="426"/>
      <c r="J56" s="427"/>
      <c r="K56" s="427"/>
      <c r="L56" s="428"/>
      <c r="M56" s="159"/>
    </row>
    <row r="57" spans="1:13" ht="16.5" thickBot="1" x14ac:dyDescent="0.3">
      <c r="A57" s="171"/>
      <c r="B57" s="171"/>
      <c r="C57" s="172"/>
      <c r="D57" s="172"/>
      <c r="E57" s="172"/>
      <c r="F57" s="172"/>
      <c r="G57" s="171"/>
      <c r="H57" s="171"/>
      <c r="I57" s="172"/>
      <c r="J57" s="172"/>
      <c r="K57" s="172"/>
      <c r="L57" s="172"/>
      <c r="M57" s="169"/>
    </row>
    <row r="58" spans="1:13" ht="19.5" customHeight="1" thickBot="1" x14ac:dyDescent="0.3">
      <c r="A58" s="414" t="s">
        <v>1783</v>
      </c>
      <c r="B58" s="415"/>
      <c r="C58" s="415"/>
      <c r="D58" s="415"/>
      <c r="E58" s="415"/>
      <c r="F58" s="415"/>
      <c r="G58" s="415"/>
      <c r="H58" s="415"/>
      <c r="I58" s="415"/>
      <c r="J58" s="415"/>
      <c r="K58" s="415"/>
      <c r="L58" s="416"/>
      <c r="M58" s="169"/>
    </row>
    <row r="59" spans="1:13" ht="30" customHeight="1" thickBot="1" x14ac:dyDescent="0.3">
      <c r="A59" s="450" t="s">
        <v>1775</v>
      </c>
      <c r="B59" s="451"/>
      <c r="C59" s="429"/>
      <c r="D59" s="430"/>
      <c r="E59" s="430"/>
      <c r="F59" s="431"/>
      <c r="G59" s="450" t="s">
        <v>40</v>
      </c>
      <c r="H59" s="451"/>
      <c r="I59" s="412" t="str">
        <f>IF(C59="","",C59)</f>
        <v/>
      </c>
      <c r="J59" s="412"/>
      <c r="K59" s="412"/>
      <c r="L59" s="413"/>
      <c r="M59" s="159"/>
    </row>
    <row r="60" spans="1:13" ht="30" customHeight="1" thickBot="1" x14ac:dyDescent="0.3">
      <c r="A60" s="417" t="s">
        <v>49</v>
      </c>
      <c r="B60" s="418"/>
      <c r="C60" s="429"/>
      <c r="D60" s="430"/>
      <c r="E60" s="430"/>
      <c r="F60" s="431"/>
      <c r="G60" s="432" t="s">
        <v>1780</v>
      </c>
      <c r="H60" s="433"/>
      <c r="I60" s="437"/>
      <c r="J60" s="437"/>
      <c r="K60" s="437"/>
      <c r="L60" s="452"/>
      <c r="M60" s="159"/>
    </row>
    <row r="61" spans="1:13" ht="15.75" customHeight="1" x14ac:dyDescent="0.25">
      <c r="A61" s="158"/>
      <c r="B61" s="158"/>
      <c r="C61" s="159"/>
      <c r="D61" s="159"/>
      <c r="E61" s="159"/>
      <c r="F61" s="159"/>
      <c r="G61" s="158"/>
      <c r="H61" s="158"/>
      <c r="I61" s="168"/>
      <c r="J61" s="168"/>
      <c r="K61" s="168"/>
      <c r="L61" s="168"/>
      <c r="M61" s="159"/>
    </row>
    <row r="62" spans="1:13" ht="16.5" thickBot="1" x14ac:dyDescent="0.3">
      <c r="A62" s="158"/>
      <c r="B62" s="158"/>
      <c r="C62" s="159"/>
      <c r="D62" s="159"/>
      <c r="E62" s="159"/>
      <c r="F62" s="37"/>
      <c r="G62" s="158"/>
      <c r="H62" s="158"/>
      <c r="I62" s="159"/>
      <c r="J62" s="159"/>
      <c r="K62" s="159"/>
      <c r="L62" s="37"/>
      <c r="M62" s="159"/>
    </row>
    <row r="63" spans="1:13" ht="15" x14ac:dyDescent="0.25">
      <c r="A63" s="304"/>
      <c r="B63" s="305"/>
      <c r="C63" s="305"/>
      <c r="D63" s="305"/>
      <c r="E63" s="305"/>
      <c r="F63" s="305"/>
      <c r="G63" s="305"/>
      <c r="H63" s="305"/>
      <c r="I63" s="305"/>
      <c r="J63" s="305"/>
      <c r="K63" s="305"/>
      <c r="L63" s="306"/>
      <c r="M63" s="159"/>
    </row>
    <row r="64" spans="1:13" ht="15" x14ac:dyDescent="0.25">
      <c r="A64" s="307"/>
      <c r="B64" s="308"/>
      <c r="C64" s="308"/>
      <c r="D64" s="308"/>
      <c r="E64" s="308"/>
      <c r="F64" s="308"/>
      <c r="G64" s="308"/>
      <c r="H64" s="308"/>
      <c r="I64" s="308"/>
      <c r="J64" s="308"/>
      <c r="K64" s="308"/>
      <c r="L64" s="309"/>
      <c r="M64" s="159"/>
    </row>
    <row r="65" spans="1:21" ht="15" x14ac:dyDescent="0.25">
      <c r="A65" s="307"/>
      <c r="B65" s="308"/>
      <c r="C65" s="308"/>
      <c r="D65" s="308"/>
      <c r="E65" s="308"/>
      <c r="F65" s="308"/>
      <c r="G65" s="308"/>
      <c r="H65" s="308"/>
      <c r="I65" s="308"/>
      <c r="J65" s="308"/>
      <c r="K65" s="308"/>
      <c r="L65" s="309"/>
      <c r="M65" s="159"/>
    </row>
    <row r="66" spans="1:21" thickBot="1" x14ac:dyDescent="0.3">
      <c r="A66" s="310"/>
      <c r="B66" s="311"/>
      <c r="C66" s="311"/>
      <c r="D66" s="311"/>
      <c r="E66" s="311"/>
      <c r="F66" s="311"/>
      <c r="G66" s="311"/>
      <c r="H66" s="311"/>
      <c r="I66" s="311"/>
      <c r="J66" s="311"/>
      <c r="K66" s="311"/>
      <c r="L66" s="312"/>
      <c r="M66" s="37"/>
    </row>
    <row r="67" spans="1:21" x14ac:dyDescent="0.25">
      <c r="A67" s="70"/>
      <c r="B67" s="70"/>
      <c r="C67" s="70"/>
      <c r="D67" s="70"/>
      <c r="E67" s="70"/>
      <c r="F67" s="70"/>
      <c r="G67" s="70"/>
      <c r="H67" s="70"/>
      <c r="I67" s="70"/>
      <c r="J67" s="70"/>
      <c r="K67" s="70"/>
      <c r="L67" s="70"/>
      <c r="M67" s="37"/>
    </row>
    <row r="68" spans="1:21" ht="15.75" customHeight="1" x14ac:dyDescent="0.25">
      <c r="A68" s="159"/>
      <c r="B68" s="159"/>
      <c r="C68" s="159"/>
      <c r="D68" s="159"/>
      <c r="E68" s="159"/>
      <c r="F68" s="159"/>
      <c r="G68" s="159"/>
      <c r="H68" s="159"/>
      <c r="I68" s="159"/>
      <c r="J68" s="159"/>
      <c r="K68" s="159"/>
      <c r="L68" s="159"/>
      <c r="M68" s="37"/>
    </row>
    <row r="69" spans="1:21" ht="15.75" customHeight="1" x14ac:dyDescent="0.25">
      <c r="A69" s="283"/>
      <c r="B69" s="283"/>
      <c r="C69" s="283"/>
      <c r="D69" s="283"/>
      <c r="E69" s="284" t="s">
        <v>48</v>
      </c>
      <c r="F69" s="284"/>
      <c r="G69" s="284"/>
      <c r="H69" s="284"/>
      <c r="I69" s="284"/>
      <c r="J69" s="284"/>
      <c r="K69" s="284"/>
      <c r="L69" s="284"/>
      <c r="M69" s="37"/>
    </row>
    <row r="70" spans="1:21" ht="15.75" customHeight="1" x14ac:dyDescent="0.25">
      <c r="A70" s="283"/>
      <c r="B70" s="283"/>
      <c r="C70" s="283"/>
      <c r="D70" s="283"/>
      <c r="E70" s="284"/>
      <c r="F70" s="284"/>
      <c r="G70" s="284"/>
      <c r="H70" s="284"/>
      <c r="I70" s="284"/>
      <c r="J70" s="284"/>
      <c r="K70" s="284"/>
      <c r="L70" s="284"/>
      <c r="M70" s="37"/>
    </row>
    <row r="71" spans="1:21" ht="15.75" customHeight="1" x14ac:dyDescent="0.25">
      <c r="A71" s="283"/>
      <c r="B71" s="283"/>
      <c r="C71" s="283"/>
      <c r="D71" s="283"/>
      <c r="E71" s="284"/>
      <c r="F71" s="284"/>
      <c r="G71" s="284"/>
      <c r="H71" s="284"/>
      <c r="I71" s="284"/>
      <c r="J71" s="284"/>
      <c r="K71" s="284"/>
      <c r="L71" s="284"/>
      <c r="M71" s="37"/>
    </row>
    <row r="72" spans="1:21" ht="15.75" customHeight="1" x14ac:dyDescent="0.25">
      <c r="A72" s="283"/>
      <c r="B72" s="283"/>
      <c r="C72" s="283"/>
      <c r="D72" s="283"/>
      <c r="E72" s="293" t="s">
        <v>51</v>
      </c>
      <c r="F72" s="293"/>
      <c r="G72" s="293"/>
      <c r="H72" s="293"/>
      <c r="I72" s="293"/>
      <c r="J72" s="293"/>
      <c r="K72" s="293"/>
      <c r="L72" s="293"/>
      <c r="M72" s="37"/>
    </row>
    <row r="73" spans="1:21" ht="15.75" customHeight="1" x14ac:dyDescent="0.25">
      <c r="A73" s="283"/>
      <c r="B73" s="283"/>
      <c r="C73" s="283"/>
      <c r="D73" s="283"/>
      <c r="E73" s="293"/>
      <c r="F73" s="293"/>
      <c r="G73" s="293"/>
      <c r="H73" s="293"/>
      <c r="I73" s="293"/>
      <c r="J73" s="293"/>
      <c r="K73" s="293"/>
      <c r="L73" s="293"/>
      <c r="M73" s="37"/>
    </row>
    <row r="74" spans="1:21" ht="15.75" customHeight="1" x14ac:dyDescent="0.25">
      <c r="A74" s="283"/>
      <c r="B74" s="283"/>
      <c r="C74" s="283"/>
      <c r="D74" s="283"/>
      <c r="E74" s="293"/>
      <c r="F74" s="293"/>
      <c r="G74" s="293"/>
      <c r="H74" s="293"/>
      <c r="I74" s="293"/>
      <c r="J74" s="293"/>
      <c r="K74" s="293"/>
      <c r="L74" s="293"/>
      <c r="M74" s="37"/>
    </row>
    <row r="75" spans="1:21" ht="15.75" customHeight="1" x14ac:dyDescent="0.25">
      <c r="A75" s="32"/>
      <c r="B75" s="32"/>
      <c r="C75" s="32"/>
      <c r="D75" s="32"/>
      <c r="E75" s="161"/>
      <c r="F75" s="161"/>
      <c r="G75" s="161"/>
      <c r="H75" s="161"/>
      <c r="I75" s="161"/>
      <c r="J75" s="161"/>
      <c r="K75" s="161"/>
      <c r="L75" s="161"/>
      <c r="M75" s="37"/>
    </row>
    <row r="76" spans="1:21" ht="15.75" customHeight="1" thickBot="1" x14ac:dyDescent="0.3">
      <c r="A76" s="160"/>
      <c r="B76" s="160"/>
      <c r="C76" s="160"/>
      <c r="D76" s="160"/>
      <c r="E76" s="160"/>
      <c r="F76" s="160"/>
      <c r="G76" s="160"/>
      <c r="H76" s="160"/>
      <c r="I76" s="160"/>
      <c r="J76" s="160"/>
      <c r="K76" s="160"/>
      <c r="L76" s="160"/>
    </row>
    <row r="77" spans="1:21" ht="18.75" customHeight="1" thickBot="1" x14ac:dyDescent="0.3">
      <c r="A77" s="240" t="s">
        <v>1777</v>
      </c>
      <c r="B77" s="241"/>
      <c r="C77" s="241"/>
      <c r="D77" s="241"/>
      <c r="E77" s="241"/>
      <c r="F77" s="241"/>
      <c r="G77" s="241"/>
      <c r="H77" s="241"/>
      <c r="I77" s="241"/>
      <c r="J77" s="241"/>
      <c r="K77" s="241"/>
      <c r="L77" s="242"/>
    </row>
    <row r="78" spans="1:21" ht="33" customHeight="1" x14ac:dyDescent="0.25">
      <c r="A78" s="290" t="s">
        <v>0</v>
      </c>
      <c r="B78" s="291"/>
      <c r="C78" s="292" t="s">
        <v>2</v>
      </c>
      <c r="D78" s="291"/>
      <c r="E78" s="163" t="s">
        <v>1773</v>
      </c>
      <c r="F78" s="163" t="s">
        <v>1774</v>
      </c>
      <c r="G78" s="163" t="s">
        <v>1</v>
      </c>
      <c r="H78" s="292" t="s">
        <v>3</v>
      </c>
      <c r="I78" s="291"/>
      <c r="J78" s="292" t="s">
        <v>5</v>
      </c>
      <c r="K78" s="291"/>
      <c r="L78" s="27" t="s">
        <v>2609</v>
      </c>
      <c r="O78" s="99" t="s">
        <v>58</v>
      </c>
      <c r="P78" s="99" t="s">
        <v>59</v>
      </c>
      <c r="T78" s="10" t="s">
        <v>1764</v>
      </c>
      <c r="U78" s="10" t="s">
        <v>1765</v>
      </c>
    </row>
    <row r="79" spans="1:21" ht="15.75" customHeight="1" x14ac:dyDescent="0.25">
      <c r="A79" s="289"/>
      <c r="B79" s="288"/>
      <c r="C79" s="287"/>
      <c r="D79" s="288"/>
      <c r="E79" s="164" t="str">
        <f>IF(A79="","",2*$K$37*(1/SQRT(3))+(0.0016%*ABS(A79)+0.000001450377377))</f>
        <v/>
      </c>
      <c r="F79" s="164" t="str">
        <f>IF(A79="","",ROUND(((A79+P79)-(A79+O79))/(2*E79),1)&amp;":1")</f>
        <v/>
      </c>
      <c r="G79" s="164"/>
      <c r="H79" s="287" t="str">
        <f t="shared" ref="H79:H99" si="0">IF(A79="","",A79-C79)</f>
        <v/>
      </c>
      <c r="I79" s="288"/>
      <c r="J79" s="287"/>
      <c r="K79" s="288"/>
      <c r="L79" s="166" t="str">
        <f t="shared" ref="L79:L99" si="1">IF(H79="","",IF(AND(H79&gt;=-J79,H79&lt;=J79),"Pass","Fail"))</f>
        <v/>
      </c>
      <c r="O79" s="10">
        <f t="shared" ref="O79:O99" si="2">-J79</f>
        <v>0</v>
      </c>
      <c r="P79" s="10">
        <f t="shared" ref="P79:P99" si="3">J79</f>
        <v>0</v>
      </c>
      <c r="T79" s="10">
        <f>IF(MIN(A79:A99)&gt;=0,MIN(A79:A99)-A80/5,MIN(A79:A99)+A80/5)</f>
        <v>0</v>
      </c>
      <c r="U79" s="10">
        <f>O79*2</f>
        <v>0</v>
      </c>
    </row>
    <row r="80" spans="1:21" ht="15.75" customHeight="1" x14ac:dyDescent="0.25">
      <c r="A80" s="289"/>
      <c r="B80" s="288"/>
      <c r="C80" s="287"/>
      <c r="D80" s="288"/>
      <c r="E80" s="164" t="str">
        <f t="shared" ref="E80:E99" si="4">IF(A80="","",2*$K$37*(1/SQRT(3))+(0.0016%*ABS(A80)+0.000001450377377))</f>
        <v/>
      </c>
      <c r="F80" s="164" t="str">
        <f t="shared" ref="F80:F99" si="5">IF(A80="","",ROUND(((A80+P80)-(A80+O80))/(2*E80),1)&amp;":1")</f>
        <v/>
      </c>
      <c r="G80" s="164"/>
      <c r="H80" s="287" t="str">
        <f t="shared" si="0"/>
        <v/>
      </c>
      <c r="I80" s="288"/>
      <c r="J80" s="287"/>
      <c r="K80" s="288"/>
      <c r="L80" s="166" t="str">
        <f t="shared" si="1"/>
        <v/>
      </c>
      <c r="O80" s="10">
        <f t="shared" si="2"/>
        <v>0</v>
      </c>
      <c r="P80" s="10">
        <f t="shared" si="3"/>
        <v>0</v>
      </c>
      <c r="T80" s="10">
        <f>IF(MAX(A79:A99)&gt;=0,MAX(A79:A99)+A80/5,MAX(A79:A99)-A80/5)</f>
        <v>0</v>
      </c>
    </row>
    <row r="81" spans="1:16" ht="15.75" customHeight="1" x14ac:dyDescent="0.25">
      <c r="A81" s="289"/>
      <c r="B81" s="288"/>
      <c r="C81" s="287"/>
      <c r="D81" s="288"/>
      <c r="E81" s="164" t="str">
        <f t="shared" si="4"/>
        <v/>
      </c>
      <c r="F81" s="164" t="str">
        <f t="shared" si="5"/>
        <v/>
      </c>
      <c r="G81" s="164"/>
      <c r="H81" s="287" t="str">
        <f t="shared" si="0"/>
        <v/>
      </c>
      <c r="I81" s="288"/>
      <c r="J81" s="287"/>
      <c r="K81" s="288"/>
      <c r="L81" s="166" t="str">
        <f t="shared" si="1"/>
        <v/>
      </c>
      <c r="O81" s="10">
        <f t="shared" si="2"/>
        <v>0</v>
      </c>
      <c r="P81" s="10">
        <f t="shared" si="3"/>
        <v>0</v>
      </c>
    </row>
    <row r="82" spans="1:16" ht="15.75" customHeight="1" x14ac:dyDescent="0.25">
      <c r="A82" s="289"/>
      <c r="B82" s="288"/>
      <c r="C82" s="287"/>
      <c r="D82" s="288"/>
      <c r="E82" s="164" t="str">
        <f t="shared" si="4"/>
        <v/>
      </c>
      <c r="F82" s="164" t="str">
        <f t="shared" si="5"/>
        <v/>
      </c>
      <c r="G82" s="164"/>
      <c r="H82" s="287" t="str">
        <f t="shared" si="0"/>
        <v/>
      </c>
      <c r="I82" s="288"/>
      <c r="J82" s="287"/>
      <c r="K82" s="288"/>
      <c r="L82" s="166" t="str">
        <f t="shared" si="1"/>
        <v/>
      </c>
      <c r="O82" s="10">
        <f t="shared" si="2"/>
        <v>0</v>
      </c>
      <c r="P82" s="10">
        <f t="shared" si="3"/>
        <v>0</v>
      </c>
    </row>
    <row r="83" spans="1:16" ht="15.75" customHeight="1" x14ac:dyDescent="0.25">
      <c r="A83" s="289"/>
      <c r="B83" s="288"/>
      <c r="C83" s="287"/>
      <c r="D83" s="288"/>
      <c r="E83" s="164" t="str">
        <f t="shared" si="4"/>
        <v/>
      </c>
      <c r="F83" s="164" t="str">
        <f t="shared" si="5"/>
        <v/>
      </c>
      <c r="G83" s="164"/>
      <c r="H83" s="287" t="str">
        <f t="shared" si="0"/>
        <v/>
      </c>
      <c r="I83" s="288"/>
      <c r="J83" s="287"/>
      <c r="K83" s="288"/>
      <c r="L83" s="166" t="str">
        <f t="shared" si="1"/>
        <v/>
      </c>
      <c r="O83" s="10">
        <f t="shared" si="2"/>
        <v>0</v>
      </c>
      <c r="P83" s="10">
        <f t="shared" si="3"/>
        <v>0</v>
      </c>
    </row>
    <row r="84" spans="1:16" ht="15.75" customHeight="1" x14ac:dyDescent="0.25">
      <c r="A84" s="289"/>
      <c r="B84" s="288"/>
      <c r="C84" s="287"/>
      <c r="D84" s="288"/>
      <c r="E84" s="164" t="str">
        <f t="shared" si="4"/>
        <v/>
      </c>
      <c r="F84" s="164" t="str">
        <f t="shared" si="5"/>
        <v/>
      </c>
      <c r="G84" s="164"/>
      <c r="H84" s="287" t="str">
        <f t="shared" si="0"/>
        <v/>
      </c>
      <c r="I84" s="288"/>
      <c r="J84" s="287"/>
      <c r="K84" s="288"/>
      <c r="L84" s="166" t="str">
        <f t="shared" si="1"/>
        <v/>
      </c>
      <c r="O84" s="10">
        <f t="shared" si="2"/>
        <v>0</v>
      </c>
      <c r="P84" s="10">
        <f t="shared" si="3"/>
        <v>0</v>
      </c>
    </row>
    <row r="85" spans="1:16" ht="15.75" customHeight="1" x14ac:dyDescent="0.25">
      <c r="A85" s="289"/>
      <c r="B85" s="288"/>
      <c r="C85" s="287"/>
      <c r="D85" s="288"/>
      <c r="E85" s="164" t="str">
        <f t="shared" si="4"/>
        <v/>
      </c>
      <c r="F85" s="164" t="str">
        <f t="shared" si="5"/>
        <v/>
      </c>
      <c r="G85" s="164"/>
      <c r="H85" s="287" t="str">
        <f t="shared" si="0"/>
        <v/>
      </c>
      <c r="I85" s="288"/>
      <c r="J85" s="287"/>
      <c r="K85" s="288"/>
      <c r="L85" s="166" t="str">
        <f t="shared" si="1"/>
        <v/>
      </c>
      <c r="O85" s="10">
        <f t="shared" si="2"/>
        <v>0</v>
      </c>
      <c r="P85" s="10">
        <f t="shared" si="3"/>
        <v>0</v>
      </c>
    </row>
    <row r="86" spans="1:16" ht="15.75" customHeight="1" x14ac:dyDescent="0.25">
      <c r="A86" s="289"/>
      <c r="B86" s="288"/>
      <c r="C86" s="287"/>
      <c r="D86" s="288"/>
      <c r="E86" s="164" t="str">
        <f t="shared" si="4"/>
        <v/>
      </c>
      <c r="F86" s="164" t="str">
        <f t="shared" si="5"/>
        <v/>
      </c>
      <c r="G86" s="164"/>
      <c r="H86" s="287" t="str">
        <f t="shared" si="0"/>
        <v/>
      </c>
      <c r="I86" s="288"/>
      <c r="J86" s="287"/>
      <c r="K86" s="288"/>
      <c r="L86" s="166" t="str">
        <f t="shared" si="1"/>
        <v/>
      </c>
      <c r="O86" s="10">
        <f t="shared" si="2"/>
        <v>0</v>
      </c>
      <c r="P86" s="10">
        <f t="shared" si="3"/>
        <v>0</v>
      </c>
    </row>
    <row r="87" spans="1:16" ht="15.75" customHeight="1" x14ac:dyDescent="0.25">
      <c r="A87" s="289"/>
      <c r="B87" s="288"/>
      <c r="C87" s="287"/>
      <c r="D87" s="288"/>
      <c r="E87" s="164" t="str">
        <f t="shared" si="4"/>
        <v/>
      </c>
      <c r="F87" s="164" t="str">
        <f t="shared" si="5"/>
        <v/>
      </c>
      <c r="G87" s="164"/>
      <c r="H87" s="287" t="str">
        <f t="shared" si="0"/>
        <v/>
      </c>
      <c r="I87" s="288"/>
      <c r="J87" s="287"/>
      <c r="K87" s="288"/>
      <c r="L87" s="166" t="str">
        <f t="shared" si="1"/>
        <v/>
      </c>
      <c r="O87" s="10">
        <f t="shared" si="2"/>
        <v>0</v>
      </c>
      <c r="P87" s="10">
        <f t="shared" si="3"/>
        <v>0</v>
      </c>
    </row>
    <row r="88" spans="1:16" ht="15.75" customHeight="1" x14ac:dyDescent="0.25">
      <c r="A88" s="289"/>
      <c r="B88" s="288"/>
      <c r="C88" s="287"/>
      <c r="D88" s="288"/>
      <c r="E88" s="164" t="str">
        <f t="shared" si="4"/>
        <v/>
      </c>
      <c r="F88" s="164" t="str">
        <f t="shared" si="5"/>
        <v/>
      </c>
      <c r="G88" s="164"/>
      <c r="H88" s="287" t="str">
        <f t="shared" si="0"/>
        <v/>
      </c>
      <c r="I88" s="288"/>
      <c r="J88" s="287"/>
      <c r="K88" s="288"/>
      <c r="L88" s="166" t="str">
        <f t="shared" si="1"/>
        <v/>
      </c>
      <c r="O88" s="10">
        <f t="shared" si="2"/>
        <v>0</v>
      </c>
      <c r="P88" s="10">
        <f t="shared" si="3"/>
        <v>0</v>
      </c>
    </row>
    <row r="89" spans="1:16" ht="15.75" customHeight="1" x14ac:dyDescent="0.25">
      <c r="A89" s="289"/>
      <c r="B89" s="288"/>
      <c r="C89" s="287"/>
      <c r="D89" s="288"/>
      <c r="E89" s="164" t="str">
        <f t="shared" si="4"/>
        <v/>
      </c>
      <c r="F89" s="164" t="str">
        <f t="shared" si="5"/>
        <v/>
      </c>
      <c r="G89" s="164"/>
      <c r="H89" s="287" t="str">
        <f t="shared" si="0"/>
        <v/>
      </c>
      <c r="I89" s="288"/>
      <c r="J89" s="287"/>
      <c r="K89" s="288"/>
      <c r="L89" s="166" t="str">
        <f t="shared" si="1"/>
        <v/>
      </c>
      <c r="O89" s="10">
        <f t="shared" si="2"/>
        <v>0</v>
      </c>
      <c r="P89" s="10">
        <f t="shared" si="3"/>
        <v>0</v>
      </c>
    </row>
    <row r="90" spans="1:16" ht="15.75" customHeight="1" x14ac:dyDescent="0.25">
      <c r="A90" s="289"/>
      <c r="B90" s="288"/>
      <c r="C90" s="287"/>
      <c r="D90" s="288"/>
      <c r="E90" s="164" t="str">
        <f t="shared" si="4"/>
        <v/>
      </c>
      <c r="F90" s="164" t="str">
        <f t="shared" si="5"/>
        <v/>
      </c>
      <c r="G90" s="164"/>
      <c r="H90" s="287" t="str">
        <f t="shared" si="0"/>
        <v/>
      </c>
      <c r="I90" s="288"/>
      <c r="J90" s="287"/>
      <c r="K90" s="288"/>
      <c r="L90" s="166" t="str">
        <f t="shared" si="1"/>
        <v/>
      </c>
      <c r="O90" s="10">
        <f t="shared" si="2"/>
        <v>0</v>
      </c>
      <c r="P90" s="10">
        <f t="shared" si="3"/>
        <v>0</v>
      </c>
    </row>
    <row r="91" spans="1:16" ht="15.75" customHeight="1" x14ac:dyDescent="0.25">
      <c r="A91" s="289"/>
      <c r="B91" s="288"/>
      <c r="C91" s="287"/>
      <c r="D91" s="288"/>
      <c r="E91" s="164" t="str">
        <f t="shared" si="4"/>
        <v/>
      </c>
      <c r="F91" s="164" t="str">
        <f t="shared" si="5"/>
        <v/>
      </c>
      <c r="G91" s="164"/>
      <c r="H91" s="287" t="str">
        <f t="shared" si="0"/>
        <v/>
      </c>
      <c r="I91" s="288"/>
      <c r="J91" s="287"/>
      <c r="K91" s="288"/>
      <c r="L91" s="166" t="str">
        <f t="shared" si="1"/>
        <v/>
      </c>
      <c r="O91" s="10">
        <f t="shared" si="2"/>
        <v>0</v>
      </c>
      <c r="P91" s="10">
        <f t="shared" si="3"/>
        <v>0</v>
      </c>
    </row>
    <row r="92" spans="1:16" ht="15.75" customHeight="1" x14ac:dyDescent="0.25">
      <c r="A92" s="289"/>
      <c r="B92" s="288"/>
      <c r="C92" s="287"/>
      <c r="D92" s="288"/>
      <c r="E92" s="164" t="str">
        <f t="shared" si="4"/>
        <v/>
      </c>
      <c r="F92" s="164" t="str">
        <f t="shared" si="5"/>
        <v/>
      </c>
      <c r="G92" s="164"/>
      <c r="H92" s="287" t="str">
        <f t="shared" si="0"/>
        <v/>
      </c>
      <c r="I92" s="288"/>
      <c r="J92" s="287"/>
      <c r="K92" s="288"/>
      <c r="L92" s="166" t="str">
        <f t="shared" si="1"/>
        <v/>
      </c>
      <c r="O92" s="10">
        <f t="shared" si="2"/>
        <v>0</v>
      </c>
      <c r="P92" s="10">
        <f t="shared" si="3"/>
        <v>0</v>
      </c>
    </row>
    <row r="93" spans="1:16" ht="15.75" customHeight="1" x14ac:dyDescent="0.25">
      <c r="A93" s="289"/>
      <c r="B93" s="288"/>
      <c r="C93" s="287"/>
      <c r="D93" s="288"/>
      <c r="E93" s="164" t="str">
        <f t="shared" si="4"/>
        <v/>
      </c>
      <c r="F93" s="164" t="str">
        <f t="shared" si="5"/>
        <v/>
      </c>
      <c r="G93" s="164"/>
      <c r="H93" s="287" t="str">
        <f t="shared" si="0"/>
        <v/>
      </c>
      <c r="I93" s="288"/>
      <c r="J93" s="287"/>
      <c r="K93" s="288"/>
      <c r="L93" s="166" t="str">
        <f t="shared" si="1"/>
        <v/>
      </c>
      <c r="O93" s="10">
        <f t="shared" si="2"/>
        <v>0</v>
      </c>
      <c r="P93" s="10">
        <f t="shared" si="3"/>
        <v>0</v>
      </c>
    </row>
    <row r="94" spans="1:16" ht="15.75" customHeight="1" x14ac:dyDescent="0.25">
      <c r="A94" s="252"/>
      <c r="B94" s="238"/>
      <c r="C94" s="238"/>
      <c r="D94" s="238"/>
      <c r="E94" s="164" t="str">
        <f t="shared" si="4"/>
        <v/>
      </c>
      <c r="F94" s="164" t="str">
        <f t="shared" si="5"/>
        <v/>
      </c>
      <c r="G94" s="164"/>
      <c r="H94" s="287" t="str">
        <f t="shared" si="0"/>
        <v/>
      </c>
      <c r="I94" s="288"/>
      <c r="J94" s="238"/>
      <c r="K94" s="238"/>
      <c r="L94" s="166" t="str">
        <f t="shared" si="1"/>
        <v/>
      </c>
      <c r="O94" s="10">
        <f t="shared" si="2"/>
        <v>0</v>
      </c>
      <c r="P94" s="10">
        <f t="shared" si="3"/>
        <v>0</v>
      </c>
    </row>
    <row r="95" spans="1:16" ht="15.75" customHeight="1" x14ac:dyDescent="0.25">
      <c r="A95" s="252"/>
      <c r="B95" s="238"/>
      <c r="C95" s="238"/>
      <c r="D95" s="238"/>
      <c r="E95" s="164" t="str">
        <f t="shared" si="4"/>
        <v/>
      </c>
      <c r="F95" s="164" t="str">
        <f t="shared" si="5"/>
        <v/>
      </c>
      <c r="G95" s="164"/>
      <c r="H95" s="287" t="str">
        <f t="shared" si="0"/>
        <v/>
      </c>
      <c r="I95" s="288"/>
      <c r="J95" s="238"/>
      <c r="K95" s="238"/>
      <c r="L95" s="166" t="str">
        <f t="shared" si="1"/>
        <v/>
      </c>
      <c r="O95" s="10">
        <f t="shared" si="2"/>
        <v>0</v>
      </c>
      <c r="P95" s="10">
        <f t="shared" si="3"/>
        <v>0</v>
      </c>
    </row>
    <row r="96" spans="1:16" ht="15.75" customHeight="1" x14ac:dyDescent="0.25">
      <c r="A96" s="252"/>
      <c r="B96" s="238"/>
      <c r="C96" s="238"/>
      <c r="D96" s="238"/>
      <c r="E96" s="164" t="str">
        <f t="shared" si="4"/>
        <v/>
      </c>
      <c r="F96" s="164" t="str">
        <f t="shared" si="5"/>
        <v/>
      </c>
      <c r="G96" s="164"/>
      <c r="H96" s="287" t="str">
        <f t="shared" si="0"/>
        <v/>
      </c>
      <c r="I96" s="288"/>
      <c r="J96" s="238"/>
      <c r="K96" s="238"/>
      <c r="L96" s="166" t="str">
        <f t="shared" si="1"/>
        <v/>
      </c>
      <c r="O96" s="10">
        <f t="shared" si="2"/>
        <v>0</v>
      </c>
      <c r="P96" s="10">
        <f t="shared" si="3"/>
        <v>0</v>
      </c>
    </row>
    <row r="97" spans="1:16" ht="15.75" customHeight="1" x14ac:dyDescent="0.25">
      <c r="A97" s="252"/>
      <c r="B97" s="238"/>
      <c r="C97" s="238"/>
      <c r="D97" s="238"/>
      <c r="E97" s="164" t="str">
        <f t="shared" si="4"/>
        <v/>
      </c>
      <c r="F97" s="164" t="str">
        <f t="shared" si="5"/>
        <v/>
      </c>
      <c r="G97" s="164"/>
      <c r="H97" s="287" t="str">
        <f t="shared" si="0"/>
        <v/>
      </c>
      <c r="I97" s="288"/>
      <c r="J97" s="238"/>
      <c r="K97" s="238"/>
      <c r="L97" s="166" t="str">
        <f t="shared" si="1"/>
        <v/>
      </c>
      <c r="O97" s="10">
        <f t="shared" si="2"/>
        <v>0</v>
      </c>
      <c r="P97" s="10">
        <f t="shared" si="3"/>
        <v>0</v>
      </c>
    </row>
    <row r="98" spans="1:16" ht="15.75" customHeight="1" x14ac:dyDescent="0.25">
      <c r="A98" s="252"/>
      <c r="B98" s="238"/>
      <c r="C98" s="238"/>
      <c r="D98" s="238"/>
      <c r="E98" s="164" t="str">
        <f t="shared" si="4"/>
        <v/>
      </c>
      <c r="F98" s="164" t="str">
        <f t="shared" si="5"/>
        <v/>
      </c>
      <c r="G98" s="164"/>
      <c r="H98" s="287" t="str">
        <f t="shared" si="0"/>
        <v/>
      </c>
      <c r="I98" s="288"/>
      <c r="J98" s="238"/>
      <c r="K98" s="238"/>
      <c r="L98" s="166" t="str">
        <f t="shared" si="1"/>
        <v/>
      </c>
      <c r="O98" s="10">
        <f t="shared" si="2"/>
        <v>0</v>
      </c>
      <c r="P98" s="10">
        <f t="shared" si="3"/>
        <v>0</v>
      </c>
    </row>
    <row r="99" spans="1:16" ht="15.75" customHeight="1" thickBot="1" x14ac:dyDescent="0.3">
      <c r="A99" s="260"/>
      <c r="B99" s="249"/>
      <c r="C99" s="249"/>
      <c r="D99" s="249"/>
      <c r="E99" s="165" t="str">
        <f t="shared" si="4"/>
        <v/>
      </c>
      <c r="F99" s="165" t="str">
        <f t="shared" si="5"/>
        <v/>
      </c>
      <c r="G99" s="165"/>
      <c r="H99" s="249" t="str">
        <f t="shared" si="0"/>
        <v/>
      </c>
      <c r="I99" s="249"/>
      <c r="J99" s="249"/>
      <c r="K99" s="249"/>
      <c r="L99" s="167" t="str">
        <f t="shared" si="1"/>
        <v/>
      </c>
      <c r="O99" s="10">
        <f t="shared" si="2"/>
        <v>0</v>
      </c>
      <c r="P99" s="10">
        <f t="shared" si="3"/>
        <v>0</v>
      </c>
    </row>
    <row r="122" spans="1:12" ht="35.25" customHeight="1" x14ac:dyDescent="0.25">
      <c r="A122" s="453" t="s">
        <v>1776</v>
      </c>
      <c r="B122" s="454"/>
      <c r="C122" s="454"/>
      <c r="D122" s="454"/>
      <c r="E122" s="454"/>
      <c r="F122" s="454"/>
      <c r="G122" s="454"/>
      <c r="H122" s="454"/>
      <c r="I122" s="454"/>
      <c r="J122" s="454"/>
      <c r="K122" s="454"/>
      <c r="L122" s="455"/>
    </row>
    <row r="123" spans="1:12" ht="35.25" customHeight="1" x14ac:dyDescent="0.25">
      <c r="A123" s="456"/>
      <c r="B123" s="457"/>
      <c r="C123" s="457"/>
      <c r="D123" s="457"/>
      <c r="E123" s="457"/>
      <c r="F123" s="457"/>
      <c r="G123" s="457"/>
      <c r="H123" s="457"/>
      <c r="I123" s="457"/>
      <c r="J123" s="457"/>
      <c r="K123" s="457"/>
      <c r="L123" s="458"/>
    </row>
    <row r="124" spans="1:12" ht="35.25" customHeight="1" x14ac:dyDescent="0.25">
      <c r="A124" s="453" t="s">
        <v>2603</v>
      </c>
      <c r="B124" s="454"/>
      <c r="C124" s="454"/>
      <c r="D124" s="454"/>
      <c r="E124" s="454"/>
      <c r="F124" s="454"/>
      <c r="G124" s="454"/>
      <c r="H124" s="454"/>
      <c r="I124" s="454"/>
      <c r="J124" s="454"/>
      <c r="K124" s="454"/>
      <c r="L124" s="455"/>
    </row>
    <row r="125" spans="1:12" ht="35.25" customHeight="1" x14ac:dyDescent="0.25">
      <c r="A125" s="456"/>
      <c r="B125" s="457"/>
      <c r="C125" s="457"/>
      <c r="D125" s="457"/>
      <c r="E125" s="457"/>
      <c r="F125" s="457"/>
      <c r="G125" s="457"/>
      <c r="H125" s="457"/>
      <c r="I125" s="457"/>
      <c r="J125" s="457"/>
      <c r="K125" s="457"/>
      <c r="L125" s="458"/>
    </row>
    <row r="126" spans="1:12" ht="18.75" customHeight="1" x14ac:dyDescent="0.25">
      <c r="A126" s="453" t="s">
        <v>2610</v>
      </c>
      <c r="B126" s="454"/>
      <c r="C126" s="454"/>
      <c r="D126" s="454"/>
      <c r="E126" s="454"/>
      <c r="F126" s="454"/>
      <c r="G126" s="454"/>
      <c r="H126" s="454"/>
      <c r="I126" s="454"/>
      <c r="J126" s="454"/>
      <c r="K126" s="454"/>
      <c r="L126" s="455"/>
    </row>
    <row r="127" spans="1:12" ht="18.75" customHeight="1" x14ac:dyDescent="0.25">
      <c r="A127" s="456"/>
      <c r="B127" s="457"/>
      <c r="C127" s="457"/>
      <c r="D127" s="457"/>
      <c r="E127" s="457"/>
      <c r="F127" s="457"/>
      <c r="G127" s="457"/>
      <c r="H127" s="457"/>
      <c r="I127" s="457"/>
      <c r="J127" s="457"/>
      <c r="K127" s="457"/>
      <c r="L127" s="458"/>
    </row>
    <row r="128" spans="1:12" ht="15.75" customHeight="1" x14ac:dyDescent="0.25">
      <c r="A128" s="453" t="s">
        <v>2604</v>
      </c>
      <c r="B128" s="454"/>
      <c r="C128" s="454"/>
      <c r="D128" s="454"/>
      <c r="E128" s="454"/>
      <c r="F128" s="454"/>
      <c r="G128" s="454"/>
      <c r="H128" s="454"/>
      <c r="I128" s="454"/>
      <c r="J128" s="454"/>
      <c r="K128" s="454"/>
      <c r="L128" s="455"/>
    </row>
    <row r="129" spans="1:12" ht="15" x14ac:dyDescent="0.25">
      <c r="A129" s="456"/>
      <c r="B129" s="457"/>
      <c r="C129" s="457"/>
      <c r="D129" s="457"/>
      <c r="E129" s="457"/>
      <c r="F129" s="457"/>
      <c r="G129" s="457"/>
      <c r="H129" s="457"/>
      <c r="I129" s="457"/>
      <c r="J129" s="457"/>
      <c r="K129" s="457"/>
      <c r="L129" s="458"/>
    </row>
    <row r="130" spans="1:12" ht="15" x14ac:dyDescent="0.25"/>
    <row r="131" spans="1:12" thickBot="1" x14ac:dyDescent="0.3"/>
    <row r="132" spans="1:12" ht="15" x14ac:dyDescent="0.25">
      <c r="A132" s="304"/>
      <c r="B132" s="305"/>
      <c r="C132" s="305"/>
      <c r="D132" s="305"/>
      <c r="E132" s="305"/>
      <c r="F132" s="305"/>
      <c r="G132" s="305"/>
      <c r="H132" s="305"/>
      <c r="I132" s="305"/>
      <c r="J132" s="305"/>
      <c r="K132" s="305"/>
      <c r="L132" s="306"/>
    </row>
    <row r="133" spans="1:12" ht="15" x14ac:dyDescent="0.25">
      <c r="A133" s="307"/>
      <c r="B133" s="308"/>
      <c r="C133" s="308"/>
      <c r="D133" s="308"/>
      <c r="E133" s="308"/>
      <c r="F133" s="308"/>
      <c r="G133" s="308"/>
      <c r="H133" s="308"/>
      <c r="I133" s="308"/>
      <c r="J133" s="308"/>
      <c r="K133" s="308"/>
      <c r="L133" s="309"/>
    </row>
    <row r="134" spans="1:12" ht="15" x14ac:dyDescent="0.25">
      <c r="A134" s="307"/>
      <c r="B134" s="308"/>
      <c r="C134" s="308"/>
      <c r="D134" s="308"/>
      <c r="E134" s="308"/>
      <c r="F134" s="308"/>
      <c r="G134" s="308"/>
      <c r="H134" s="308"/>
      <c r="I134" s="308"/>
      <c r="J134" s="308"/>
      <c r="K134" s="308"/>
      <c r="L134" s="309"/>
    </row>
    <row r="135" spans="1:12" thickBot="1" x14ac:dyDescent="0.3">
      <c r="A135" s="310"/>
      <c r="B135" s="311"/>
      <c r="C135" s="311"/>
      <c r="D135" s="311"/>
      <c r="E135" s="311"/>
      <c r="F135" s="311"/>
      <c r="G135" s="311"/>
      <c r="H135" s="311"/>
      <c r="I135" s="311"/>
      <c r="J135" s="311"/>
      <c r="K135" s="311"/>
      <c r="L135" s="312"/>
    </row>
    <row r="136" spans="1:12" x14ac:dyDescent="0.25">
      <c r="A136" s="70"/>
      <c r="B136" s="70"/>
      <c r="C136" s="70"/>
      <c r="D136" s="70"/>
      <c r="E136" s="70"/>
      <c r="F136" s="70"/>
      <c r="G136" s="70"/>
      <c r="H136" s="70"/>
      <c r="I136" s="70"/>
      <c r="J136" s="70"/>
      <c r="K136" s="70"/>
      <c r="L136" s="70"/>
    </row>
    <row r="137" spans="1:12" ht="15" x14ac:dyDescent="0.25">
      <c r="A137" s="159"/>
      <c r="B137" s="159"/>
      <c r="C137" s="159"/>
      <c r="D137" s="159"/>
      <c r="E137" s="159"/>
      <c r="F137" s="159"/>
      <c r="G137" s="159"/>
      <c r="H137" s="159"/>
      <c r="I137" s="159"/>
      <c r="J137" s="159"/>
      <c r="K137" s="159"/>
      <c r="L137" s="159"/>
    </row>
    <row r="138" spans="1:12" ht="15" x14ac:dyDescent="0.25">
      <c r="A138" s="283"/>
      <c r="B138" s="283"/>
      <c r="C138" s="283"/>
      <c r="D138" s="283"/>
      <c r="E138" s="284" t="s">
        <v>48</v>
      </c>
      <c r="F138" s="284"/>
      <c r="G138" s="284"/>
      <c r="H138" s="284"/>
      <c r="I138" s="284"/>
      <c r="J138" s="284"/>
      <c r="K138" s="284"/>
      <c r="L138" s="284"/>
    </row>
    <row r="139" spans="1:12" ht="15" x14ac:dyDescent="0.25">
      <c r="A139" s="283"/>
      <c r="B139" s="283"/>
      <c r="C139" s="283"/>
      <c r="D139" s="283"/>
      <c r="E139" s="284"/>
      <c r="F139" s="284"/>
      <c r="G139" s="284"/>
      <c r="H139" s="284"/>
      <c r="I139" s="284"/>
      <c r="J139" s="284"/>
      <c r="K139" s="284"/>
      <c r="L139" s="284"/>
    </row>
    <row r="140" spans="1:12" ht="15" x14ac:dyDescent="0.25">
      <c r="A140" s="283"/>
      <c r="B140" s="283"/>
      <c r="C140" s="283"/>
      <c r="D140" s="283"/>
      <c r="E140" s="284"/>
      <c r="F140" s="284"/>
      <c r="G140" s="284"/>
      <c r="H140" s="284"/>
      <c r="I140" s="284"/>
      <c r="J140" s="284"/>
      <c r="K140" s="284"/>
      <c r="L140" s="284"/>
    </row>
    <row r="141" spans="1:12" ht="15" x14ac:dyDescent="0.25">
      <c r="A141" s="283"/>
      <c r="B141" s="283"/>
      <c r="C141" s="283"/>
      <c r="D141" s="283"/>
      <c r="E141" s="293" t="s">
        <v>51</v>
      </c>
      <c r="F141" s="293"/>
      <c r="G141" s="293"/>
      <c r="H141" s="293"/>
      <c r="I141" s="293"/>
      <c r="J141" s="293"/>
      <c r="K141" s="293"/>
      <c r="L141" s="293"/>
    </row>
    <row r="142" spans="1:12" ht="15.75" customHeight="1" x14ac:dyDescent="0.25">
      <c r="A142" s="283"/>
      <c r="B142" s="283"/>
      <c r="C142" s="283"/>
      <c r="D142" s="283"/>
      <c r="E142" s="293"/>
      <c r="F142" s="293"/>
      <c r="G142" s="293"/>
      <c r="H142" s="293"/>
      <c r="I142" s="293"/>
      <c r="J142" s="293"/>
      <c r="K142" s="293"/>
      <c r="L142" s="293"/>
    </row>
    <row r="143" spans="1:12" ht="15" x14ac:dyDescent="0.25">
      <c r="A143" s="283"/>
      <c r="B143" s="283"/>
      <c r="C143" s="283"/>
      <c r="D143" s="283"/>
      <c r="E143" s="293"/>
      <c r="F143" s="293"/>
      <c r="G143" s="293"/>
      <c r="H143" s="293"/>
      <c r="I143" s="293"/>
      <c r="J143" s="293"/>
      <c r="K143" s="293"/>
      <c r="L143" s="293"/>
    </row>
    <row r="144" spans="1:12" ht="19.5" customHeight="1" x14ac:dyDescent="0.25"/>
    <row r="145" spans="1:21" ht="33" customHeight="1" thickBot="1" x14ac:dyDescent="0.3">
      <c r="O145" s="99" t="s">
        <v>58</v>
      </c>
      <c r="P145" s="99" t="s">
        <v>59</v>
      </c>
      <c r="T145" s="10" t="s">
        <v>1764</v>
      </c>
      <c r="U145" s="10" t="s">
        <v>1765</v>
      </c>
    </row>
    <row r="146" spans="1:21" ht="15.75" customHeight="1" thickBot="1" x14ac:dyDescent="0.3">
      <c r="A146" s="240" t="s">
        <v>1778</v>
      </c>
      <c r="B146" s="241"/>
      <c r="C146" s="241"/>
      <c r="D146" s="241"/>
      <c r="E146" s="241"/>
      <c r="F146" s="241"/>
      <c r="G146" s="241"/>
      <c r="H146" s="241"/>
      <c r="I146" s="241"/>
      <c r="J146" s="241"/>
      <c r="K146" s="241"/>
      <c r="L146" s="242"/>
      <c r="O146" s="10">
        <f t="shared" ref="O146:O166" si="6">-J148</f>
        <v>0</v>
      </c>
      <c r="P146" s="10">
        <f t="shared" ref="P146:P166" si="7">J148</f>
        <v>0</v>
      </c>
      <c r="T146" s="10">
        <f>IF(MIN(A148:A168)&gt;=0,MIN(A148:A168)-A149/5,MIN(A148:A168)+A149/5)</f>
        <v>0</v>
      </c>
      <c r="U146" s="10">
        <f>O146*2</f>
        <v>0</v>
      </c>
    </row>
    <row r="147" spans="1:21" ht="31.5" customHeight="1" x14ac:dyDescent="0.25">
      <c r="A147" s="290" t="s">
        <v>0</v>
      </c>
      <c r="B147" s="291"/>
      <c r="C147" s="292" t="s">
        <v>2</v>
      </c>
      <c r="D147" s="291"/>
      <c r="E147" s="163" t="s">
        <v>1773</v>
      </c>
      <c r="F147" s="163" t="s">
        <v>1774</v>
      </c>
      <c r="G147" s="163" t="s">
        <v>1</v>
      </c>
      <c r="H147" s="292" t="s">
        <v>3</v>
      </c>
      <c r="I147" s="291"/>
      <c r="J147" s="292" t="s">
        <v>5</v>
      </c>
      <c r="K147" s="291"/>
      <c r="L147" s="27" t="s">
        <v>4</v>
      </c>
      <c r="O147" s="10">
        <f t="shared" si="6"/>
        <v>0</v>
      </c>
      <c r="P147" s="10">
        <f t="shared" si="7"/>
        <v>0</v>
      </c>
      <c r="T147" s="10">
        <f>IF(MAX(A148:A168)&gt;=0,MAX(A148:A168)+A149/5,MAX(A148:A168)-A149/5)</f>
        <v>0</v>
      </c>
    </row>
    <row r="148" spans="1:21" ht="15.75" customHeight="1" x14ac:dyDescent="0.25">
      <c r="A148" s="289"/>
      <c r="B148" s="288"/>
      <c r="C148" s="287"/>
      <c r="D148" s="288"/>
      <c r="E148" s="186" t="str">
        <f>IF(A148="","",2*$K$37*(1/SQRT(3))+(0.0016%*ABS(A148)+0.000001450377377))</f>
        <v/>
      </c>
      <c r="F148" s="164" t="str">
        <f t="shared" ref="F148:F168" si="8">IF(A148="","",ROUND(((A148+P146)-(A148+O146))/(2*E148),1)&amp;":1")</f>
        <v/>
      </c>
      <c r="G148" s="164"/>
      <c r="H148" s="287" t="str">
        <f t="shared" ref="H148:H168" si="9">IF(A148="","",A148-C148)</f>
        <v/>
      </c>
      <c r="I148" s="288"/>
      <c r="J148" s="287"/>
      <c r="K148" s="288"/>
      <c r="L148" s="166" t="str">
        <f t="shared" ref="L148:L168" si="10">IF(H148="","",IF(AND(H148&gt;=-J148,H148&lt;=J148),"Pass","Fail"))</f>
        <v/>
      </c>
      <c r="O148" s="10">
        <f t="shared" si="6"/>
        <v>0</v>
      </c>
      <c r="P148" s="10">
        <f t="shared" si="7"/>
        <v>0</v>
      </c>
    </row>
    <row r="149" spans="1:21" ht="15.75" customHeight="1" x14ac:dyDescent="0.25">
      <c r="A149" s="289"/>
      <c r="B149" s="288"/>
      <c r="C149" s="287"/>
      <c r="D149" s="288"/>
      <c r="E149" s="186" t="str">
        <f t="shared" ref="E149:E168" si="11">IF(A149="","",2*$K$37*(1/SQRT(3))+(0.0016%*ABS(A149)+0.000001450377377))</f>
        <v/>
      </c>
      <c r="F149" s="164" t="str">
        <f t="shared" si="8"/>
        <v/>
      </c>
      <c r="G149" s="164"/>
      <c r="H149" s="287" t="str">
        <f t="shared" si="9"/>
        <v/>
      </c>
      <c r="I149" s="288"/>
      <c r="J149" s="287"/>
      <c r="K149" s="288"/>
      <c r="L149" s="166" t="str">
        <f t="shared" si="10"/>
        <v/>
      </c>
      <c r="O149" s="10">
        <f t="shared" si="6"/>
        <v>0</v>
      </c>
      <c r="P149" s="10">
        <f t="shared" si="7"/>
        <v>0</v>
      </c>
    </row>
    <row r="150" spans="1:21" ht="15.75" customHeight="1" x14ac:dyDescent="0.25">
      <c r="A150" s="289"/>
      <c r="B150" s="288"/>
      <c r="C150" s="287"/>
      <c r="D150" s="288"/>
      <c r="E150" s="186" t="str">
        <f t="shared" si="11"/>
        <v/>
      </c>
      <c r="F150" s="164" t="str">
        <f t="shared" si="8"/>
        <v/>
      </c>
      <c r="G150" s="164"/>
      <c r="H150" s="287" t="str">
        <f t="shared" si="9"/>
        <v/>
      </c>
      <c r="I150" s="288"/>
      <c r="J150" s="287"/>
      <c r="K150" s="288"/>
      <c r="L150" s="166" t="str">
        <f t="shared" si="10"/>
        <v/>
      </c>
      <c r="O150" s="10">
        <f t="shared" si="6"/>
        <v>0</v>
      </c>
      <c r="P150" s="10">
        <f t="shared" si="7"/>
        <v>0</v>
      </c>
    </row>
    <row r="151" spans="1:21" ht="15.75" customHeight="1" x14ac:dyDescent="0.25">
      <c r="A151" s="289"/>
      <c r="B151" s="288"/>
      <c r="C151" s="287"/>
      <c r="D151" s="288"/>
      <c r="E151" s="186" t="str">
        <f t="shared" si="11"/>
        <v/>
      </c>
      <c r="F151" s="164" t="str">
        <f t="shared" si="8"/>
        <v/>
      </c>
      <c r="G151" s="164"/>
      <c r="H151" s="287" t="str">
        <f t="shared" si="9"/>
        <v/>
      </c>
      <c r="I151" s="288"/>
      <c r="J151" s="287"/>
      <c r="K151" s="288"/>
      <c r="L151" s="166" t="str">
        <f t="shared" si="10"/>
        <v/>
      </c>
      <c r="O151" s="10">
        <f t="shared" si="6"/>
        <v>0</v>
      </c>
      <c r="P151" s="10">
        <f t="shared" si="7"/>
        <v>0</v>
      </c>
    </row>
    <row r="152" spans="1:21" ht="15.75" customHeight="1" x14ac:dyDescent="0.25">
      <c r="A152" s="289"/>
      <c r="B152" s="288"/>
      <c r="C152" s="287"/>
      <c r="D152" s="288"/>
      <c r="E152" s="186" t="str">
        <f t="shared" si="11"/>
        <v/>
      </c>
      <c r="F152" s="164" t="str">
        <f t="shared" si="8"/>
        <v/>
      </c>
      <c r="G152" s="164"/>
      <c r="H152" s="287" t="str">
        <f t="shared" si="9"/>
        <v/>
      </c>
      <c r="I152" s="288"/>
      <c r="J152" s="287"/>
      <c r="K152" s="288"/>
      <c r="L152" s="166" t="str">
        <f t="shared" si="10"/>
        <v/>
      </c>
      <c r="O152" s="10">
        <f t="shared" si="6"/>
        <v>0</v>
      </c>
      <c r="P152" s="10">
        <f t="shared" si="7"/>
        <v>0</v>
      </c>
    </row>
    <row r="153" spans="1:21" ht="15.75" customHeight="1" x14ac:dyDescent="0.25">
      <c r="A153" s="289"/>
      <c r="B153" s="288"/>
      <c r="C153" s="287"/>
      <c r="D153" s="288"/>
      <c r="E153" s="186" t="str">
        <f t="shared" si="11"/>
        <v/>
      </c>
      <c r="F153" s="164" t="str">
        <f t="shared" si="8"/>
        <v/>
      </c>
      <c r="G153" s="164"/>
      <c r="H153" s="287" t="str">
        <f t="shared" si="9"/>
        <v/>
      </c>
      <c r="I153" s="288"/>
      <c r="J153" s="287"/>
      <c r="K153" s="288"/>
      <c r="L153" s="166" t="str">
        <f t="shared" si="10"/>
        <v/>
      </c>
      <c r="O153" s="10">
        <f t="shared" si="6"/>
        <v>0</v>
      </c>
      <c r="P153" s="10">
        <f t="shared" si="7"/>
        <v>0</v>
      </c>
    </row>
    <row r="154" spans="1:21" ht="15.75" customHeight="1" x14ac:dyDescent="0.25">
      <c r="A154" s="289"/>
      <c r="B154" s="288"/>
      <c r="C154" s="287"/>
      <c r="D154" s="288"/>
      <c r="E154" s="186" t="str">
        <f t="shared" si="11"/>
        <v/>
      </c>
      <c r="F154" s="164" t="str">
        <f t="shared" si="8"/>
        <v/>
      </c>
      <c r="G154" s="164"/>
      <c r="H154" s="287" t="str">
        <f t="shared" si="9"/>
        <v/>
      </c>
      <c r="I154" s="288"/>
      <c r="J154" s="287"/>
      <c r="K154" s="288"/>
      <c r="L154" s="166" t="str">
        <f t="shared" si="10"/>
        <v/>
      </c>
      <c r="O154" s="10">
        <f t="shared" si="6"/>
        <v>0</v>
      </c>
      <c r="P154" s="10">
        <f t="shared" si="7"/>
        <v>0</v>
      </c>
    </row>
    <row r="155" spans="1:21" ht="15.75" customHeight="1" x14ac:dyDescent="0.25">
      <c r="A155" s="289"/>
      <c r="B155" s="288"/>
      <c r="C155" s="287"/>
      <c r="D155" s="288"/>
      <c r="E155" s="186" t="str">
        <f t="shared" si="11"/>
        <v/>
      </c>
      <c r="F155" s="164" t="str">
        <f t="shared" si="8"/>
        <v/>
      </c>
      <c r="G155" s="164"/>
      <c r="H155" s="287" t="str">
        <f t="shared" si="9"/>
        <v/>
      </c>
      <c r="I155" s="288"/>
      <c r="J155" s="287"/>
      <c r="K155" s="288"/>
      <c r="L155" s="166" t="str">
        <f t="shared" si="10"/>
        <v/>
      </c>
      <c r="O155" s="10">
        <f t="shared" si="6"/>
        <v>0</v>
      </c>
      <c r="P155" s="10">
        <f t="shared" si="7"/>
        <v>0</v>
      </c>
    </row>
    <row r="156" spans="1:21" ht="15.75" customHeight="1" x14ac:dyDescent="0.25">
      <c r="A156" s="289"/>
      <c r="B156" s="288"/>
      <c r="C156" s="287"/>
      <c r="D156" s="288"/>
      <c r="E156" s="186" t="str">
        <f t="shared" si="11"/>
        <v/>
      </c>
      <c r="F156" s="164" t="str">
        <f t="shared" si="8"/>
        <v/>
      </c>
      <c r="G156" s="164"/>
      <c r="H156" s="287" t="str">
        <f t="shared" si="9"/>
        <v/>
      </c>
      <c r="I156" s="288"/>
      <c r="J156" s="287"/>
      <c r="K156" s="288"/>
      <c r="L156" s="166" t="str">
        <f t="shared" si="10"/>
        <v/>
      </c>
      <c r="O156" s="10">
        <f t="shared" si="6"/>
        <v>0</v>
      </c>
      <c r="P156" s="10">
        <f t="shared" si="7"/>
        <v>0</v>
      </c>
    </row>
    <row r="157" spans="1:21" ht="15.75" customHeight="1" x14ac:dyDescent="0.25">
      <c r="A157" s="289"/>
      <c r="B157" s="288"/>
      <c r="C157" s="287"/>
      <c r="D157" s="288"/>
      <c r="E157" s="186" t="str">
        <f t="shared" si="11"/>
        <v/>
      </c>
      <c r="F157" s="164" t="str">
        <f t="shared" si="8"/>
        <v/>
      </c>
      <c r="G157" s="164"/>
      <c r="H157" s="287" t="str">
        <f t="shared" si="9"/>
        <v/>
      </c>
      <c r="I157" s="288"/>
      <c r="J157" s="287"/>
      <c r="K157" s="288"/>
      <c r="L157" s="166" t="str">
        <f t="shared" si="10"/>
        <v/>
      </c>
      <c r="O157" s="10">
        <f t="shared" si="6"/>
        <v>0</v>
      </c>
      <c r="P157" s="10">
        <f t="shared" si="7"/>
        <v>0</v>
      </c>
    </row>
    <row r="158" spans="1:21" ht="15.75" customHeight="1" x14ac:dyDescent="0.25">
      <c r="A158" s="289"/>
      <c r="B158" s="288"/>
      <c r="C158" s="287"/>
      <c r="D158" s="288"/>
      <c r="E158" s="186" t="str">
        <f t="shared" si="11"/>
        <v/>
      </c>
      <c r="F158" s="164" t="str">
        <f t="shared" si="8"/>
        <v/>
      </c>
      <c r="G158" s="164"/>
      <c r="H158" s="287" t="str">
        <f t="shared" si="9"/>
        <v/>
      </c>
      <c r="I158" s="288"/>
      <c r="J158" s="287"/>
      <c r="K158" s="288"/>
      <c r="L158" s="166" t="str">
        <f t="shared" si="10"/>
        <v/>
      </c>
      <c r="O158" s="10">
        <f t="shared" si="6"/>
        <v>0</v>
      </c>
      <c r="P158" s="10">
        <f t="shared" si="7"/>
        <v>0</v>
      </c>
    </row>
    <row r="159" spans="1:21" ht="15.75" customHeight="1" x14ac:dyDescent="0.25">
      <c r="A159" s="289"/>
      <c r="B159" s="288"/>
      <c r="C159" s="287"/>
      <c r="D159" s="288"/>
      <c r="E159" s="186" t="str">
        <f t="shared" si="11"/>
        <v/>
      </c>
      <c r="F159" s="164" t="str">
        <f t="shared" si="8"/>
        <v/>
      </c>
      <c r="G159" s="164"/>
      <c r="H159" s="287" t="str">
        <f t="shared" si="9"/>
        <v/>
      </c>
      <c r="I159" s="288"/>
      <c r="J159" s="287"/>
      <c r="K159" s="288"/>
      <c r="L159" s="166" t="str">
        <f t="shared" si="10"/>
        <v/>
      </c>
      <c r="O159" s="10">
        <f t="shared" si="6"/>
        <v>0</v>
      </c>
      <c r="P159" s="10">
        <f t="shared" si="7"/>
        <v>0</v>
      </c>
    </row>
    <row r="160" spans="1:21" ht="15.75" customHeight="1" x14ac:dyDescent="0.25">
      <c r="A160" s="289"/>
      <c r="B160" s="288"/>
      <c r="C160" s="287"/>
      <c r="D160" s="288"/>
      <c r="E160" s="186" t="str">
        <f t="shared" si="11"/>
        <v/>
      </c>
      <c r="F160" s="164" t="str">
        <f t="shared" si="8"/>
        <v/>
      </c>
      <c r="G160" s="164"/>
      <c r="H160" s="287" t="str">
        <f t="shared" si="9"/>
        <v/>
      </c>
      <c r="I160" s="288"/>
      <c r="J160" s="287"/>
      <c r="K160" s="288"/>
      <c r="L160" s="166" t="str">
        <f t="shared" si="10"/>
        <v/>
      </c>
      <c r="O160" s="10">
        <f t="shared" si="6"/>
        <v>0</v>
      </c>
      <c r="P160" s="10">
        <f t="shared" si="7"/>
        <v>0</v>
      </c>
    </row>
    <row r="161" spans="1:16" ht="15.75" customHeight="1" x14ac:dyDescent="0.25">
      <c r="A161" s="289"/>
      <c r="B161" s="288"/>
      <c r="C161" s="287"/>
      <c r="D161" s="288"/>
      <c r="E161" s="186" t="str">
        <f t="shared" si="11"/>
        <v/>
      </c>
      <c r="F161" s="164" t="str">
        <f t="shared" si="8"/>
        <v/>
      </c>
      <c r="G161" s="164"/>
      <c r="H161" s="287" t="str">
        <f t="shared" si="9"/>
        <v/>
      </c>
      <c r="I161" s="288"/>
      <c r="J161" s="287"/>
      <c r="K161" s="288"/>
      <c r="L161" s="166" t="str">
        <f t="shared" si="10"/>
        <v/>
      </c>
      <c r="O161" s="10">
        <f t="shared" si="6"/>
        <v>0</v>
      </c>
      <c r="P161" s="10">
        <f t="shared" si="7"/>
        <v>0</v>
      </c>
    </row>
    <row r="162" spans="1:16" ht="15.75" customHeight="1" x14ac:dyDescent="0.25">
      <c r="A162" s="289"/>
      <c r="B162" s="288"/>
      <c r="C162" s="287"/>
      <c r="D162" s="288"/>
      <c r="E162" s="186" t="str">
        <f t="shared" si="11"/>
        <v/>
      </c>
      <c r="F162" s="164" t="str">
        <f t="shared" si="8"/>
        <v/>
      </c>
      <c r="G162" s="164"/>
      <c r="H162" s="287" t="str">
        <f t="shared" si="9"/>
        <v/>
      </c>
      <c r="I162" s="288"/>
      <c r="J162" s="287"/>
      <c r="K162" s="288"/>
      <c r="L162" s="166" t="str">
        <f t="shared" si="10"/>
        <v/>
      </c>
      <c r="O162" s="10">
        <f t="shared" si="6"/>
        <v>0</v>
      </c>
      <c r="P162" s="10">
        <f t="shared" si="7"/>
        <v>0</v>
      </c>
    </row>
    <row r="163" spans="1:16" ht="15.75" customHeight="1" x14ac:dyDescent="0.25">
      <c r="A163" s="252"/>
      <c r="B163" s="238"/>
      <c r="C163" s="238"/>
      <c r="D163" s="238"/>
      <c r="E163" s="186" t="str">
        <f t="shared" si="11"/>
        <v/>
      </c>
      <c r="F163" s="164" t="str">
        <f t="shared" si="8"/>
        <v/>
      </c>
      <c r="G163" s="164"/>
      <c r="H163" s="287" t="str">
        <f t="shared" si="9"/>
        <v/>
      </c>
      <c r="I163" s="288"/>
      <c r="J163" s="238"/>
      <c r="K163" s="238"/>
      <c r="L163" s="166" t="str">
        <f t="shared" si="10"/>
        <v/>
      </c>
      <c r="O163" s="10">
        <f t="shared" si="6"/>
        <v>0</v>
      </c>
      <c r="P163" s="10">
        <f t="shared" si="7"/>
        <v>0</v>
      </c>
    </row>
    <row r="164" spans="1:16" ht="15.75" customHeight="1" x14ac:dyDescent="0.25">
      <c r="A164" s="252"/>
      <c r="B164" s="238"/>
      <c r="C164" s="238"/>
      <c r="D164" s="238"/>
      <c r="E164" s="186" t="str">
        <f t="shared" si="11"/>
        <v/>
      </c>
      <c r="F164" s="164" t="str">
        <f t="shared" si="8"/>
        <v/>
      </c>
      <c r="G164" s="164"/>
      <c r="H164" s="287" t="str">
        <f t="shared" si="9"/>
        <v/>
      </c>
      <c r="I164" s="288"/>
      <c r="J164" s="238"/>
      <c r="K164" s="238"/>
      <c r="L164" s="166" t="str">
        <f t="shared" si="10"/>
        <v/>
      </c>
      <c r="O164" s="10">
        <f t="shared" si="6"/>
        <v>0</v>
      </c>
      <c r="P164" s="10">
        <f t="shared" si="7"/>
        <v>0</v>
      </c>
    </row>
    <row r="165" spans="1:16" ht="15.75" customHeight="1" x14ac:dyDescent="0.25">
      <c r="A165" s="252"/>
      <c r="B165" s="238"/>
      <c r="C165" s="238"/>
      <c r="D165" s="238"/>
      <c r="E165" s="186" t="str">
        <f t="shared" si="11"/>
        <v/>
      </c>
      <c r="F165" s="164" t="str">
        <f t="shared" si="8"/>
        <v/>
      </c>
      <c r="G165" s="164"/>
      <c r="H165" s="287" t="str">
        <f t="shared" si="9"/>
        <v/>
      </c>
      <c r="I165" s="288"/>
      <c r="J165" s="238"/>
      <c r="K165" s="238"/>
      <c r="L165" s="166" t="str">
        <f t="shared" si="10"/>
        <v/>
      </c>
      <c r="O165" s="10">
        <f t="shared" si="6"/>
        <v>0</v>
      </c>
      <c r="P165" s="10">
        <f t="shared" si="7"/>
        <v>0</v>
      </c>
    </row>
    <row r="166" spans="1:16" ht="15.75" customHeight="1" x14ac:dyDescent="0.25">
      <c r="A166" s="252"/>
      <c r="B166" s="238"/>
      <c r="C166" s="238"/>
      <c r="D166" s="238"/>
      <c r="E166" s="186" t="str">
        <f t="shared" si="11"/>
        <v/>
      </c>
      <c r="F166" s="164" t="str">
        <f t="shared" si="8"/>
        <v/>
      </c>
      <c r="G166" s="164"/>
      <c r="H166" s="287" t="str">
        <f t="shared" si="9"/>
        <v/>
      </c>
      <c r="I166" s="288"/>
      <c r="J166" s="238"/>
      <c r="K166" s="238"/>
      <c r="L166" s="166" t="str">
        <f t="shared" si="10"/>
        <v/>
      </c>
      <c r="O166" s="10">
        <f t="shared" si="6"/>
        <v>0</v>
      </c>
      <c r="P166" s="10">
        <f t="shared" si="7"/>
        <v>0</v>
      </c>
    </row>
    <row r="167" spans="1:16" ht="15.75" customHeight="1" x14ac:dyDescent="0.25">
      <c r="A167" s="252"/>
      <c r="B167" s="238"/>
      <c r="C167" s="238"/>
      <c r="D167" s="238"/>
      <c r="E167" s="186" t="str">
        <f t="shared" si="11"/>
        <v/>
      </c>
      <c r="F167" s="164" t="str">
        <f t="shared" si="8"/>
        <v/>
      </c>
      <c r="G167" s="164"/>
      <c r="H167" s="287" t="str">
        <f t="shared" si="9"/>
        <v/>
      </c>
      <c r="I167" s="288"/>
      <c r="J167" s="238"/>
      <c r="K167" s="238"/>
      <c r="L167" s="166" t="str">
        <f t="shared" si="10"/>
        <v/>
      </c>
    </row>
    <row r="168" spans="1:16" ht="18.75" thickBot="1" x14ac:dyDescent="0.3">
      <c r="A168" s="260"/>
      <c r="B168" s="249"/>
      <c r="C168" s="249"/>
      <c r="D168" s="249"/>
      <c r="E168" s="187" t="str">
        <f t="shared" si="11"/>
        <v/>
      </c>
      <c r="F168" s="165" t="str">
        <f t="shared" si="8"/>
        <v/>
      </c>
      <c r="G168" s="165"/>
      <c r="H168" s="249" t="str">
        <f t="shared" si="9"/>
        <v/>
      </c>
      <c r="I168" s="249"/>
      <c r="J168" s="249"/>
      <c r="K168" s="249"/>
      <c r="L168" s="167" t="str">
        <f t="shared" si="10"/>
        <v/>
      </c>
    </row>
    <row r="170" spans="1:16" ht="15.75" customHeight="1" x14ac:dyDescent="0.25">
      <c r="B170" s="157"/>
      <c r="C170" s="157"/>
      <c r="D170" s="157"/>
      <c r="E170" s="157"/>
      <c r="F170" s="157"/>
      <c r="G170" s="157"/>
      <c r="H170" s="157"/>
      <c r="I170" s="157"/>
      <c r="J170" s="157"/>
      <c r="K170" s="162"/>
      <c r="L170" s="37"/>
    </row>
  </sheetData>
  <mergeCells count="334">
    <mergeCell ref="A126:L127"/>
    <mergeCell ref="A99:B99"/>
    <mergeCell ref="C99:D99"/>
    <mergeCell ref="H99:I99"/>
    <mergeCell ref="J99:K99"/>
    <mergeCell ref="A1:D6"/>
    <mergeCell ref="E1:L3"/>
    <mergeCell ref="E4:L6"/>
    <mergeCell ref="A128:L129"/>
    <mergeCell ref="A122:L123"/>
    <mergeCell ref="A124:L125"/>
    <mergeCell ref="A60:B60"/>
    <mergeCell ref="K23:L23"/>
    <mergeCell ref="K24:L24"/>
    <mergeCell ref="K25:L25"/>
    <mergeCell ref="K26:L26"/>
    <mergeCell ref="K27:L27"/>
    <mergeCell ref="C54:F54"/>
    <mergeCell ref="G23:H23"/>
    <mergeCell ref="G24:H24"/>
    <mergeCell ref="G25:H25"/>
    <mergeCell ref="G26:H26"/>
    <mergeCell ref="G27:H27"/>
    <mergeCell ref="I23:J23"/>
    <mergeCell ref="A148:B148"/>
    <mergeCell ref="C148:D148"/>
    <mergeCell ref="H148:I148"/>
    <mergeCell ref="J148:K148"/>
    <mergeCell ref="A149:B149"/>
    <mergeCell ref="C149:D149"/>
    <mergeCell ref="H149:I149"/>
    <mergeCell ref="J149:K149"/>
    <mergeCell ref="A132:L135"/>
    <mergeCell ref="A138:D143"/>
    <mergeCell ref="E138:L140"/>
    <mergeCell ref="E141:L143"/>
    <mergeCell ref="A146:L146"/>
    <mergeCell ref="A147:B147"/>
    <mergeCell ref="C147:D147"/>
    <mergeCell ref="H147:I147"/>
    <mergeCell ref="J147:K147"/>
    <mergeCell ref="A153:B153"/>
    <mergeCell ref="C153:D153"/>
    <mergeCell ref="H153:I153"/>
    <mergeCell ref="J153:K153"/>
    <mergeCell ref="A150:B150"/>
    <mergeCell ref="C150:D150"/>
    <mergeCell ref="H150:I150"/>
    <mergeCell ref="J150:K150"/>
    <mergeCell ref="A151:B151"/>
    <mergeCell ref="C151:D151"/>
    <mergeCell ref="H151:I151"/>
    <mergeCell ref="J151:K151"/>
    <mergeCell ref="A152:B152"/>
    <mergeCell ref="C152:D152"/>
    <mergeCell ref="H152:I152"/>
    <mergeCell ref="J152:K152"/>
    <mergeCell ref="A160:B160"/>
    <mergeCell ref="C160:D160"/>
    <mergeCell ref="H160:I160"/>
    <mergeCell ref="J160:K160"/>
    <mergeCell ref="A161:B161"/>
    <mergeCell ref="C161:D161"/>
    <mergeCell ref="H161:I161"/>
    <mergeCell ref="J161:K161"/>
    <mergeCell ref="A157:B157"/>
    <mergeCell ref="C157:D157"/>
    <mergeCell ref="H157:I157"/>
    <mergeCell ref="J157:K157"/>
    <mergeCell ref="A165:B165"/>
    <mergeCell ref="C165:D165"/>
    <mergeCell ref="H165:I165"/>
    <mergeCell ref="J165:K165"/>
    <mergeCell ref="A154:B154"/>
    <mergeCell ref="C154:D154"/>
    <mergeCell ref="H154:I154"/>
    <mergeCell ref="J154:K154"/>
    <mergeCell ref="A158:B158"/>
    <mergeCell ref="C158:D158"/>
    <mergeCell ref="H158:I158"/>
    <mergeCell ref="J158:K158"/>
    <mergeCell ref="A159:B159"/>
    <mergeCell ref="C159:D159"/>
    <mergeCell ref="H159:I159"/>
    <mergeCell ref="J159:K159"/>
    <mergeCell ref="A155:B155"/>
    <mergeCell ref="C155:D155"/>
    <mergeCell ref="H155:I155"/>
    <mergeCell ref="J155:K155"/>
    <mergeCell ref="A156:B156"/>
    <mergeCell ref="C156:D156"/>
    <mergeCell ref="H156:I156"/>
    <mergeCell ref="J156:K156"/>
    <mergeCell ref="H97:I97"/>
    <mergeCell ref="J97:K97"/>
    <mergeCell ref="J98:K98"/>
    <mergeCell ref="A98:B98"/>
    <mergeCell ref="C98:D98"/>
    <mergeCell ref="H98:I98"/>
    <mergeCell ref="A94:B94"/>
    <mergeCell ref="C94:D94"/>
    <mergeCell ref="H94:I94"/>
    <mergeCell ref="J94:K94"/>
    <mergeCell ref="A95:B95"/>
    <mergeCell ref="C95:D95"/>
    <mergeCell ref="H95:I95"/>
    <mergeCell ref="J95:K95"/>
    <mergeCell ref="A96:B96"/>
    <mergeCell ref="C96:D96"/>
    <mergeCell ref="H96:I96"/>
    <mergeCell ref="J96:K96"/>
    <mergeCell ref="A97:B97"/>
    <mergeCell ref="C97:D97"/>
    <mergeCell ref="A92:B92"/>
    <mergeCell ref="C92:D92"/>
    <mergeCell ref="H92:I92"/>
    <mergeCell ref="J92:K92"/>
    <mergeCell ref="A93:B93"/>
    <mergeCell ref="C93:D93"/>
    <mergeCell ref="H93:I93"/>
    <mergeCell ref="J93:K93"/>
    <mergeCell ref="A90:B90"/>
    <mergeCell ref="C90:D90"/>
    <mergeCell ref="H90:I90"/>
    <mergeCell ref="J90:K90"/>
    <mergeCell ref="A91:B91"/>
    <mergeCell ref="C91:D91"/>
    <mergeCell ref="H91:I91"/>
    <mergeCell ref="J91:K91"/>
    <mergeCell ref="A88:B88"/>
    <mergeCell ref="C88:D88"/>
    <mergeCell ref="H88:I88"/>
    <mergeCell ref="J88:K88"/>
    <mergeCell ref="A89:B89"/>
    <mergeCell ref="C89:D89"/>
    <mergeCell ref="H89:I89"/>
    <mergeCell ref="J89:K89"/>
    <mergeCell ref="A86:B86"/>
    <mergeCell ref="C86:D86"/>
    <mergeCell ref="H86:I86"/>
    <mergeCell ref="J86:K86"/>
    <mergeCell ref="A87:B87"/>
    <mergeCell ref="C87:D87"/>
    <mergeCell ref="H87:I87"/>
    <mergeCell ref="J87:K87"/>
    <mergeCell ref="A84:B84"/>
    <mergeCell ref="C84:D84"/>
    <mergeCell ref="H84:I84"/>
    <mergeCell ref="J84:K84"/>
    <mergeCell ref="A85:B85"/>
    <mergeCell ref="C85:D85"/>
    <mergeCell ref="H85:I85"/>
    <mergeCell ref="J85:K85"/>
    <mergeCell ref="A82:B82"/>
    <mergeCell ref="C82:D82"/>
    <mergeCell ref="H82:I82"/>
    <mergeCell ref="J82:K82"/>
    <mergeCell ref="A83:B83"/>
    <mergeCell ref="C83:D83"/>
    <mergeCell ref="H83:I83"/>
    <mergeCell ref="J83:K83"/>
    <mergeCell ref="A81:B81"/>
    <mergeCell ref="C81:D81"/>
    <mergeCell ref="H81:I81"/>
    <mergeCell ref="J81:K81"/>
    <mergeCell ref="A43:L43"/>
    <mergeCell ref="A44:L46"/>
    <mergeCell ref="A48:L49"/>
    <mergeCell ref="A50:L51"/>
    <mergeCell ref="A54:B54"/>
    <mergeCell ref="G54:H54"/>
    <mergeCell ref="C60:F60"/>
    <mergeCell ref="G60:H60"/>
    <mergeCell ref="A53:F53"/>
    <mergeCell ref="G53:L53"/>
    <mergeCell ref="I54:L54"/>
    <mergeCell ref="A55:B55"/>
    <mergeCell ref="C55:F55"/>
    <mergeCell ref="G55:H55"/>
    <mergeCell ref="I55:L55"/>
    <mergeCell ref="A59:B59"/>
    <mergeCell ref="A79:B79"/>
    <mergeCell ref="C59:F59"/>
    <mergeCell ref="G59:H59"/>
    <mergeCell ref="I60:L60"/>
    <mergeCell ref="A38:B38"/>
    <mergeCell ref="C38:L38"/>
    <mergeCell ref="A40:L40"/>
    <mergeCell ref="A41:B41"/>
    <mergeCell ref="D41:E41"/>
    <mergeCell ref="G41:H41"/>
    <mergeCell ref="J41:K41"/>
    <mergeCell ref="A80:B80"/>
    <mergeCell ref="C80:D80"/>
    <mergeCell ref="H80:I80"/>
    <mergeCell ref="J80:K80"/>
    <mergeCell ref="C79:D79"/>
    <mergeCell ref="H79:I79"/>
    <mergeCell ref="J79:K79"/>
    <mergeCell ref="A77:L77"/>
    <mergeCell ref="A63:L66"/>
    <mergeCell ref="A69:D74"/>
    <mergeCell ref="E69:L71"/>
    <mergeCell ref="E72:L74"/>
    <mergeCell ref="I56:L56"/>
    <mergeCell ref="A78:B78"/>
    <mergeCell ref="C78:D78"/>
    <mergeCell ref="H78:I78"/>
    <mergeCell ref="J78:K78"/>
    <mergeCell ref="A37:B37"/>
    <mergeCell ref="C37:D37"/>
    <mergeCell ref="E37:F37"/>
    <mergeCell ref="G37:H37"/>
    <mergeCell ref="I37:J37"/>
    <mergeCell ref="K37:L37"/>
    <mergeCell ref="A36:B36"/>
    <mergeCell ref="C36:D36"/>
    <mergeCell ref="E36:F36"/>
    <mergeCell ref="G36:H36"/>
    <mergeCell ref="I36:J36"/>
    <mergeCell ref="K36:L36"/>
    <mergeCell ref="A34:B34"/>
    <mergeCell ref="C34:H34"/>
    <mergeCell ref="I34:J34"/>
    <mergeCell ref="K34:L34"/>
    <mergeCell ref="A35:B35"/>
    <mergeCell ref="C35:D35"/>
    <mergeCell ref="E35:F35"/>
    <mergeCell ref="G35:H35"/>
    <mergeCell ref="I35:J35"/>
    <mergeCell ref="K35:L35"/>
    <mergeCell ref="K31:L31"/>
    <mergeCell ref="A33:L33"/>
    <mergeCell ref="A29:D29"/>
    <mergeCell ref="E29:F29"/>
    <mergeCell ref="G29:H29"/>
    <mergeCell ref="I29:J29"/>
    <mergeCell ref="K29:L29"/>
    <mergeCell ref="A30:D30"/>
    <mergeCell ref="E30:F30"/>
    <mergeCell ref="G30:H30"/>
    <mergeCell ref="I30:J30"/>
    <mergeCell ref="K30:L30"/>
    <mergeCell ref="E23:F23"/>
    <mergeCell ref="E24:F24"/>
    <mergeCell ref="E25:F25"/>
    <mergeCell ref="E26:F26"/>
    <mergeCell ref="E27:F27"/>
    <mergeCell ref="A31:D31"/>
    <mergeCell ref="E31:F31"/>
    <mergeCell ref="G31:H31"/>
    <mergeCell ref="I31:J31"/>
    <mergeCell ref="A28:D28"/>
    <mergeCell ref="E28:F28"/>
    <mergeCell ref="G28:H28"/>
    <mergeCell ref="I28:J28"/>
    <mergeCell ref="I25:J25"/>
    <mergeCell ref="I26:J26"/>
    <mergeCell ref="I27:J27"/>
    <mergeCell ref="A23:D23"/>
    <mergeCell ref="I24:J24"/>
    <mergeCell ref="G21:H21"/>
    <mergeCell ref="I21:J21"/>
    <mergeCell ref="K21:L21"/>
    <mergeCell ref="C15:F15"/>
    <mergeCell ref="G15:H15"/>
    <mergeCell ref="I15:L15"/>
    <mergeCell ref="C12:F12"/>
    <mergeCell ref="G12:H12"/>
    <mergeCell ref="I12:L12"/>
    <mergeCell ref="A8:F8"/>
    <mergeCell ref="G8:L8"/>
    <mergeCell ref="A9:B9"/>
    <mergeCell ref="C9:F9"/>
    <mergeCell ref="G9:H9"/>
    <mergeCell ref="I9:L9"/>
    <mergeCell ref="C13:F13"/>
    <mergeCell ref="C14:F14"/>
    <mergeCell ref="G13:H13"/>
    <mergeCell ref="I13:L13"/>
    <mergeCell ref="A11:B14"/>
    <mergeCell ref="C11:F11"/>
    <mergeCell ref="G11:H11"/>
    <mergeCell ref="I11:L11"/>
    <mergeCell ref="G14:H14"/>
    <mergeCell ref="I14:L14"/>
    <mergeCell ref="J166:K166"/>
    <mergeCell ref="A167:B167"/>
    <mergeCell ref="C167:D167"/>
    <mergeCell ref="H167:I167"/>
    <mergeCell ref="J167:K167"/>
    <mergeCell ref="A10:B10"/>
    <mergeCell ref="C10:F10"/>
    <mergeCell ref="G10:H10"/>
    <mergeCell ref="I10:L10"/>
    <mergeCell ref="A17:L18"/>
    <mergeCell ref="A20:L20"/>
    <mergeCell ref="A21:D21"/>
    <mergeCell ref="E21:F21"/>
    <mergeCell ref="A15:B15"/>
    <mergeCell ref="K28:L28"/>
    <mergeCell ref="A24:D24"/>
    <mergeCell ref="A25:D25"/>
    <mergeCell ref="A26:D26"/>
    <mergeCell ref="A27:D27"/>
    <mergeCell ref="A22:D22"/>
    <mergeCell ref="E22:F22"/>
    <mergeCell ref="G22:H22"/>
    <mergeCell ref="I22:J22"/>
    <mergeCell ref="K22:L22"/>
    <mergeCell ref="I59:L59"/>
    <mergeCell ref="A58:L58"/>
    <mergeCell ref="A56:B56"/>
    <mergeCell ref="G56:H56"/>
    <mergeCell ref="C56:F56"/>
    <mergeCell ref="A168:B168"/>
    <mergeCell ref="C168:D168"/>
    <mergeCell ref="H168:I168"/>
    <mergeCell ref="J168:K168"/>
    <mergeCell ref="A162:B162"/>
    <mergeCell ref="C162:D162"/>
    <mergeCell ref="H162:I162"/>
    <mergeCell ref="J162:K162"/>
    <mergeCell ref="A163:B163"/>
    <mergeCell ref="C163:D163"/>
    <mergeCell ref="H163:I163"/>
    <mergeCell ref="J163:K163"/>
    <mergeCell ref="A164:B164"/>
    <mergeCell ref="C164:D164"/>
    <mergeCell ref="H164:I164"/>
    <mergeCell ref="J164:K164"/>
    <mergeCell ref="A166:B166"/>
    <mergeCell ref="C166:D166"/>
    <mergeCell ref="H166:I166"/>
  </mergeCells>
  <conditionalFormatting sqref="K170 L79:L99">
    <cfRule type="containsText" dxfId="75" priority="3" operator="containsText" text="Fail">
      <formula>NOT(ISERROR(SEARCH("Fail",K79)))</formula>
    </cfRule>
    <cfRule type="containsText" dxfId="74" priority="4" operator="containsText" text="Pass">
      <formula>NOT(ISERROR(SEARCH("Pass",K79)))</formula>
    </cfRule>
  </conditionalFormatting>
  <conditionalFormatting sqref="L148:L168">
    <cfRule type="containsText" dxfId="73" priority="1" operator="containsText" text="Fail">
      <formula>NOT(ISERROR(SEARCH("Fail",L148)))</formula>
    </cfRule>
    <cfRule type="containsText" dxfId="72" priority="2" operator="containsText" text="Pass">
      <formula>NOT(ISERROR(SEARCH("Pass",L148)))</formula>
    </cfRule>
  </conditionalFormatting>
  <pageMargins left="0.7" right="0.7" top="0.6" bottom="0.75" header="0.3" footer="0.8"/>
  <pageSetup scale="56" orientation="portrait" r:id="rId1"/>
  <headerFooter>
    <oddHeader>&amp;C
&amp;G</oddHeader>
    <oddFooter>&amp;CPage &amp;P of &amp;N&amp;R&amp;F</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922"/>
  <sheetViews>
    <sheetView topLeftCell="E1" zoomScale="80" zoomScaleNormal="80" workbookViewId="0">
      <selection activeCell="L6" sqref="L6"/>
    </sheetView>
  </sheetViews>
  <sheetFormatPr defaultRowHeight="15" x14ac:dyDescent="0.25"/>
  <cols>
    <col min="1" max="1" width="9.140625" style="132"/>
    <col min="2" max="2" width="78.140625" style="132" bestFit="1" customWidth="1"/>
    <col min="3" max="3" width="22.28515625" style="129" bestFit="1" customWidth="1"/>
    <col min="4" max="4" width="79.28515625" style="129" bestFit="1" customWidth="1"/>
    <col min="5" max="5" width="42.140625" style="129" bestFit="1" customWidth="1"/>
    <col min="6" max="6" width="46" style="129" customWidth="1"/>
    <col min="7" max="7" width="46.28515625" style="129" bestFit="1" customWidth="1"/>
    <col min="8" max="8" width="9.140625" style="132"/>
    <col min="9" max="9" width="18.140625" style="132" customWidth="1"/>
    <col min="10" max="10" width="18.5703125" style="132" customWidth="1"/>
    <col min="11" max="11" width="18.42578125" style="132" customWidth="1"/>
    <col min="12" max="12" width="23.42578125" style="132" customWidth="1"/>
    <col min="13" max="16384" width="9.140625" style="132"/>
  </cols>
  <sheetData>
    <row r="1" spans="2:12" ht="15.75" customHeight="1" thickBot="1" x14ac:dyDescent="0.3">
      <c r="B1" s="465" t="s">
        <v>62</v>
      </c>
      <c r="C1" s="466"/>
      <c r="D1" s="466"/>
      <c r="E1" s="466"/>
      <c r="F1" s="466"/>
      <c r="G1" s="467"/>
      <c r="I1" s="460" t="s">
        <v>1761</v>
      </c>
      <c r="J1" s="460" t="s">
        <v>1762</v>
      </c>
      <c r="K1" s="460" t="s">
        <v>2613</v>
      </c>
      <c r="L1" s="460" t="s">
        <v>2612</v>
      </c>
    </row>
    <row r="2" spans="2:12" ht="15.75" thickBot="1" x14ac:dyDescent="0.3">
      <c r="B2" s="462"/>
      <c r="C2" s="463"/>
      <c r="D2" s="463"/>
      <c r="E2" s="463"/>
      <c r="F2" s="463"/>
      <c r="G2" s="464"/>
      <c r="I2" s="460"/>
      <c r="J2" s="460"/>
      <c r="K2" s="460"/>
      <c r="L2" s="461"/>
    </row>
    <row r="3" spans="2:12" x14ac:dyDescent="0.25">
      <c r="B3" s="140" t="s">
        <v>23</v>
      </c>
      <c r="C3" s="103" t="s">
        <v>63</v>
      </c>
      <c r="D3" s="103" t="s">
        <v>1639</v>
      </c>
      <c r="E3" s="103" t="s">
        <v>1640</v>
      </c>
      <c r="F3" s="103" t="s">
        <v>1789</v>
      </c>
      <c r="G3" s="104" t="s">
        <v>64</v>
      </c>
      <c r="I3" s="132" t="str">
        <f>"Setpoint, "</f>
        <v xml:space="preserve">Setpoint, </v>
      </c>
      <c r="J3" s="130" t="str">
        <f>"Setpoint, "</f>
        <v xml:space="preserve">Setpoint, </v>
      </c>
      <c r="K3" s="130" t="str">
        <f>"Setpoint, "</f>
        <v xml:space="preserve">Setpoint, </v>
      </c>
      <c r="L3" s="130" t="str">
        <f>"Setpoint, "</f>
        <v xml:space="preserve">Setpoint, </v>
      </c>
    </row>
    <row r="4" spans="2:12" x14ac:dyDescent="0.25">
      <c r="B4" s="143"/>
      <c r="C4" s="112"/>
      <c r="D4" s="117"/>
      <c r="E4" s="117"/>
      <c r="F4" s="117"/>
      <c r="G4" s="126"/>
      <c r="I4" s="132" t="str">
        <f>$I$3&amp;TEXT('Single, Plain, AFAL'!K34,"")</f>
        <v xml:space="preserve">Setpoint, </v>
      </c>
      <c r="J4" s="130" t="str">
        <f>$J$3&amp;TEXT('Dual, Plain, AFAL'!K34,"")</f>
        <v xml:space="preserve">Setpoint, </v>
      </c>
      <c r="K4" s="130" t="str">
        <f>$K$3&amp;TEXT('Transmitter, Plain, AFAL'!K34,"")</f>
        <v xml:space="preserve">Setpoint, </v>
      </c>
      <c r="L4" s="130" t="str">
        <f>$K$3&amp;TEXT('Multi-Meter (3), Plain, AFAL'!K34,"")</f>
        <v xml:space="preserve">Setpoint, </v>
      </c>
    </row>
    <row r="5" spans="2:12" x14ac:dyDescent="0.25">
      <c r="B5" s="141" t="s">
        <v>1657</v>
      </c>
      <c r="C5" s="110" t="s">
        <v>65</v>
      </c>
      <c r="D5" s="110" t="s">
        <v>66</v>
      </c>
      <c r="E5" s="110" t="s">
        <v>128</v>
      </c>
      <c r="F5" s="110" t="s">
        <v>128</v>
      </c>
      <c r="G5" s="111" t="s">
        <v>67</v>
      </c>
      <c r="I5" s="132" t="str">
        <f>$I$3&amp;TEXT('Single, Plain, Unc., AFAL'!K36,"")</f>
        <v xml:space="preserve">Setpoint, </v>
      </c>
      <c r="J5" s="145" t="s">
        <v>1763</v>
      </c>
      <c r="K5" s="145"/>
      <c r="L5" s="130" t="str">
        <f>$K$3&amp;TEXT('Multi-Meter (3), Plain, AFAL'!K37,"")</f>
        <v xml:space="preserve">Setpoint, </v>
      </c>
    </row>
    <row r="6" spans="2:12" x14ac:dyDescent="0.25">
      <c r="B6" s="141" t="s">
        <v>1657</v>
      </c>
      <c r="C6" s="110" t="s">
        <v>68</v>
      </c>
      <c r="D6" s="110" t="s">
        <v>66</v>
      </c>
      <c r="E6" s="110" t="s">
        <v>128</v>
      </c>
      <c r="F6" s="110" t="s">
        <v>128</v>
      </c>
      <c r="G6" s="111" t="s">
        <v>69</v>
      </c>
      <c r="J6" s="130" t="str">
        <f>"Setpoint, "</f>
        <v xml:space="preserve">Setpoint, </v>
      </c>
      <c r="K6" s="130"/>
      <c r="L6" s="130" t="str">
        <f>$K$3&amp;TEXT('Multi-Meter (3), Plain, AFAL'!K40,"")</f>
        <v xml:space="preserve">Setpoint, </v>
      </c>
    </row>
    <row r="7" spans="2:12" x14ac:dyDescent="0.25">
      <c r="B7" s="141" t="s">
        <v>1657</v>
      </c>
      <c r="C7" s="110" t="s">
        <v>70</v>
      </c>
      <c r="D7" s="110" t="s">
        <v>66</v>
      </c>
      <c r="E7" s="110" t="s">
        <v>128</v>
      </c>
      <c r="F7" s="110" t="s">
        <v>128</v>
      </c>
      <c r="G7" s="111" t="s">
        <v>71</v>
      </c>
      <c r="J7" s="130" t="str">
        <f>$J$6&amp;TEXT('Dual, Plain, AFAL'!K37,"")</f>
        <v xml:space="preserve">Setpoint, </v>
      </c>
      <c r="K7" s="130"/>
    </row>
    <row r="8" spans="2:12" x14ac:dyDescent="0.25">
      <c r="B8" s="141" t="s">
        <v>1657</v>
      </c>
      <c r="C8" s="110" t="s">
        <v>72</v>
      </c>
      <c r="D8" s="110" t="s">
        <v>66</v>
      </c>
      <c r="E8" s="110" t="s">
        <v>128</v>
      </c>
      <c r="F8" s="110" t="s">
        <v>128</v>
      </c>
      <c r="G8" s="111" t="s">
        <v>73</v>
      </c>
    </row>
    <row r="9" spans="2:12" x14ac:dyDescent="0.25">
      <c r="B9" s="141" t="s">
        <v>1657</v>
      </c>
      <c r="C9" s="110" t="s">
        <v>74</v>
      </c>
      <c r="D9" s="110" t="s">
        <v>66</v>
      </c>
      <c r="E9" s="110" t="s">
        <v>128</v>
      </c>
      <c r="F9" s="110" t="s">
        <v>128</v>
      </c>
      <c r="G9" s="111" t="s">
        <v>75</v>
      </c>
    </row>
    <row r="10" spans="2:12" x14ac:dyDescent="0.25">
      <c r="B10" s="141" t="s">
        <v>1657</v>
      </c>
      <c r="C10" s="110" t="s">
        <v>76</v>
      </c>
      <c r="D10" s="110" t="s">
        <v>66</v>
      </c>
      <c r="E10" s="110" t="s">
        <v>128</v>
      </c>
      <c r="F10" s="110" t="s">
        <v>128</v>
      </c>
      <c r="G10" s="111" t="s">
        <v>77</v>
      </c>
    </row>
    <row r="11" spans="2:12" x14ac:dyDescent="0.25">
      <c r="B11" s="143" t="s">
        <v>1657</v>
      </c>
      <c r="C11" s="112" t="s">
        <v>78</v>
      </c>
      <c r="D11" s="112" t="s">
        <v>66</v>
      </c>
      <c r="E11" s="112" t="s">
        <v>128</v>
      </c>
      <c r="F11" s="112" t="s">
        <v>128</v>
      </c>
      <c r="G11" s="113" t="s">
        <v>79</v>
      </c>
    </row>
    <row r="12" spans="2:12" x14ac:dyDescent="0.25">
      <c r="B12" s="141" t="s">
        <v>1658</v>
      </c>
      <c r="C12" s="133" t="s">
        <v>80</v>
      </c>
      <c r="D12" s="110" t="s">
        <v>66</v>
      </c>
      <c r="E12" s="110" t="s">
        <v>128</v>
      </c>
      <c r="F12" s="110" t="s">
        <v>128</v>
      </c>
      <c r="G12" s="109" t="s">
        <v>67</v>
      </c>
    </row>
    <row r="13" spans="2:12" x14ac:dyDescent="0.25">
      <c r="B13" s="141" t="s">
        <v>1658</v>
      </c>
      <c r="C13" s="133" t="s">
        <v>80</v>
      </c>
      <c r="D13" s="110" t="s">
        <v>66</v>
      </c>
      <c r="E13" s="110" t="s">
        <v>128</v>
      </c>
      <c r="F13" s="110" t="s">
        <v>128</v>
      </c>
      <c r="G13" s="111" t="s">
        <v>69</v>
      </c>
    </row>
    <row r="14" spans="2:12" x14ac:dyDescent="0.25">
      <c r="B14" s="141" t="s">
        <v>1658</v>
      </c>
      <c r="C14" s="133" t="s">
        <v>80</v>
      </c>
      <c r="D14" s="110" t="s">
        <v>66</v>
      </c>
      <c r="E14" s="110" t="s">
        <v>128</v>
      </c>
      <c r="F14" s="110" t="s">
        <v>128</v>
      </c>
      <c r="G14" s="111" t="s">
        <v>71</v>
      </c>
    </row>
    <row r="15" spans="2:12" x14ac:dyDescent="0.25">
      <c r="B15" s="141" t="s">
        <v>1658</v>
      </c>
      <c r="C15" s="133" t="s">
        <v>80</v>
      </c>
      <c r="D15" s="110" t="s">
        <v>66</v>
      </c>
      <c r="E15" s="110" t="s">
        <v>128</v>
      </c>
      <c r="F15" s="110" t="s">
        <v>128</v>
      </c>
      <c r="G15" s="111" t="s">
        <v>73</v>
      </c>
    </row>
    <row r="16" spans="2:12" x14ac:dyDescent="0.25">
      <c r="B16" s="141" t="s">
        <v>1658</v>
      </c>
      <c r="C16" s="133" t="s">
        <v>80</v>
      </c>
      <c r="D16" s="110" t="s">
        <v>66</v>
      </c>
      <c r="E16" s="110" t="s">
        <v>128</v>
      </c>
      <c r="F16" s="110" t="s">
        <v>128</v>
      </c>
      <c r="G16" s="111" t="s">
        <v>75</v>
      </c>
    </row>
    <row r="17" spans="2:7" x14ac:dyDescent="0.25">
      <c r="B17" s="141" t="s">
        <v>1658</v>
      </c>
      <c r="C17" s="133" t="s">
        <v>80</v>
      </c>
      <c r="D17" s="110" t="s">
        <v>66</v>
      </c>
      <c r="E17" s="110" t="s">
        <v>128</v>
      </c>
      <c r="F17" s="110" t="s">
        <v>128</v>
      </c>
      <c r="G17" s="111" t="s">
        <v>77</v>
      </c>
    </row>
    <row r="18" spans="2:7" x14ac:dyDescent="0.25">
      <c r="B18" s="143" t="s">
        <v>1658</v>
      </c>
      <c r="C18" s="133" t="s">
        <v>80</v>
      </c>
      <c r="D18" s="110" t="s">
        <v>66</v>
      </c>
      <c r="E18" s="110" t="s">
        <v>128</v>
      </c>
      <c r="F18" s="110" t="s">
        <v>128</v>
      </c>
      <c r="G18" s="111" t="s">
        <v>79</v>
      </c>
    </row>
    <row r="19" spans="2:7" x14ac:dyDescent="0.25">
      <c r="B19" s="141" t="s">
        <v>1659</v>
      </c>
      <c r="C19" s="134" t="s">
        <v>81</v>
      </c>
      <c r="D19" s="108" t="s">
        <v>66</v>
      </c>
      <c r="E19" s="108" t="s">
        <v>128</v>
      </c>
      <c r="F19" s="108" t="s">
        <v>128</v>
      </c>
      <c r="G19" s="114" t="s">
        <v>82</v>
      </c>
    </row>
    <row r="20" spans="2:7" x14ac:dyDescent="0.25">
      <c r="B20" s="141" t="s">
        <v>1659</v>
      </c>
      <c r="C20" s="106" t="s">
        <v>83</v>
      </c>
      <c r="D20" s="110" t="s">
        <v>66</v>
      </c>
      <c r="E20" s="110" t="s">
        <v>128</v>
      </c>
      <c r="F20" s="110" t="s">
        <v>128</v>
      </c>
      <c r="G20" s="107" t="s">
        <v>84</v>
      </c>
    </row>
    <row r="21" spans="2:7" x14ac:dyDescent="0.25">
      <c r="B21" s="141" t="s">
        <v>1659</v>
      </c>
      <c r="C21" s="106" t="s">
        <v>85</v>
      </c>
      <c r="D21" s="110" t="s">
        <v>66</v>
      </c>
      <c r="E21" s="110" t="s">
        <v>128</v>
      </c>
      <c r="F21" s="110" t="s">
        <v>128</v>
      </c>
      <c r="G21" s="107" t="s">
        <v>86</v>
      </c>
    </row>
    <row r="22" spans="2:7" x14ac:dyDescent="0.25">
      <c r="B22" s="141" t="s">
        <v>1659</v>
      </c>
      <c r="C22" s="106" t="s">
        <v>87</v>
      </c>
      <c r="D22" s="110" t="s">
        <v>66</v>
      </c>
      <c r="E22" s="110" t="s">
        <v>128</v>
      </c>
      <c r="F22" s="110" t="s">
        <v>128</v>
      </c>
      <c r="G22" s="107" t="s">
        <v>88</v>
      </c>
    </row>
    <row r="23" spans="2:7" x14ac:dyDescent="0.25">
      <c r="B23" s="143" t="s">
        <v>1659</v>
      </c>
      <c r="C23" s="117" t="s">
        <v>89</v>
      </c>
      <c r="D23" s="112" t="s">
        <v>66</v>
      </c>
      <c r="E23" s="112" t="s">
        <v>128</v>
      </c>
      <c r="F23" s="112" t="s">
        <v>128</v>
      </c>
      <c r="G23" s="126" t="s">
        <v>90</v>
      </c>
    </row>
    <row r="24" spans="2:7" ht="51" x14ac:dyDescent="0.25">
      <c r="B24" s="143" t="s">
        <v>1660</v>
      </c>
      <c r="C24" s="110" t="s">
        <v>91</v>
      </c>
      <c r="D24" s="110" t="s">
        <v>1641</v>
      </c>
      <c r="E24" s="110" t="s">
        <v>1643</v>
      </c>
      <c r="F24" s="110" t="s">
        <v>128</v>
      </c>
      <c r="G24" s="111" t="s">
        <v>92</v>
      </c>
    </row>
    <row r="25" spans="2:7" ht="25.5" x14ac:dyDescent="0.25">
      <c r="B25" s="143" t="s">
        <v>1661</v>
      </c>
      <c r="C25" s="134" t="s">
        <v>93</v>
      </c>
      <c r="D25" s="108" t="s">
        <v>1651</v>
      </c>
      <c r="E25" s="108" t="s">
        <v>1642</v>
      </c>
      <c r="F25" s="108" t="s">
        <v>128</v>
      </c>
      <c r="G25" s="109" t="s">
        <v>94</v>
      </c>
    </row>
    <row r="26" spans="2:7" ht="25.5" x14ac:dyDescent="0.25">
      <c r="B26" s="143" t="s">
        <v>1661</v>
      </c>
      <c r="C26" s="108" t="s">
        <v>95</v>
      </c>
      <c r="D26" s="108" t="s">
        <v>1651</v>
      </c>
      <c r="E26" s="108" t="s">
        <v>1644</v>
      </c>
      <c r="F26" s="108" t="s">
        <v>128</v>
      </c>
      <c r="G26" s="109" t="s">
        <v>96</v>
      </c>
    </row>
    <row r="27" spans="2:7" x14ac:dyDescent="0.25">
      <c r="B27" s="143" t="s">
        <v>1766</v>
      </c>
      <c r="C27" s="108" t="s">
        <v>1767</v>
      </c>
      <c r="D27" s="108" t="s">
        <v>1768</v>
      </c>
      <c r="E27" s="108" t="s">
        <v>128</v>
      </c>
      <c r="F27" s="108" t="s">
        <v>128</v>
      </c>
      <c r="G27" s="109" t="s">
        <v>1769</v>
      </c>
    </row>
    <row r="28" spans="2:7" ht="38.25" x14ac:dyDescent="0.25">
      <c r="B28" s="143" t="s">
        <v>1662</v>
      </c>
      <c r="C28" s="134" t="s">
        <v>97</v>
      </c>
      <c r="D28" s="108" t="s">
        <v>1790</v>
      </c>
      <c r="E28" s="108" t="s">
        <v>1791</v>
      </c>
      <c r="F28" s="108" t="s">
        <v>1645</v>
      </c>
      <c r="G28" s="109" t="s">
        <v>98</v>
      </c>
    </row>
    <row r="29" spans="2:7" ht="25.5" x14ac:dyDescent="0.25">
      <c r="B29" s="141" t="s">
        <v>1663</v>
      </c>
      <c r="C29" s="134" t="s">
        <v>99</v>
      </c>
      <c r="D29" s="108" t="s">
        <v>100</v>
      </c>
      <c r="E29" s="108" t="s">
        <v>128</v>
      </c>
      <c r="F29" s="108" t="s">
        <v>128</v>
      </c>
      <c r="G29" s="109" t="s">
        <v>101</v>
      </c>
    </row>
    <row r="30" spans="2:7" ht="25.5" x14ac:dyDescent="0.25">
      <c r="B30" s="141" t="s">
        <v>1663</v>
      </c>
      <c r="C30" s="133" t="s">
        <v>102</v>
      </c>
      <c r="D30" s="110" t="s">
        <v>100</v>
      </c>
      <c r="E30" s="110" t="s">
        <v>128</v>
      </c>
      <c r="F30" s="110" t="s">
        <v>128</v>
      </c>
      <c r="G30" s="111" t="s">
        <v>103</v>
      </c>
    </row>
    <row r="31" spans="2:7" ht="25.5" x14ac:dyDescent="0.25">
      <c r="B31" s="141" t="s">
        <v>1663</v>
      </c>
      <c r="C31" s="133" t="s">
        <v>104</v>
      </c>
      <c r="D31" s="110" t="s">
        <v>100</v>
      </c>
      <c r="E31" s="110" t="s">
        <v>128</v>
      </c>
      <c r="F31" s="110" t="s">
        <v>128</v>
      </c>
      <c r="G31" s="111" t="s">
        <v>105</v>
      </c>
    </row>
    <row r="32" spans="2:7" ht="25.5" x14ac:dyDescent="0.25">
      <c r="B32" s="141" t="s">
        <v>1663</v>
      </c>
      <c r="C32" s="133" t="s">
        <v>106</v>
      </c>
      <c r="D32" s="110" t="s">
        <v>100</v>
      </c>
      <c r="E32" s="110" t="s">
        <v>128</v>
      </c>
      <c r="F32" s="110" t="s">
        <v>128</v>
      </c>
      <c r="G32" s="111" t="s">
        <v>107</v>
      </c>
    </row>
    <row r="33" spans="2:7" ht="25.5" x14ac:dyDescent="0.25">
      <c r="B33" s="141" t="s">
        <v>1663</v>
      </c>
      <c r="C33" s="133" t="s">
        <v>108</v>
      </c>
      <c r="D33" s="110" t="s">
        <v>100</v>
      </c>
      <c r="E33" s="110" t="s">
        <v>128</v>
      </c>
      <c r="F33" s="110" t="s">
        <v>128</v>
      </c>
      <c r="G33" s="111" t="s">
        <v>109</v>
      </c>
    </row>
    <row r="34" spans="2:7" ht="25.5" x14ac:dyDescent="0.25">
      <c r="B34" s="141" t="s">
        <v>1663</v>
      </c>
      <c r="C34" s="133" t="s">
        <v>110</v>
      </c>
      <c r="D34" s="110" t="s">
        <v>100</v>
      </c>
      <c r="E34" s="110" t="s">
        <v>128</v>
      </c>
      <c r="F34" s="110" t="s">
        <v>128</v>
      </c>
      <c r="G34" s="111" t="s">
        <v>111</v>
      </c>
    </row>
    <row r="35" spans="2:7" ht="25.5" x14ac:dyDescent="0.25">
      <c r="B35" s="141" t="s">
        <v>1663</v>
      </c>
      <c r="C35" s="133" t="s">
        <v>112</v>
      </c>
      <c r="D35" s="110" t="s">
        <v>100</v>
      </c>
      <c r="E35" s="110" t="s">
        <v>128</v>
      </c>
      <c r="F35" s="110" t="s">
        <v>128</v>
      </c>
      <c r="G35" s="111" t="s">
        <v>113</v>
      </c>
    </row>
    <row r="36" spans="2:7" ht="25.5" x14ac:dyDescent="0.25">
      <c r="B36" s="141" t="s">
        <v>1663</v>
      </c>
      <c r="C36" s="133" t="s">
        <v>114</v>
      </c>
      <c r="D36" s="110" t="s">
        <v>100</v>
      </c>
      <c r="E36" s="110" t="s">
        <v>128</v>
      </c>
      <c r="F36" s="110" t="s">
        <v>128</v>
      </c>
      <c r="G36" s="111" t="s">
        <v>115</v>
      </c>
    </row>
    <row r="37" spans="2:7" ht="25.5" x14ac:dyDescent="0.25">
      <c r="B37" s="141" t="s">
        <v>1663</v>
      </c>
      <c r="C37" s="133" t="s">
        <v>116</v>
      </c>
      <c r="D37" s="110" t="s">
        <v>100</v>
      </c>
      <c r="E37" s="110" t="s">
        <v>128</v>
      </c>
      <c r="F37" s="110" t="s">
        <v>128</v>
      </c>
      <c r="G37" s="111" t="s">
        <v>117</v>
      </c>
    </row>
    <row r="38" spans="2:7" ht="25.5" x14ac:dyDescent="0.25">
      <c r="B38" s="141" t="s">
        <v>1663</v>
      </c>
      <c r="C38" s="133" t="s">
        <v>118</v>
      </c>
      <c r="D38" s="110" t="s">
        <v>100</v>
      </c>
      <c r="E38" s="110" t="s">
        <v>128</v>
      </c>
      <c r="F38" s="110" t="s">
        <v>128</v>
      </c>
      <c r="G38" s="111" t="s">
        <v>119</v>
      </c>
    </row>
    <row r="39" spans="2:7" ht="25.5" x14ac:dyDescent="0.25">
      <c r="B39" s="143" t="s">
        <v>1663</v>
      </c>
      <c r="C39" s="135" t="s">
        <v>120</v>
      </c>
      <c r="D39" s="112" t="s">
        <v>100</v>
      </c>
      <c r="E39" s="112" t="s">
        <v>128</v>
      </c>
      <c r="F39" s="112" t="s">
        <v>128</v>
      </c>
      <c r="G39" s="113" t="s">
        <v>121</v>
      </c>
    </row>
    <row r="40" spans="2:7" x14ac:dyDescent="0.25">
      <c r="B40" s="143" t="s">
        <v>1665</v>
      </c>
      <c r="C40" s="136" t="s">
        <v>122</v>
      </c>
      <c r="D40" s="115" t="s">
        <v>123</v>
      </c>
      <c r="E40" s="115" t="s">
        <v>128</v>
      </c>
      <c r="F40" s="115" t="s">
        <v>128</v>
      </c>
      <c r="G40" s="116" t="s">
        <v>124</v>
      </c>
    </row>
    <row r="41" spans="2:7" ht="25.5" x14ac:dyDescent="0.25">
      <c r="B41" s="143" t="s">
        <v>1666</v>
      </c>
      <c r="C41" s="136">
        <v>477</v>
      </c>
      <c r="D41" s="112" t="s">
        <v>100</v>
      </c>
      <c r="E41" s="112" t="s">
        <v>128</v>
      </c>
      <c r="F41" s="112" t="s">
        <v>128</v>
      </c>
      <c r="G41" s="116" t="s">
        <v>125</v>
      </c>
    </row>
    <row r="42" spans="2:7" ht="25.5" x14ac:dyDescent="0.25">
      <c r="B42" s="143" t="s">
        <v>1667</v>
      </c>
      <c r="C42" s="136" t="s">
        <v>126</v>
      </c>
      <c r="D42" s="115" t="s">
        <v>127</v>
      </c>
      <c r="E42" s="115" t="s">
        <v>128</v>
      </c>
      <c r="F42" s="115" t="s">
        <v>128</v>
      </c>
      <c r="G42" s="116" t="s">
        <v>128</v>
      </c>
    </row>
    <row r="43" spans="2:7" ht="25.5" x14ac:dyDescent="0.25">
      <c r="B43" s="141" t="s">
        <v>1669</v>
      </c>
      <c r="C43" s="134" t="s">
        <v>129</v>
      </c>
      <c r="D43" s="110" t="s">
        <v>100</v>
      </c>
      <c r="E43" s="110" t="s">
        <v>128</v>
      </c>
      <c r="F43" s="110" t="s">
        <v>128</v>
      </c>
      <c r="G43" s="109" t="s">
        <v>105</v>
      </c>
    </row>
    <row r="44" spans="2:7" ht="25.5" x14ac:dyDescent="0.25">
      <c r="B44" s="141" t="s">
        <v>1669</v>
      </c>
      <c r="C44" s="133" t="s">
        <v>130</v>
      </c>
      <c r="D44" s="110" t="s">
        <v>100</v>
      </c>
      <c r="E44" s="110" t="s">
        <v>128</v>
      </c>
      <c r="F44" s="110" t="s">
        <v>128</v>
      </c>
      <c r="G44" s="111" t="s">
        <v>131</v>
      </c>
    </row>
    <row r="45" spans="2:7" ht="25.5" x14ac:dyDescent="0.25">
      <c r="B45" s="141" t="s">
        <v>1669</v>
      </c>
      <c r="C45" s="133" t="s">
        <v>132</v>
      </c>
      <c r="D45" s="110" t="s">
        <v>100</v>
      </c>
      <c r="E45" s="110" t="s">
        <v>128</v>
      </c>
      <c r="F45" s="110" t="s">
        <v>128</v>
      </c>
      <c r="G45" s="111" t="s">
        <v>133</v>
      </c>
    </row>
    <row r="46" spans="2:7" ht="25.5" x14ac:dyDescent="0.25">
      <c r="B46" s="141" t="s">
        <v>1669</v>
      </c>
      <c r="C46" s="133" t="s">
        <v>134</v>
      </c>
      <c r="D46" s="110" t="s">
        <v>100</v>
      </c>
      <c r="E46" s="110" t="s">
        <v>128</v>
      </c>
      <c r="F46" s="110" t="s">
        <v>128</v>
      </c>
      <c r="G46" s="111" t="s">
        <v>107</v>
      </c>
    </row>
    <row r="47" spans="2:7" ht="25.5" x14ac:dyDescent="0.25">
      <c r="B47" s="141" t="s">
        <v>1669</v>
      </c>
      <c r="C47" s="133" t="s">
        <v>135</v>
      </c>
      <c r="D47" s="110" t="s">
        <v>100</v>
      </c>
      <c r="E47" s="110" t="s">
        <v>128</v>
      </c>
      <c r="F47" s="110" t="s">
        <v>128</v>
      </c>
      <c r="G47" s="111" t="s">
        <v>109</v>
      </c>
    </row>
    <row r="48" spans="2:7" ht="25.5" x14ac:dyDescent="0.25">
      <c r="B48" s="141" t="s">
        <v>1669</v>
      </c>
      <c r="C48" s="133" t="s">
        <v>136</v>
      </c>
      <c r="D48" s="110" t="s">
        <v>100</v>
      </c>
      <c r="E48" s="110" t="s">
        <v>128</v>
      </c>
      <c r="F48" s="110" t="s">
        <v>128</v>
      </c>
      <c r="G48" s="111" t="s">
        <v>137</v>
      </c>
    </row>
    <row r="49" spans="2:7" ht="25.5" x14ac:dyDescent="0.25">
      <c r="B49" s="141" t="s">
        <v>1669</v>
      </c>
      <c r="C49" s="133" t="s">
        <v>138</v>
      </c>
      <c r="D49" s="110" t="s">
        <v>100</v>
      </c>
      <c r="E49" s="110" t="s">
        <v>128</v>
      </c>
      <c r="F49" s="110" t="s">
        <v>128</v>
      </c>
      <c r="G49" s="111" t="s">
        <v>113</v>
      </c>
    </row>
    <row r="50" spans="2:7" ht="25.5" x14ac:dyDescent="0.25">
      <c r="B50" s="141" t="s">
        <v>1669</v>
      </c>
      <c r="C50" s="133" t="s">
        <v>139</v>
      </c>
      <c r="D50" s="110" t="s">
        <v>100</v>
      </c>
      <c r="E50" s="110" t="s">
        <v>128</v>
      </c>
      <c r="F50" s="110" t="s">
        <v>128</v>
      </c>
      <c r="G50" s="111" t="s">
        <v>115</v>
      </c>
    </row>
    <row r="51" spans="2:7" ht="25.5" x14ac:dyDescent="0.25">
      <c r="B51" s="141" t="s">
        <v>1669</v>
      </c>
      <c r="C51" s="133" t="s">
        <v>140</v>
      </c>
      <c r="D51" s="110" t="s">
        <v>100</v>
      </c>
      <c r="E51" s="110" t="s">
        <v>128</v>
      </c>
      <c r="F51" s="110" t="s">
        <v>128</v>
      </c>
      <c r="G51" s="111" t="s">
        <v>117</v>
      </c>
    </row>
    <row r="52" spans="2:7" ht="25.5" x14ac:dyDescent="0.25">
      <c r="B52" s="141" t="s">
        <v>1669</v>
      </c>
      <c r="C52" s="133" t="s">
        <v>141</v>
      </c>
      <c r="D52" s="110" t="s">
        <v>100</v>
      </c>
      <c r="E52" s="110" t="s">
        <v>128</v>
      </c>
      <c r="F52" s="110" t="s">
        <v>128</v>
      </c>
      <c r="G52" s="111" t="s">
        <v>142</v>
      </c>
    </row>
    <row r="53" spans="2:7" ht="25.5" x14ac:dyDescent="0.25">
      <c r="B53" s="143" t="s">
        <v>1669</v>
      </c>
      <c r="C53" s="135" t="s">
        <v>143</v>
      </c>
      <c r="D53" s="112" t="s">
        <v>100</v>
      </c>
      <c r="E53" s="112" t="s">
        <v>128</v>
      </c>
      <c r="F53" s="112" t="s">
        <v>128</v>
      </c>
      <c r="G53" s="113" t="s">
        <v>144</v>
      </c>
    </row>
    <row r="54" spans="2:7" ht="25.5" x14ac:dyDescent="0.25">
      <c r="B54" s="141" t="s">
        <v>1668</v>
      </c>
      <c r="C54" s="134" t="s">
        <v>145</v>
      </c>
      <c r="D54" s="108" t="s">
        <v>127</v>
      </c>
      <c r="E54" s="108" t="s">
        <v>128</v>
      </c>
      <c r="F54" s="108" t="s">
        <v>128</v>
      </c>
      <c r="G54" s="109" t="s">
        <v>107</v>
      </c>
    </row>
    <row r="55" spans="2:7" ht="25.5" x14ac:dyDescent="0.25">
      <c r="B55" s="141" t="s">
        <v>1668</v>
      </c>
      <c r="C55" s="133" t="s">
        <v>146</v>
      </c>
      <c r="D55" s="110" t="s">
        <v>127</v>
      </c>
      <c r="E55" s="110" t="s">
        <v>128</v>
      </c>
      <c r="F55" s="110" t="s">
        <v>128</v>
      </c>
      <c r="G55" s="111" t="s">
        <v>109</v>
      </c>
    </row>
    <row r="56" spans="2:7" ht="25.5" x14ac:dyDescent="0.25">
      <c r="B56" s="141" t="s">
        <v>1668</v>
      </c>
      <c r="C56" s="133" t="s">
        <v>147</v>
      </c>
      <c r="D56" s="110" t="s">
        <v>127</v>
      </c>
      <c r="E56" s="110" t="s">
        <v>128</v>
      </c>
      <c r="F56" s="110" t="s">
        <v>128</v>
      </c>
      <c r="G56" s="111" t="s">
        <v>137</v>
      </c>
    </row>
    <row r="57" spans="2:7" ht="25.5" x14ac:dyDescent="0.25">
      <c r="B57" s="141" t="s">
        <v>1668</v>
      </c>
      <c r="C57" s="133" t="s">
        <v>148</v>
      </c>
      <c r="D57" s="110" t="s">
        <v>127</v>
      </c>
      <c r="E57" s="110" t="s">
        <v>128</v>
      </c>
      <c r="F57" s="110" t="s">
        <v>128</v>
      </c>
      <c r="G57" s="111" t="s">
        <v>149</v>
      </c>
    </row>
    <row r="58" spans="2:7" ht="25.5" x14ac:dyDescent="0.25">
      <c r="B58" s="141" t="s">
        <v>1668</v>
      </c>
      <c r="C58" s="133" t="s">
        <v>150</v>
      </c>
      <c r="D58" s="110" t="s">
        <v>127</v>
      </c>
      <c r="E58" s="110" t="s">
        <v>128</v>
      </c>
      <c r="F58" s="110" t="s">
        <v>128</v>
      </c>
      <c r="G58" s="111" t="s">
        <v>151</v>
      </c>
    </row>
    <row r="59" spans="2:7" ht="25.5" x14ac:dyDescent="0.25">
      <c r="B59" s="141" t="s">
        <v>1668</v>
      </c>
      <c r="C59" s="133" t="s">
        <v>152</v>
      </c>
      <c r="D59" s="110" t="s">
        <v>127</v>
      </c>
      <c r="E59" s="110" t="s">
        <v>128</v>
      </c>
      <c r="F59" s="110" t="s">
        <v>128</v>
      </c>
      <c r="G59" s="111" t="s">
        <v>153</v>
      </c>
    </row>
    <row r="60" spans="2:7" ht="25.5" x14ac:dyDescent="0.25">
      <c r="B60" s="143" t="s">
        <v>1668</v>
      </c>
      <c r="C60" s="135" t="s">
        <v>154</v>
      </c>
      <c r="D60" s="112" t="s">
        <v>127</v>
      </c>
      <c r="E60" s="112" t="s">
        <v>128</v>
      </c>
      <c r="F60" s="112" t="s">
        <v>128</v>
      </c>
      <c r="G60" s="113" t="s">
        <v>75</v>
      </c>
    </row>
    <row r="61" spans="2:7" x14ac:dyDescent="0.25">
      <c r="B61" s="143" t="s">
        <v>1664</v>
      </c>
      <c r="C61" s="136" t="s">
        <v>155</v>
      </c>
      <c r="D61" s="115" t="s">
        <v>123</v>
      </c>
      <c r="E61" s="115" t="s">
        <v>128</v>
      </c>
      <c r="F61" s="115" t="s">
        <v>128</v>
      </c>
      <c r="G61" s="116" t="s">
        <v>124</v>
      </c>
    </row>
    <row r="62" spans="2:7" ht="25.5" x14ac:dyDescent="0.25">
      <c r="B62" s="141" t="s">
        <v>1670</v>
      </c>
      <c r="C62" s="134" t="s">
        <v>156</v>
      </c>
      <c r="D62" s="108" t="s">
        <v>1646</v>
      </c>
      <c r="E62" s="108" t="s">
        <v>1792</v>
      </c>
      <c r="F62" s="108" t="s">
        <v>128</v>
      </c>
      <c r="G62" s="109" t="s">
        <v>157</v>
      </c>
    </row>
    <row r="63" spans="2:7" ht="25.5" x14ac:dyDescent="0.25">
      <c r="B63" s="144" t="s">
        <v>1671</v>
      </c>
      <c r="C63" s="134">
        <v>490</v>
      </c>
      <c r="D63" s="108" t="s">
        <v>100</v>
      </c>
      <c r="E63" s="108" t="s">
        <v>128</v>
      </c>
      <c r="F63" s="108" t="s">
        <v>128</v>
      </c>
      <c r="G63" s="109" t="s">
        <v>128</v>
      </c>
    </row>
    <row r="64" spans="2:7" ht="25.5" x14ac:dyDescent="0.25">
      <c r="B64" s="143" t="s">
        <v>1671</v>
      </c>
      <c r="C64" s="135" t="s">
        <v>2507</v>
      </c>
      <c r="D64" s="112" t="s">
        <v>100</v>
      </c>
      <c r="E64" s="112" t="s">
        <v>128</v>
      </c>
      <c r="F64" s="112" t="s">
        <v>128</v>
      </c>
      <c r="G64" s="113" t="s">
        <v>128</v>
      </c>
    </row>
    <row r="65" spans="2:7" ht="25.5" x14ac:dyDescent="0.25">
      <c r="B65" s="141" t="s">
        <v>1672</v>
      </c>
      <c r="C65" s="134" t="s">
        <v>158</v>
      </c>
      <c r="D65" s="108" t="s">
        <v>100</v>
      </c>
      <c r="E65" s="108" t="s">
        <v>128</v>
      </c>
      <c r="F65" s="108" t="s">
        <v>128</v>
      </c>
      <c r="G65" s="109" t="s">
        <v>159</v>
      </c>
    </row>
    <row r="66" spans="2:7" ht="25.5" x14ac:dyDescent="0.25">
      <c r="B66" s="141" t="s">
        <v>1672</v>
      </c>
      <c r="C66" s="133" t="s">
        <v>160</v>
      </c>
      <c r="D66" s="110" t="s">
        <v>100</v>
      </c>
      <c r="E66" s="110" t="s">
        <v>128</v>
      </c>
      <c r="F66" s="110" t="s">
        <v>128</v>
      </c>
      <c r="G66" s="111" t="s">
        <v>151</v>
      </c>
    </row>
    <row r="67" spans="2:7" ht="25.5" x14ac:dyDescent="0.25">
      <c r="B67" s="141" t="s">
        <v>1672</v>
      </c>
      <c r="C67" s="133" t="s">
        <v>161</v>
      </c>
      <c r="D67" s="110" t="s">
        <v>100</v>
      </c>
      <c r="E67" s="110" t="s">
        <v>128</v>
      </c>
      <c r="F67" s="110" t="s">
        <v>128</v>
      </c>
      <c r="G67" s="111" t="s">
        <v>153</v>
      </c>
    </row>
    <row r="68" spans="2:7" ht="25.5" x14ac:dyDescent="0.25">
      <c r="B68" s="141" t="s">
        <v>1672</v>
      </c>
      <c r="C68" s="133" t="s">
        <v>162</v>
      </c>
      <c r="D68" s="110" t="s">
        <v>100</v>
      </c>
      <c r="E68" s="110" t="s">
        <v>128</v>
      </c>
      <c r="F68" s="110" t="s">
        <v>128</v>
      </c>
      <c r="G68" s="111" t="s">
        <v>75</v>
      </c>
    </row>
    <row r="69" spans="2:7" ht="25.5" x14ac:dyDescent="0.25">
      <c r="B69" s="141" t="s">
        <v>1672</v>
      </c>
      <c r="C69" s="133" t="s">
        <v>163</v>
      </c>
      <c r="D69" s="110" t="s">
        <v>100</v>
      </c>
      <c r="E69" s="110" t="s">
        <v>128</v>
      </c>
      <c r="F69" s="110" t="s">
        <v>128</v>
      </c>
      <c r="G69" s="111" t="s">
        <v>164</v>
      </c>
    </row>
    <row r="70" spans="2:7" ht="25.5" x14ac:dyDescent="0.25">
      <c r="B70" s="143" t="s">
        <v>1672</v>
      </c>
      <c r="C70" s="135" t="s">
        <v>165</v>
      </c>
      <c r="D70" s="112" t="s">
        <v>100</v>
      </c>
      <c r="E70" s="112" t="s">
        <v>128</v>
      </c>
      <c r="F70" s="112" t="s">
        <v>128</v>
      </c>
      <c r="G70" s="113" t="s">
        <v>166</v>
      </c>
    </row>
    <row r="71" spans="2:7" x14ac:dyDescent="0.25">
      <c r="B71" s="141" t="s">
        <v>1673</v>
      </c>
      <c r="C71" s="133" t="s">
        <v>2511</v>
      </c>
      <c r="D71" s="110" t="s">
        <v>2515</v>
      </c>
      <c r="E71" s="110" t="s">
        <v>128</v>
      </c>
      <c r="F71" s="110" t="s">
        <v>128</v>
      </c>
      <c r="G71" s="111" t="s">
        <v>197</v>
      </c>
    </row>
    <row r="72" spans="2:7" x14ac:dyDescent="0.25">
      <c r="B72" s="141" t="s">
        <v>1673</v>
      </c>
      <c r="C72" s="133" t="s">
        <v>2512</v>
      </c>
      <c r="D72" s="110" t="s">
        <v>175</v>
      </c>
      <c r="E72" s="110" t="s">
        <v>128</v>
      </c>
      <c r="F72" s="110" t="s">
        <v>128</v>
      </c>
      <c r="G72" s="111" t="s">
        <v>197</v>
      </c>
    </row>
    <row r="73" spans="2:7" x14ac:dyDescent="0.25">
      <c r="B73" s="141" t="s">
        <v>1673</v>
      </c>
      <c r="C73" s="133" t="s">
        <v>2513</v>
      </c>
      <c r="D73" s="110" t="s">
        <v>2515</v>
      </c>
      <c r="E73" s="110" t="s">
        <v>128</v>
      </c>
      <c r="F73" s="110" t="s">
        <v>128</v>
      </c>
      <c r="G73" s="111" t="s">
        <v>211</v>
      </c>
    </row>
    <row r="74" spans="2:7" x14ac:dyDescent="0.25">
      <c r="B74" s="141" t="s">
        <v>1673</v>
      </c>
      <c r="C74" s="133" t="s">
        <v>167</v>
      </c>
      <c r="D74" s="110" t="s">
        <v>168</v>
      </c>
      <c r="E74" s="110" t="s">
        <v>128</v>
      </c>
      <c r="F74" s="110" t="s">
        <v>128</v>
      </c>
      <c r="G74" s="111" t="s">
        <v>169</v>
      </c>
    </row>
    <row r="75" spans="2:7" x14ac:dyDescent="0.25">
      <c r="B75" s="141" t="s">
        <v>1673</v>
      </c>
      <c r="C75" s="133" t="s">
        <v>2514</v>
      </c>
      <c r="D75" s="110" t="s">
        <v>175</v>
      </c>
      <c r="E75" s="110" t="s">
        <v>128</v>
      </c>
      <c r="F75" s="110" t="s">
        <v>128</v>
      </c>
      <c r="G75" s="111" t="s">
        <v>169</v>
      </c>
    </row>
    <row r="76" spans="2:7" x14ac:dyDescent="0.25">
      <c r="B76" s="141" t="s">
        <v>1673</v>
      </c>
      <c r="C76" s="133" t="s">
        <v>170</v>
      </c>
      <c r="D76" s="110" t="s">
        <v>168</v>
      </c>
      <c r="E76" s="110" t="s">
        <v>128</v>
      </c>
      <c r="F76" s="110" t="s">
        <v>128</v>
      </c>
      <c r="G76" s="111" t="s">
        <v>171</v>
      </c>
    </row>
    <row r="77" spans="2:7" x14ac:dyDescent="0.25">
      <c r="B77" s="141" t="s">
        <v>1673</v>
      </c>
      <c r="C77" s="133" t="s">
        <v>172</v>
      </c>
      <c r="D77" s="110" t="s">
        <v>168</v>
      </c>
      <c r="E77" s="110" t="s">
        <v>128</v>
      </c>
      <c r="F77" s="110" t="s">
        <v>128</v>
      </c>
      <c r="G77" s="111" t="s">
        <v>173</v>
      </c>
    </row>
    <row r="78" spans="2:7" x14ac:dyDescent="0.25">
      <c r="B78" s="141" t="s">
        <v>1673</v>
      </c>
      <c r="C78" s="133" t="s">
        <v>174</v>
      </c>
      <c r="D78" s="110" t="s">
        <v>175</v>
      </c>
      <c r="E78" s="110" t="s">
        <v>128</v>
      </c>
      <c r="F78" s="110" t="s">
        <v>128</v>
      </c>
      <c r="G78" s="111" t="s">
        <v>173</v>
      </c>
    </row>
    <row r="79" spans="2:7" x14ac:dyDescent="0.25">
      <c r="B79" s="141" t="s">
        <v>1673</v>
      </c>
      <c r="C79" s="133" t="s">
        <v>176</v>
      </c>
      <c r="D79" s="110" t="s">
        <v>168</v>
      </c>
      <c r="E79" s="110" t="s">
        <v>128</v>
      </c>
      <c r="F79" s="110" t="s">
        <v>128</v>
      </c>
      <c r="G79" s="111" t="s">
        <v>177</v>
      </c>
    </row>
    <row r="80" spans="2:7" x14ac:dyDescent="0.25">
      <c r="B80" s="141" t="s">
        <v>1673</v>
      </c>
      <c r="C80" s="133" t="s">
        <v>178</v>
      </c>
      <c r="D80" s="110" t="s">
        <v>168</v>
      </c>
      <c r="E80" s="110" t="s">
        <v>128</v>
      </c>
      <c r="F80" s="110" t="s">
        <v>128</v>
      </c>
      <c r="G80" s="111" t="s">
        <v>179</v>
      </c>
    </row>
    <row r="81" spans="2:7" x14ac:dyDescent="0.25">
      <c r="B81" s="141" t="s">
        <v>1673</v>
      </c>
      <c r="C81" s="133" t="s">
        <v>180</v>
      </c>
      <c r="D81" s="110" t="s">
        <v>168</v>
      </c>
      <c r="E81" s="110" t="s">
        <v>128</v>
      </c>
      <c r="F81" s="110" t="s">
        <v>128</v>
      </c>
      <c r="G81" s="111" t="s">
        <v>181</v>
      </c>
    </row>
    <row r="82" spans="2:7" x14ac:dyDescent="0.25">
      <c r="B82" s="141" t="s">
        <v>1673</v>
      </c>
      <c r="C82" s="133" t="s">
        <v>182</v>
      </c>
      <c r="D82" s="110" t="s">
        <v>168</v>
      </c>
      <c r="E82" s="110" t="s">
        <v>128</v>
      </c>
      <c r="F82" s="110" t="s">
        <v>128</v>
      </c>
      <c r="G82" s="111" t="s">
        <v>183</v>
      </c>
    </row>
    <row r="83" spans="2:7" x14ac:dyDescent="0.25">
      <c r="B83" s="141" t="s">
        <v>1673</v>
      </c>
      <c r="C83" s="133" t="s">
        <v>184</v>
      </c>
      <c r="D83" s="110" t="s">
        <v>168</v>
      </c>
      <c r="E83" s="110" t="s">
        <v>128</v>
      </c>
      <c r="F83" s="110" t="s">
        <v>128</v>
      </c>
      <c r="G83" s="111" t="s">
        <v>185</v>
      </c>
    </row>
    <row r="84" spans="2:7" x14ac:dyDescent="0.25">
      <c r="B84" s="141" t="s">
        <v>1673</v>
      </c>
      <c r="C84" s="133" t="s">
        <v>186</v>
      </c>
      <c r="D84" s="110" t="s">
        <v>168</v>
      </c>
      <c r="E84" s="110" t="s">
        <v>128</v>
      </c>
      <c r="F84" s="110" t="s">
        <v>128</v>
      </c>
      <c r="G84" s="111" t="s">
        <v>187</v>
      </c>
    </row>
    <row r="85" spans="2:7" x14ac:dyDescent="0.25">
      <c r="B85" s="141" t="s">
        <v>1673</v>
      </c>
      <c r="C85" s="133" t="s">
        <v>188</v>
      </c>
      <c r="D85" s="110" t="s">
        <v>175</v>
      </c>
      <c r="E85" s="110" t="s">
        <v>128</v>
      </c>
      <c r="F85" s="110" t="s">
        <v>128</v>
      </c>
      <c r="G85" s="111" t="s">
        <v>187</v>
      </c>
    </row>
    <row r="86" spans="2:7" x14ac:dyDescent="0.25">
      <c r="B86" s="141" t="s">
        <v>1673</v>
      </c>
      <c r="C86" s="133" t="s">
        <v>189</v>
      </c>
      <c r="D86" s="110" t="s">
        <v>168</v>
      </c>
      <c r="E86" s="110" t="s">
        <v>128</v>
      </c>
      <c r="F86" s="110" t="s">
        <v>128</v>
      </c>
      <c r="G86" s="111" t="s">
        <v>190</v>
      </c>
    </row>
    <row r="87" spans="2:7" x14ac:dyDescent="0.25">
      <c r="B87" s="141" t="s">
        <v>1673</v>
      </c>
      <c r="C87" s="133" t="s">
        <v>191</v>
      </c>
      <c r="D87" s="110" t="s">
        <v>168</v>
      </c>
      <c r="E87" s="110" t="s">
        <v>128</v>
      </c>
      <c r="F87" s="110" t="s">
        <v>128</v>
      </c>
      <c r="G87" s="111" t="s">
        <v>192</v>
      </c>
    </row>
    <row r="88" spans="2:7" x14ac:dyDescent="0.25">
      <c r="B88" s="143" t="s">
        <v>1673</v>
      </c>
      <c r="C88" s="135" t="s">
        <v>193</v>
      </c>
      <c r="D88" s="112" t="s">
        <v>168</v>
      </c>
      <c r="E88" s="112" t="s">
        <v>128</v>
      </c>
      <c r="F88" s="112" t="s">
        <v>128</v>
      </c>
      <c r="G88" s="113" t="s">
        <v>194</v>
      </c>
    </row>
    <row r="89" spans="2:7" x14ac:dyDescent="0.25">
      <c r="B89" s="141" t="s">
        <v>1674</v>
      </c>
      <c r="C89" s="134" t="s">
        <v>195</v>
      </c>
      <c r="D89" s="108" t="s">
        <v>196</v>
      </c>
      <c r="E89" s="108" t="s">
        <v>128</v>
      </c>
      <c r="F89" s="108" t="s">
        <v>128</v>
      </c>
      <c r="G89" s="109" t="s">
        <v>197</v>
      </c>
    </row>
    <row r="90" spans="2:7" x14ac:dyDescent="0.25">
      <c r="B90" s="141" t="s">
        <v>1674</v>
      </c>
      <c r="C90" s="133" t="s">
        <v>198</v>
      </c>
      <c r="D90" s="110" t="s">
        <v>196</v>
      </c>
      <c r="E90" s="110" t="s">
        <v>128</v>
      </c>
      <c r="F90" s="110" t="s">
        <v>128</v>
      </c>
      <c r="G90" s="111" t="s">
        <v>169</v>
      </c>
    </row>
    <row r="91" spans="2:7" x14ac:dyDescent="0.25">
      <c r="B91" s="141" t="s">
        <v>1674</v>
      </c>
      <c r="C91" s="133" t="s">
        <v>199</v>
      </c>
      <c r="D91" s="110" t="s">
        <v>196</v>
      </c>
      <c r="E91" s="110" t="s">
        <v>128</v>
      </c>
      <c r="F91" s="110" t="s">
        <v>128</v>
      </c>
      <c r="G91" s="111" t="s">
        <v>173</v>
      </c>
    </row>
    <row r="92" spans="2:7" x14ac:dyDescent="0.25">
      <c r="B92" s="141" t="s">
        <v>1674</v>
      </c>
      <c r="C92" s="133" t="s">
        <v>200</v>
      </c>
      <c r="D92" s="110" t="s">
        <v>196</v>
      </c>
      <c r="E92" s="110" t="s">
        <v>128</v>
      </c>
      <c r="F92" s="110" t="s">
        <v>128</v>
      </c>
      <c r="G92" s="111" t="s">
        <v>179</v>
      </c>
    </row>
    <row r="93" spans="2:7" x14ac:dyDescent="0.25">
      <c r="B93" s="141" t="s">
        <v>1674</v>
      </c>
      <c r="C93" s="133" t="s">
        <v>201</v>
      </c>
      <c r="D93" s="110" t="s">
        <v>196</v>
      </c>
      <c r="E93" s="110" t="s">
        <v>128</v>
      </c>
      <c r="F93" s="110" t="s">
        <v>128</v>
      </c>
      <c r="G93" s="111" t="s">
        <v>202</v>
      </c>
    </row>
    <row r="94" spans="2:7" x14ac:dyDescent="0.25">
      <c r="B94" s="141" t="s">
        <v>1674</v>
      </c>
      <c r="C94" s="133" t="s">
        <v>203</v>
      </c>
      <c r="D94" s="110" t="s">
        <v>196</v>
      </c>
      <c r="E94" s="110" t="s">
        <v>128</v>
      </c>
      <c r="F94" s="110" t="s">
        <v>128</v>
      </c>
      <c r="G94" s="111" t="s">
        <v>187</v>
      </c>
    </row>
    <row r="95" spans="2:7" x14ac:dyDescent="0.25">
      <c r="B95" s="141" t="s">
        <v>1674</v>
      </c>
      <c r="C95" s="133" t="s">
        <v>204</v>
      </c>
      <c r="D95" s="110" t="s">
        <v>196</v>
      </c>
      <c r="E95" s="110" t="s">
        <v>128</v>
      </c>
      <c r="F95" s="110" t="s">
        <v>128</v>
      </c>
      <c r="G95" s="111" t="s">
        <v>205</v>
      </c>
    </row>
    <row r="96" spans="2:7" x14ac:dyDescent="0.25">
      <c r="B96" s="141" t="s">
        <v>1674</v>
      </c>
      <c r="C96" s="133" t="s">
        <v>206</v>
      </c>
      <c r="D96" s="110" t="s">
        <v>196</v>
      </c>
      <c r="E96" s="110" t="s">
        <v>128</v>
      </c>
      <c r="F96" s="110" t="s">
        <v>128</v>
      </c>
      <c r="G96" s="111" t="s">
        <v>207</v>
      </c>
    </row>
    <row r="97" spans="2:7" x14ac:dyDescent="0.25">
      <c r="B97" s="141" t="s">
        <v>1674</v>
      </c>
      <c r="C97" s="133" t="s">
        <v>208</v>
      </c>
      <c r="D97" s="110" t="s">
        <v>196</v>
      </c>
      <c r="E97" s="110" t="s">
        <v>128</v>
      </c>
      <c r="F97" s="110" t="s">
        <v>128</v>
      </c>
      <c r="G97" s="111" t="s">
        <v>209</v>
      </c>
    </row>
    <row r="98" spans="2:7" x14ac:dyDescent="0.25">
      <c r="B98" s="141" t="s">
        <v>1674</v>
      </c>
      <c r="C98" s="133" t="s">
        <v>210</v>
      </c>
      <c r="D98" s="110" t="s">
        <v>196</v>
      </c>
      <c r="E98" s="110" t="s">
        <v>128</v>
      </c>
      <c r="F98" s="110" t="s">
        <v>128</v>
      </c>
      <c r="G98" s="111" t="s">
        <v>211</v>
      </c>
    </row>
    <row r="99" spans="2:7" x14ac:dyDescent="0.25">
      <c r="B99" s="141" t="s">
        <v>1674</v>
      </c>
      <c r="C99" s="133" t="s">
        <v>212</v>
      </c>
      <c r="D99" s="110" t="s">
        <v>196</v>
      </c>
      <c r="E99" s="110" t="s">
        <v>128</v>
      </c>
      <c r="F99" s="110" t="s">
        <v>128</v>
      </c>
      <c r="G99" s="111" t="s">
        <v>171</v>
      </c>
    </row>
    <row r="100" spans="2:7" x14ac:dyDescent="0.25">
      <c r="B100" s="141" t="s">
        <v>1674</v>
      </c>
      <c r="C100" s="133" t="s">
        <v>213</v>
      </c>
      <c r="D100" s="110" t="s">
        <v>196</v>
      </c>
      <c r="E100" s="110" t="s">
        <v>128</v>
      </c>
      <c r="F100" s="110" t="s">
        <v>128</v>
      </c>
      <c r="G100" s="111" t="s">
        <v>177</v>
      </c>
    </row>
    <row r="101" spans="2:7" x14ac:dyDescent="0.25">
      <c r="B101" s="143" t="s">
        <v>1674</v>
      </c>
      <c r="C101" s="135" t="s">
        <v>214</v>
      </c>
      <c r="D101" s="112" t="s">
        <v>196</v>
      </c>
      <c r="E101" s="112" t="s">
        <v>128</v>
      </c>
      <c r="F101" s="112" t="s">
        <v>128</v>
      </c>
      <c r="G101" s="113" t="s">
        <v>181</v>
      </c>
    </row>
    <row r="102" spans="2:7" x14ac:dyDescent="0.25">
      <c r="B102" s="141" t="s">
        <v>1675</v>
      </c>
      <c r="C102" s="134" t="s">
        <v>215</v>
      </c>
      <c r="D102" s="108" t="s">
        <v>175</v>
      </c>
      <c r="E102" s="108" t="s">
        <v>128</v>
      </c>
      <c r="F102" s="108" t="s">
        <v>128</v>
      </c>
      <c r="G102" s="109" t="s">
        <v>216</v>
      </c>
    </row>
    <row r="103" spans="2:7" x14ac:dyDescent="0.25">
      <c r="B103" s="141" t="s">
        <v>1675</v>
      </c>
      <c r="C103" s="133" t="s">
        <v>217</v>
      </c>
      <c r="D103" s="110" t="s">
        <v>175</v>
      </c>
      <c r="E103" s="110" t="s">
        <v>128</v>
      </c>
      <c r="F103" s="110" t="s">
        <v>128</v>
      </c>
      <c r="G103" s="111" t="s">
        <v>216</v>
      </c>
    </row>
    <row r="104" spans="2:7" x14ac:dyDescent="0.25">
      <c r="B104" s="141" t="s">
        <v>1675</v>
      </c>
      <c r="C104" s="133" t="s">
        <v>218</v>
      </c>
      <c r="D104" s="110" t="s">
        <v>175</v>
      </c>
      <c r="E104" s="110" t="s">
        <v>128</v>
      </c>
      <c r="F104" s="110" t="s">
        <v>128</v>
      </c>
      <c r="G104" s="111" t="s">
        <v>219</v>
      </c>
    </row>
    <row r="105" spans="2:7" x14ac:dyDescent="0.25">
      <c r="B105" s="141" t="s">
        <v>1675</v>
      </c>
      <c r="C105" s="133" t="s">
        <v>220</v>
      </c>
      <c r="D105" s="110" t="s">
        <v>175</v>
      </c>
      <c r="E105" s="110" t="s">
        <v>128</v>
      </c>
      <c r="F105" s="110" t="s">
        <v>128</v>
      </c>
      <c r="G105" s="111" t="s">
        <v>219</v>
      </c>
    </row>
    <row r="106" spans="2:7" x14ac:dyDescent="0.25">
      <c r="B106" s="141" t="s">
        <v>1675</v>
      </c>
      <c r="C106" s="133" t="s">
        <v>221</v>
      </c>
      <c r="D106" s="110" t="s">
        <v>175</v>
      </c>
      <c r="E106" s="110" t="s">
        <v>128</v>
      </c>
      <c r="F106" s="110" t="s">
        <v>128</v>
      </c>
      <c r="G106" s="111" t="s">
        <v>192</v>
      </c>
    </row>
    <row r="107" spans="2:7" x14ac:dyDescent="0.25">
      <c r="B107" s="141" t="s">
        <v>1675</v>
      </c>
      <c r="C107" s="133" t="s">
        <v>222</v>
      </c>
      <c r="D107" s="110" t="s">
        <v>175</v>
      </c>
      <c r="E107" s="110" t="s">
        <v>128</v>
      </c>
      <c r="F107" s="110" t="s">
        <v>128</v>
      </c>
      <c r="G107" s="111" t="s">
        <v>192</v>
      </c>
    </row>
    <row r="108" spans="2:7" x14ac:dyDescent="0.25">
      <c r="B108" s="141" t="s">
        <v>1675</v>
      </c>
      <c r="C108" s="133" t="s">
        <v>223</v>
      </c>
      <c r="D108" s="110" t="s">
        <v>175</v>
      </c>
      <c r="E108" s="110" t="s">
        <v>128</v>
      </c>
      <c r="F108" s="110" t="s">
        <v>128</v>
      </c>
      <c r="G108" s="111" t="s">
        <v>224</v>
      </c>
    </row>
    <row r="109" spans="2:7" x14ac:dyDescent="0.25">
      <c r="B109" s="141" t="s">
        <v>1675</v>
      </c>
      <c r="C109" s="133" t="s">
        <v>225</v>
      </c>
      <c r="D109" s="110" t="s">
        <v>175</v>
      </c>
      <c r="E109" s="110" t="s">
        <v>128</v>
      </c>
      <c r="F109" s="110" t="s">
        <v>128</v>
      </c>
      <c r="G109" s="111" t="s">
        <v>224</v>
      </c>
    </row>
    <row r="110" spans="2:7" x14ac:dyDescent="0.25">
      <c r="B110" s="141" t="s">
        <v>1675</v>
      </c>
      <c r="C110" s="133" t="s">
        <v>226</v>
      </c>
      <c r="D110" s="110" t="s">
        <v>175</v>
      </c>
      <c r="E110" s="110" t="s">
        <v>128</v>
      </c>
      <c r="F110" s="110" t="s">
        <v>128</v>
      </c>
      <c r="G110" s="111" t="s">
        <v>227</v>
      </c>
    </row>
    <row r="111" spans="2:7" x14ac:dyDescent="0.25">
      <c r="B111" s="141" t="s">
        <v>1675</v>
      </c>
      <c r="C111" s="133" t="s">
        <v>228</v>
      </c>
      <c r="D111" s="110" t="s">
        <v>175</v>
      </c>
      <c r="E111" s="110" t="s">
        <v>128</v>
      </c>
      <c r="F111" s="110" t="s">
        <v>128</v>
      </c>
      <c r="G111" s="111" t="s">
        <v>227</v>
      </c>
    </row>
    <row r="112" spans="2:7" x14ac:dyDescent="0.25">
      <c r="B112" s="141" t="s">
        <v>1675</v>
      </c>
      <c r="C112" s="133" t="s">
        <v>229</v>
      </c>
      <c r="D112" s="110" t="s">
        <v>175</v>
      </c>
      <c r="E112" s="110" t="s">
        <v>128</v>
      </c>
      <c r="F112" s="110" t="s">
        <v>128</v>
      </c>
      <c r="G112" s="111" t="s">
        <v>194</v>
      </c>
    </row>
    <row r="113" spans="2:7" x14ac:dyDescent="0.25">
      <c r="B113" s="141" t="s">
        <v>1675</v>
      </c>
      <c r="C113" s="133" t="s">
        <v>230</v>
      </c>
      <c r="D113" s="110" t="s">
        <v>175</v>
      </c>
      <c r="E113" s="110" t="s">
        <v>128</v>
      </c>
      <c r="F113" s="110" t="s">
        <v>128</v>
      </c>
      <c r="G113" s="111" t="s">
        <v>194</v>
      </c>
    </row>
    <row r="114" spans="2:7" x14ac:dyDescent="0.25">
      <c r="B114" s="141" t="s">
        <v>1675</v>
      </c>
      <c r="C114" s="133" t="s">
        <v>231</v>
      </c>
      <c r="D114" s="110" t="s">
        <v>175</v>
      </c>
      <c r="E114" s="110" t="s">
        <v>128</v>
      </c>
      <c r="F114" s="110" t="s">
        <v>128</v>
      </c>
      <c r="G114" s="111" t="s">
        <v>232</v>
      </c>
    </row>
    <row r="115" spans="2:7" x14ac:dyDescent="0.25">
      <c r="B115" s="141" t="s">
        <v>1675</v>
      </c>
      <c r="C115" s="133" t="s">
        <v>233</v>
      </c>
      <c r="D115" s="110" t="s">
        <v>175</v>
      </c>
      <c r="E115" s="110" t="s">
        <v>128</v>
      </c>
      <c r="F115" s="110" t="s">
        <v>128</v>
      </c>
      <c r="G115" s="111" t="s">
        <v>232</v>
      </c>
    </row>
    <row r="116" spans="2:7" x14ac:dyDescent="0.25">
      <c r="B116" s="141" t="s">
        <v>1675</v>
      </c>
      <c r="C116" s="133" t="s">
        <v>234</v>
      </c>
      <c r="D116" s="110" t="s">
        <v>175</v>
      </c>
      <c r="E116" s="110" t="s">
        <v>128</v>
      </c>
      <c r="F116" s="110" t="s">
        <v>128</v>
      </c>
      <c r="G116" s="111" t="s">
        <v>235</v>
      </c>
    </row>
    <row r="117" spans="2:7" x14ac:dyDescent="0.25">
      <c r="B117" s="141" t="s">
        <v>1675</v>
      </c>
      <c r="C117" s="133" t="s">
        <v>236</v>
      </c>
      <c r="D117" s="110" t="s">
        <v>175</v>
      </c>
      <c r="E117" s="110" t="s">
        <v>128</v>
      </c>
      <c r="F117" s="110" t="s">
        <v>128</v>
      </c>
      <c r="G117" s="111" t="s">
        <v>235</v>
      </c>
    </row>
    <row r="118" spans="2:7" x14ac:dyDescent="0.25">
      <c r="B118" s="141" t="s">
        <v>1675</v>
      </c>
      <c r="C118" s="133" t="s">
        <v>237</v>
      </c>
      <c r="D118" s="110" t="s">
        <v>175</v>
      </c>
      <c r="E118" s="110" t="s">
        <v>128</v>
      </c>
      <c r="F118" s="110" t="s">
        <v>128</v>
      </c>
      <c r="G118" s="111" t="s">
        <v>238</v>
      </c>
    </row>
    <row r="119" spans="2:7" x14ac:dyDescent="0.25">
      <c r="B119" s="141" t="s">
        <v>1675</v>
      </c>
      <c r="C119" s="133" t="s">
        <v>239</v>
      </c>
      <c r="D119" s="110" t="s">
        <v>175</v>
      </c>
      <c r="E119" s="110" t="s">
        <v>128</v>
      </c>
      <c r="F119" s="110" t="s">
        <v>128</v>
      </c>
      <c r="G119" s="111" t="s">
        <v>238</v>
      </c>
    </row>
    <row r="120" spans="2:7" x14ac:dyDescent="0.25">
      <c r="B120" s="141" t="s">
        <v>1675</v>
      </c>
      <c r="C120" s="133" t="s">
        <v>240</v>
      </c>
      <c r="D120" s="110" t="s">
        <v>175</v>
      </c>
      <c r="E120" s="110" t="s">
        <v>128</v>
      </c>
      <c r="F120" s="110" t="s">
        <v>128</v>
      </c>
      <c r="G120" s="111" t="s">
        <v>241</v>
      </c>
    </row>
    <row r="121" spans="2:7" x14ac:dyDescent="0.25">
      <c r="B121" s="143" t="s">
        <v>1675</v>
      </c>
      <c r="C121" s="135" t="s">
        <v>242</v>
      </c>
      <c r="D121" s="112" t="s">
        <v>175</v>
      </c>
      <c r="E121" s="112" t="s">
        <v>128</v>
      </c>
      <c r="F121" s="112" t="s">
        <v>128</v>
      </c>
      <c r="G121" s="113" t="s">
        <v>241</v>
      </c>
    </row>
    <row r="122" spans="2:7" x14ac:dyDescent="0.25">
      <c r="B122" s="141" t="s">
        <v>1675</v>
      </c>
      <c r="C122" s="134" t="s">
        <v>243</v>
      </c>
      <c r="D122" s="108" t="s">
        <v>244</v>
      </c>
      <c r="E122" s="108" t="s">
        <v>128</v>
      </c>
      <c r="F122" s="108" t="s">
        <v>128</v>
      </c>
      <c r="G122" s="109" t="s">
        <v>245</v>
      </c>
    </row>
    <row r="123" spans="2:7" x14ac:dyDescent="0.25">
      <c r="B123" s="141" t="s">
        <v>1675</v>
      </c>
      <c r="C123" s="133" t="s">
        <v>246</v>
      </c>
      <c r="D123" s="110" t="s">
        <v>244</v>
      </c>
      <c r="E123" s="110" t="s">
        <v>128</v>
      </c>
      <c r="F123" s="110" t="s">
        <v>128</v>
      </c>
      <c r="G123" s="111" t="s">
        <v>245</v>
      </c>
    </row>
    <row r="124" spans="2:7" x14ac:dyDescent="0.25">
      <c r="B124" s="141" t="s">
        <v>1675</v>
      </c>
      <c r="C124" s="133" t="s">
        <v>247</v>
      </c>
      <c r="D124" s="110" t="s">
        <v>244</v>
      </c>
      <c r="E124" s="110" t="s">
        <v>128</v>
      </c>
      <c r="F124" s="110" t="s">
        <v>128</v>
      </c>
      <c r="G124" s="111" t="s">
        <v>248</v>
      </c>
    </row>
    <row r="125" spans="2:7" x14ac:dyDescent="0.25">
      <c r="B125" s="141" t="s">
        <v>1675</v>
      </c>
      <c r="C125" s="133" t="s">
        <v>249</v>
      </c>
      <c r="D125" s="110" t="s">
        <v>244</v>
      </c>
      <c r="E125" s="110" t="s">
        <v>128</v>
      </c>
      <c r="F125" s="110" t="s">
        <v>128</v>
      </c>
      <c r="G125" s="111" t="s">
        <v>248</v>
      </c>
    </row>
    <row r="126" spans="2:7" x14ac:dyDescent="0.25">
      <c r="B126" s="141" t="s">
        <v>1675</v>
      </c>
      <c r="C126" s="133" t="s">
        <v>250</v>
      </c>
      <c r="D126" s="110" t="s">
        <v>244</v>
      </c>
      <c r="E126" s="110" t="s">
        <v>128</v>
      </c>
      <c r="F126" s="110" t="s">
        <v>128</v>
      </c>
      <c r="G126" s="111" t="s">
        <v>216</v>
      </c>
    </row>
    <row r="127" spans="2:7" x14ac:dyDescent="0.25">
      <c r="B127" s="141" t="s">
        <v>1675</v>
      </c>
      <c r="C127" s="133" t="s">
        <v>251</v>
      </c>
      <c r="D127" s="110" t="s">
        <v>244</v>
      </c>
      <c r="E127" s="110" t="s">
        <v>128</v>
      </c>
      <c r="F127" s="110" t="s">
        <v>128</v>
      </c>
      <c r="G127" s="111" t="s">
        <v>216</v>
      </c>
    </row>
    <row r="128" spans="2:7" x14ac:dyDescent="0.25">
      <c r="B128" s="141" t="s">
        <v>1675</v>
      </c>
      <c r="C128" s="133" t="s">
        <v>252</v>
      </c>
      <c r="D128" s="110" t="s">
        <v>244</v>
      </c>
      <c r="E128" s="110" t="s">
        <v>128</v>
      </c>
      <c r="F128" s="110" t="s">
        <v>128</v>
      </c>
      <c r="G128" s="111" t="s">
        <v>219</v>
      </c>
    </row>
    <row r="129" spans="2:7" x14ac:dyDescent="0.25">
      <c r="B129" s="141" t="s">
        <v>1675</v>
      </c>
      <c r="C129" s="133" t="s">
        <v>253</v>
      </c>
      <c r="D129" s="110" t="s">
        <v>244</v>
      </c>
      <c r="E129" s="110" t="s">
        <v>128</v>
      </c>
      <c r="F129" s="110" t="s">
        <v>128</v>
      </c>
      <c r="G129" s="111" t="s">
        <v>219</v>
      </c>
    </row>
    <row r="130" spans="2:7" x14ac:dyDescent="0.25">
      <c r="B130" s="141" t="s">
        <v>1675</v>
      </c>
      <c r="C130" s="133" t="s">
        <v>254</v>
      </c>
      <c r="D130" s="110" t="s">
        <v>244</v>
      </c>
      <c r="E130" s="110" t="s">
        <v>128</v>
      </c>
      <c r="F130" s="110" t="s">
        <v>128</v>
      </c>
      <c r="G130" s="111" t="s">
        <v>192</v>
      </c>
    </row>
    <row r="131" spans="2:7" x14ac:dyDescent="0.25">
      <c r="B131" s="141" t="s">
        <v>1675</v>
      </c>
      <c r="C131" s="133" t="s">
        <v>255</v>
      </c>
      <c r="D131" s="110" t="s">
        <v>244</v>
      </c>
      <c r="E131" s="110" t="s">
        <v>128</v>
      </c>
      <c r="F131" s="110" t="s">
        <v>128</v>
      </c>
      <c r="G131" s="111" t="s">
        <v>192</v>
      </c>
    </row>
    <row r="132" spans="2:7" x14ac:dyDescent="0.25">
      <c r="B132" s="141" t="s">
        <v>1675</v>
      </c>
      <c r="C132" s="133" t="s">
        <v>256</v>
      </c>
      <c r="D132" s="110" t="s">
        <v>244</v>
      </c>
      <c r="E132" s="110" t="s">
        <v>128</v>
      </c>
      <c r="F132" s="110" t="s">
        <v>128</v>
      </c>
      <c r="G132" s="111" t="s">
        <v>224</v>
      </c>
    </row>
    <row r="133" spans="2:7" x14ac:dyDescent="0.25">
      <c r="B133" s="141" t="s">
        <v>1675</v>
      </c>
      <c r="C133" s="133" t="s">
        <v>257</v>
      </c>
      <c r="D133" s="110" t="s">
        <v>244</v>
      </c>
      <c r="E133" s="110" t="s">
        <v>128</v>
      </c>
      <c r="F133" s="110" t="s">
        <v>128</v>
      </c>
      <c r="G133" s="111" t="s">
        <v>224</v>
      </c>
    </row>
    <row r="134" spans="2:7" x14ac:dyDescent="0.25">
      <c r="B134" s="141" t="s">
        <v>1675</v>
      </c>
      <c r="C134" s="133" t="s">
        <v>258</v>
      </c>
      <c r="D134" s="110" t="s">
        <v>244</v>
      </c>
      <c r="E134" s="110" t="s">
        <v>128</v>
      </c>
      <c r="F134" s="110" t="s">
        <v>128</v>
      </c>
      <c r="G134" s="111" t="s">
        <v>227</v>
      </c>
    </row>
    <row r="135" spans="2:7" x14ac:dyDescent="0.25">
      <c r="B135" s="141" t="s">
        <v>1675</v>
      </c>
      <c r="C135" s="133" t="s">
        <v>259</v>
      </c>
      <c r="D135" s="110" t="s">
        <v>244</v>
      </c>
      <c r="E135" s="110" t="s">
        <v>128</v>
      </c>
      <c r="F135" s="110" t="s">
        <v>128</v>
      </c>
      <c r="G135" s="111" t="s">
        <v>227</v>
      </c>
    </row>
    <row r="136" spans="2:7" x14ac:dyDescent="0.25">
      <c r="B136" s="141" t="s">
        <v>1675</v>
      </c>
      <c r="C136" s="133" t="s">
        <v>260</v>
      </c>
      <c r="D136" s="110" t="s">
        <v>244</v>
      </c>
      <c r="E136" s="110" t="s">
        <v>128</v>
      </c>
      <c r="F136" s="110" t="s">
        <v>128</v>
      </c>
      <c r="G136" s="111" t="s">
        <v>194</v>
      </c>
    </row>
    <row r="137" spans="2:7" x14ac:dyDescent="0.25">
      <c r="B137" s="141" t="s">
        <v>1675</v>
      </c>
      <c r="C137" s="133" t="s">
        <v>261</v>
      </c>
      <c r="D137" s="110" t="s">
        <v>244</v>
      </c>
      <c r="E137" s="110" t="s">
        <v>128</v>
      </c>
      <c r="F137" s="110" t="s">
        <v>128</v>
      </c>
      <c r="G137" s="111" t="s">
        <v>194</v>
      </c>
    </row>
    <row r="138" spans="2:7" x14ac:dyDescent="0.25">
      <c r="B138" s="141" t="s">
        <v>1675</v>
      </c>
      <c r="C138" s="133" t="s">
        <v>262</v>
      </c>
      <c r="D138" s="110" t="s">
        <v>244</v>
      </c>
      <c r="E138" s="110" t="s">
        <v>128</v>
      </c>
      <c r="F138" s="110" t="s">
        <v>128</v>
      </c>
      <c r="G138" s="111" t="s">
        <v>232</v>
      </c>
    </row>
    <row r="139" spans="2:7" x14ac:dyDescent="0.25">
      <c r="B139" s="141" t="s">
        <v>1675</v>
      </c>
      <c r="C139" s="133" t="s">
        <v>263</v>
      </c>
      <c r="D139" s="110" t="s">
        <v>244</v>
      </c>
      <c r="E139" s="110" t="s">
        <v>128</v>
      </c>
      <c r="F139" s="110" t="s">
        <v>128</v>
      </c>
      <c r="G139" s="111" t="s">
        <v>232</v>
      </c>
    </row>
    <row r="140" spans="2:7" x14ac:dyDescent="0.25">
      <c r="B140" s="141" t="s">
        <v>1675</v>
      </c>
      <c r="C140" s="133" t="s">
        <v>264</v>
      </c>
      <c r="D140" s="110" t="s">
        <v>244</v>
      </c>
      <c r="E140" s="110" t="s">
        <v>128</v>
      </c>
      <c r="F140" s="110" t="s">
        <v>128</v>
      </c>
      <c r="G140" s="111" t="s">
        <v>265</v>
      </c>
    </row>
    <row r="141" spans="2:7" x14ac:dyDescent="0.25">
      <c r="B141" s="141" t="s">
        <v>1675</v>
      </c>
      <c r="C141" s="133" t="s">
        <v>266</v>
      </c>
      <c r="D141" s="110" t="s">
        <v>244</v>
      </c>
      <c r="E141" s="110" t="s">
        <v>128</v>
      </c>
      <c r="F141" s="110" t="s">
        <v>128</v>
      </c>
      <c r="G141" s="111" t="s">
        <v>265</v>
      </c>
    </row>
    <row r="142" spans="2:7" x14ac:dyDescent="0.25">
      <c r="B142" s="141" t="s">
        <v>1675</v>
      </c>
      <c r="C142" s="133" t="s">
        <v>267</v>
      </c>
      <c r="D142" s="110" t="s">
        <v>244</v>
      </c>
      <c r="E142" s="110" t="s">
        <v>128</v>
      </c>
      <c r="F142" s="110" t="s">
        <v>128</v>
      </c>
      <c r="G142" s="111" t="s">
        <v>268</v>
      </c>
    </row>
    <row r="143" spans="2:7" x14ac:dyDescent="0.25">
      <c r="B143" s="141" t="s">
        <v>1675</v>
      </c>
      <c r="C143" s="133" t="s">
        <v>269</v>
      </c>
      <c r="D143" s="110" t="s">
        <v>244</v>
      </c>
      <c r="E143" s="110" t="s">
        <v>128</v>
      </c>
      <c r="F143" s="110" t="s">
        <v>128</v>
      </c>
      <c r="G143" s="111" t="s">
        <v>268</v>
      </c>
    </row>
    <row r="144" spans="2:7" x14ac:dyDescent="0.25">
      <c r="B144" s="141" t="s">
        <v>1675</v>
      </c>
      <c r="C144" s="133" t="s">
        <v>270</v>
      </c>
      <c r="D144" s="110" t="s">
        <v>244</v>
      </c>
      <c r="E144" s="110" t="s">
        <v>128</v>
      </c>
      <c r="F144" s="110" t="s">
        <v>128</v>
      </c>
      <c r="G144" s="111" t="s">
        <v>235</v>
      </c>
    </row>
    <row r="145" spans="2:7" x14ac:dyDescent="0.25">
      <c r="B145" s="141" t="s">
        <v>1675</v>
      </c>
      <c r="C145" s="133" t="s">
        <v>271</v>
      </c>
      <c r="D145" s="110" t="s">
        <v>244</v>
      </c>
      <c r="E145" s="110" t="s">
        <v>128</v>
      </c>
      <c r="F145" s="110" t="s">
        <v>128</v>
      </c>
      <c r="G145" s="111" t="s">
        <v>235</v>
      </c>
    </row>
    <row r="146" spans="2:7" x14ac:dyDescent="0.25">
      <c r="B146" s="141" t="s">
        <v>1675</v>
      </c>
      <c r="C146" s="133" t="s">
        <v>272</v>
      </c>
      <c r="D146" s="110" t="s">
        <v>244</v>
      </c>
      <c r="E146" s="110" t="s">
        <v>128</v>
      </c>
      <c r="F146" s="110" t="s">
        <v>128</v>
      </c>
      <c r="G146" s="111" t="s">
        <v>238</v>
      </c>
    </row>
    <row r="147" spans="2:7" x14ac:dyDescent="0.25">
      <c r="B147" s="141" t="s">
        <v>1675</v>
      </c>
      <c r="C147" s="133" t="s">
        <v>273</v>
      </c>
      <c r="D147" s="110" t="s">
        <v>244</v>
      </c>
      <c r="E147" s="110" t="s">
        <v>128</v>
      </c>
      <c r="F147" s="110" t="s">
        <v>128</v>
      </c>
      <c r="G147" s="111" t="s">
        <v>238</v>
      </c>
    </row>
    <row r="148" spans="2:7" x14ac:dyDescent="0.25">
      <c r="B148" s="141" t="s">
        <v>1675</v>
      </c>
      <c r="C148" s="133" t="s">
        <v>274</v>
      </c>
      <c r="D148" s="110" t="s">
        <v>244</v>
      </c>
      <c r="E148" s="110" t="s">
        <v>128</v>
      </c>
      <c r="F148" s="110" t="s">
        <v>128</v>
      </c>
      <c r="G148" s="111" t="s">
        <v>241</v>
      </c>
    </row>
    <row r="149" spans="2:7" x14ac:dyDescent="0.25">
      <c r="B149" s="143" t="s">
        <v>1675</v>
      </c>
      <c r="C149" s="135" t="s">
        <v>275</v>
      </c>
      <c r="D149" s="112" t="s">
        <v>244</v>
      </c>
      <c r="E149" s="112" t="s">
        <v>128</v>
      </c>
      <c r="F149" s="112" t="s">
        <v>128</v>
      </c>
      <c r="G149" s="113" t="s">
        <v>241</v>
      </c>
    </row>
    <row r="150" spans="2:7" x14ac:dyDescent="0.25">
      <c r="B150" s="141" t="s">
        <v>1675</v>
      </c>
      <c r="C150" s="133" t="s">
        <v>276</v>
      </c>
      <c r="D150" s="110" t="s">
        <v>277</v>
      </c>
      <c r="E150" s="110" t="s">
        <v>128</v>
      </c>
      <c r="F150" s="110" t="s">
        <v>128</v>
      </c>
      <c r="G150" s="111" t="s">
        <v>245</v>
      </c>
    </row>
    <row r="151" spans="2:7" x14ac:dyDescent="0.25">
      <c r="B151" s="141" t="s">
        <v>1675</v>
      </c>
      <c r="C151" s="133" t="s">
        <v>278</v>
      </c>
      <c r="D151" s="110" t="s">
        <v>277</v>
      </c>
      <c r="E151" s="110" t="s">
        <v>128</v>
      </c>
      <c r="F151" s="110" t="s">
        <v>128</v>
      </c>
      <c r="G151" s="111" t="s">
        <v>245</v>
      </c>
    </row>
    <row r="152" spans="2:7" x14ac:dyDescent="0.25">
      <c r="B152" s="141" t="s">
        <v>1675</v>
      </c>
      <c r="C152" s="133" t="s">
        <v>279</v>
      </c>
      <c r="D152" s="110" t="s">
        <v>277</v>
      </c>
      <c r="E152" s="110" t="s">
        <v>128</v>
      </c>
      <c r="F152" s="110" t="s">
        <v>128</v>
      </c>
      <c r="G152" s="111" t="s">
        <v>248</v>
      </c>
    </row>
    <row r="153" spans="2:7" x14ac:dyDescent="0.25">
      <c r="B153" s="141" t="s">
        <v>1675</v>
      </c>
      <c r="C153" s="133" t="s">
        <v>280</v>
      </c>
      <c r="D153" s="110" t="s">
        <v>277</v>
      </c>
      <c r="E153" s="110" t="s">
        <v>128</v>
      </c>
      <c r="F153" s="110" t="s">
        <v>128</v>
      </c>
      <c r="G153" s="111" t="s">
        <v>248</v>
      </c>
    </row>
    <row r="154" spans="2:7" x14ac:dyDescent="0.25">
      <c r="B154" s="141" t="s">
        <v>1675</v>
      </c>
      <c r="C154" s="133" t="s">
        <v>281</v>
      </c>
      <c r="D154" s="110" t="s">
        <v>277</v>
      </c>
      <c r="E154" s="110" t="s">
        <v>128</v>
      </c>
      <c r="F154" s="110" t="s">
        <v>128</v>
      </c>
      <c r="G154" s="111" t="s">
        <v>216</v>
      </c>
    </row>
    <row r="155" spans="2:7" x14ac:dyDescent="0.25">
      <c r="B155" s="141" t="s">
        <v>1675</v>
      </c>
      <c r="C155" s="133" t="s">
        <v>282</v>
      </c>
      <c r="D155" s="110" t="s">
        <v>277</v>
      </c>
      <c r="E155" s="110" t="s">
        <v>128</v>
      </c>
      <c r="F155" s="110" t="s">
        <v>128</v>
      </c>
      <c r="G155" s="111" t="s">
        <v>216</v>
      </c>
    </row>
    <row r="156" spans="2:7" x14ac:dyDescent="0.25">
      <c r="B156" s="141" t="s">
        <v>1675</v>
      </c>
      <c r="C156" s="133" t="s">
        <v>283</v>
      </c>
      <c r="D156" s="110" t="s">
        <v>277</v>
      </c>
      <c r="E156" s="110" t="s">
        <v>128</v>
      </c>
      <c r="F156" s="110" t="s">
        <v>128</v>
      </c>
      <c r="G156" s="111" t="s">
        <v>219</v>
      </c>
    </row>
    <row r="157" spans="2:7" x14ac:dyDescent="0.25">
      <c r="B157" s="141" t="s">
        <v>1675</v>
      </c>
      <c r="C157" s="133" t="s">
        <v>284</v>
      </c>
      <c r="D157" s="110" t="s">
        <v>277</v>
      </c>
      <c r="E157" s="110" t="s">
        <v>128</v>
      </c>
      <c r="F157" s="110" t="s">
        <v>128</v>
      </c>
      <c r="G157" s="111" t="s">
        <v>219</v>
      </c>
    </row>
    <row r="158" spans="2:7" x14ac:dyDescent="0.25">
      <c r="B158" s="141" t="s">
        <v>1675</v>
      </c>
      <c r="C158" s="133" t="s">
        <v>285</v>
      </c>
      <c r="D158" s="110" t="s">
        <v>277</v>
      </c>
      <c r="E158" s="110" t="s">
        <v>128</v>
      </c>
      <c r="F158" s="110" t="s">
        <v>128</v>
      </c>
      <c r="G158" s="111" t="s">
        <v>192</v>
      </c>
    </row>
    <row r="159" spans="2:7" x14ac:dyDescent="0.25">
      <c r="B159" s="141" t="s">
        <v>1675</v>
      </c>
      <c r="C159" s="133" t="s">
        <v>286</v>
      </c>
      <c r="D159" s="110" t="s">
        <v>277</v>
      </c>
      <c r="E159" s="110" t="s">
        <v>128</v>
      </c>
      <c r="F159" s="110" t="s">
        <v>128</v>
      </c>
      <c r="G159" s="111" t="s">
        <v>192</v>
      </c>
    </row>
    <row r="160" spans="2:7" x14ac:dyDescent="0.25">
      <c r="B160" s="141" t="s">
        <v>1675</v>
      </c>
      <c r="C160" s="133" t="s">
        <v>287</v>
      </c>
      <c r="D160" s="110" t="s">
        <v>277</v>
      </c>
      <c r="E160" s="110" t="s">
        <v>128</v>
      </c>
      <c r="F160" s="110" t="s">
        <v>128</v>
      </c>
      <c r="G160" s="111" t="s">
        <v>224</v>
      </c>
    </row>
    <row r="161" spans="2:7" x14ac:dyDescent="0.25">
      <c r="B161" s="141" t="s">
        <v>1675</v>
      </c>
      <c r="C161" s="133" t="s">
        <v>288</v>
      </c>
      <c r="D161" s="110" t="s">
        <v>277</v>
      </c>
      <c r="E161" s="110" t="s">
        <v>128</v>
      </c>
      <c r="F161" s="110" t="s">
        <v>128</v>
      </c>
      <c r="G161" s="111" t="s">
        <v>224</v>
      </c>
    </row>
    <row r="162" spans="2:7" x14ac:dyDescent="0.25">
      <c r="B162" s="141" t="s">
        <v>1675</v>
      </c>
      <c r="C162" s="133" t="s">
        <v>289</v>
      </c>
      <c r="D162" s="110" t="s">
        <v>277</v>
      </c>
      <c r="E162" s="110" t="s">
        <v>128</v>
      </c>
      <c r="F162" s="110" t="s">
        <v>128</v>
      </c>
      <c r="G162" s="111" t="s">
        <v>227</v>
      </c>
    </row>
    <row r="163" spans="2:7" x14ac:dyDescent="0.25">
      <c r="B163" s="141" t="s">
        <v>1675</v>
      </c>
      <c r="C163" s="133" t="s">
        <v>290</v>
      </c>
      <c r="D163" s="110" t="s">
        <v>277</v>
      </c>
      <c r="E163" s="110" t="s">
        <v>128</v>
      </c>
      <c r="F163" s="110" t="s">
        <v>128</v>
      </c>
      <c r="G163" s="111" t="s">
        <v>227</v>
      </c>
    </row>
    <row r="164" spans="2:7" x14ac:dyDescent="0.25">
      <c r="B164" s="141" t="s">
        <v>1675</v>
      </c>
      <c r="C164" s="133" t="s">
        <v>291</v>
      </c>
      <c r="D164" s="110" t="s">
        <v>277</v>
      </c>
      <c r="E164" s="110" t="s">
        <v>128</v>
      </c>
      <c r="F164" s="110" t="s">
        <v>128</v>
      </c>
      <c r="G164" s="111" t="s">
        <v>194</v>
      </c>
    </row>
    <row r="165" spans="2:7" x14ac:dyDescent="0.25">
      <c r="B165" s="141" t="s">
        <v>1675</v>
      </c>
      <c r="C165" s="133" t="s">
        <v>292</v>
      </c>
      <c r="D165" s="110" t="s">
        <v>277</v>
      </c>
      <c r="E165" s="110" t="s">
        <v>128</v>
      </c>
      <c r="F165" s="110" t="s">
        <v>128</v>
      </c>
      <c r="G165" s="111" t="s">
        <v>194</v>
      </c>
    </row>
    <row r="166" spans="2:7" x14ac:dyDescent="0.25">
      <c r="B166" s="141" t="s">
        <v>1675</v>
      </c>
      <c r="C166" s="133" t="s">
        <v>293</v>
      </c>
      <c r="D166" s="110" t="s">
        <v>277</v>
      </c>
      <c r="E166" s="110" t="s">
        <v>128</v>
      </c>
      <c r="F166" s="110" t="s">
        <v>128</v>
      </c>
      <c r="G166" s="111" t="s">
        <v>265</v>
      </c>
    </row>
    <row r="167" spans="2:7" x14ac:dyDescent="0.25">
      <c r="B167" s="141" t="s">
        <v>1675</v>
      </c>
      <c r="C167" s="133" t="s">
        <v>294</v>
      </c>
      <c r="D167" s="110" t="s">
        <v>277</v>
      </c>
      <c r="E167" s="110" t="s">
        <v>128</v>
      </c>
      <c r="F167" s="110" t="s">
        <v>128</v>
      </c>
      <c r="G167" s="111" t="s">
        <v>265</v>
      </c>
    </row>
    <row r="168" spans="2:7" x14ac:dyDescent="0.25">
      <c r="B168" s="141" t="s">
        <v>1675</v>
      </c>
      <c r="C168" s="133" t="s">
        <v>295</v>
      </c>
      <c r="D168" s="110" t="s">
        <v>277</v>
      </c>
      <c r="E168" s="110" t="s">
        <v>128</v>
      </c>
      <c r="F168" s="110" t="s">
        <v>128</v>
      </c>
      <c r="G168" s="111" t="s">
        <v>268</v>
      </c>
    </row>
    <row r="169" spans="2:7" x14ac:dyDescent="0.25">
      <c r="B169" s="141" t="s">
        <v>1675</v>
      </c>
      <c r="C169" s="133" t="s">
        <v>296</v>
      </c>
      <c r="D169" s="110" t="s">
        <v>277</v>
      </c>
      <c r="E169" s="110" t="s">
        <v>128</v>
      </c>
      <c r="F169" s="110" t="s">
        <v>128</v>
      </c>
      <c r="G169" s="111" t="s">
        <v>268</v>
      </c>
    </row>
    <row r="170" spans="2:7" x14ac:dyDescent="0.25">
      <c r="B170" s="141" t="s">
        <v>1675</v>
      </c>
      <c r="C170" s="133" t="s">
        <v>297</v>
      </c>
      <c r="D170" s="110" t="s">
        <v>277</v>
      </c>
      <c r="E170" s="110" t="s">
        <v>128</v>
      </c>
      <c r="F170" s="110" t="s">
        <v>128</v>
      </c>
      <c r="G170" s="111" t="s">
        <v>235</v>
      </c>
    </row>
    <row r="171" spans="2:7" x14ac:dyDescent="0.25">
      <c r="B171" s="141" t="s">
        <v>1675</v>
      </c>
      <c r="C171" s="133" t="s">
        <v>298</v>
      </c>
      <c r="D171" s="110" t="s">
        <v>277</v>
      </c>
      <c r="E171" s="110" t="s">
        <v>128</v>
      </c>
      <c r="F171" s="110" t="s">
        <v>128</v>
      </c>
      <c r="G171" s="111" t="s">
        <v>235</v>
      </c>
    </row>
    <row r="172" spans="2:7" x14ac:dyDescent="0.25">
      <c r="B172" s="141" t="s">
        <v>1675</v>
      </c>
      <c r="C172" s="133" t="s">
        <v>299</v>
      </c>
      <c r="D172" s="110" t="s">
        <v>277</v>
      </c>
      <c r="E172" s="110" t="s">
        <v>128</v>
      </c>
      <c r="F172" s="110" t="s">
        <v>128</v>
      </c>
      <c r="G172" s="111" t="s">
        <v>238</v>
      </c>
    </row>
    <row r="173" spans="2:7" x14ac:dyDescent="0.25">
      <c r="B173" s="141" t="s">
        <v>1675</v>
      </c>
      <c r="C173" s="133" t="s">
        <v>300</v>
      </c>
      <c r="D173" s="110" t="s">
        <v>277</v>
      </c>
      <c r="E173" s="110" t="s">
        <v>128</v>
      </c>
      <c r="F173" s="110" t="s">
        <v>128</v>
      </c>
      <c r="G173" s="111" t="s">
        <v>238</v>
      </c>
    </row>
    <row r="174" spans="2:7" x14ac:dyDescent="0.25">
      <c r="B174" s="141" t="s">
        <v>1675</v>
      </c>
      <c r="C174" s="133" t="s">
        <v>301</v>
      </c>
      <c r="D174" s="110" t="s">
        <v>277</v>
      </c>
      <c r="E174" s="110" t="s">
        <v>128</v>
      </c>
      <c r="F174" s="110" t="s">
        <v>128</v>
      </c>
      <c r="G174" s="111" t="s">
        <v>241</v>
      </c>
    </row>
    <row r="175" spans="2:7" x14ac:dyDescent="0.25">
      <c r="B175" s="141" t="s">
        <v>1675</v>
      </c>
      <c r="C175" s="133" t="s">
        <v>302</v>
      </c>
      <c r="D175" s="110" t="s">
        <v>277</v>
      </c>
      <c r="E175" s="110" t="s">
        <v>128</v>
      </c>
      <c r="F175" s="110" t="s">
        <v>128</v>
      </c>
      <c r="G175" s="111" t="s">
        <v>241</v>
      </c>
    </row>
    <row r="176" spans="2:7" x14ac:dyDescent="0.25">
      <c r="B176" s="141" t="s">
        <v>1675</v>
      </c>
      <c r="C176" s="133" t="s">
        <v>303</v>
      </c>
      <c r="D176" s="110" t="s">
        <v>277</v>
      </c>
      <c r="E176" s="110" t="s">
        <v>128</v>
      </c>
      <c r="F176" s="110" t="s">
        <v>128</v>
      </c>
      <c r="G176" s="111" t="s">
        <v>304</v>
      </c>
    </row>
    <row r="177" spans="2:7" x14ac:dyDescent="0.25">
      <c r="B177" s="143" t="s">
        <v>1675</v>
      </c>
      <c r="C177" s="133" t="s">
        <v>305</v>
      </c>
      <c r="D177" s="110" t="s">
        <v>277</v>
      </c>
      <c r="E177" s="110" t="s">
        <v>128</v>
      </c>
      <c r="F177" s="110" t="s">
        <v>128</v>
      </c>
      <c r="G177" s="111" t="s">
        <v>304</v>
      </c>
    </row>
    <row r="178" spans="2:7" ht="25.5" x14ac:dyDescent="0.25">
      <c r="B178" s="141" t="s">
        <v>1676</v>
      </c>
      <c r="C178" s="134" t="s">
        <v>306</v>
      </c>
      <c r="D178" s="108" t="s">
        <v>307</v>
      </c>
      <c r="E178" s="108" t="s">
        <v>128</v>
      </c>
      <c r="F178" s="108" t="s">
        <v>128</v>
      </c>
      <c r="G178" s="109" t="s">
        <v>308</v>
      </c>
    </row>
    <row r="179" spans="2:7" ht="25.5" x14ac:dyDescent="0.25">
      <c r="B179" s="141" t="s">
        <v>1676</v>
      </c>
      <c r="C179" s="133" t="s">
        <v>309</v>
      </c>
      <c r="D179" s="110" t="s">
        <v>307</v>
      </c>
      <c r="E179" s="110" t="s">
        <v>128</v>
      </c>
      <c r="F179" s="110" t="s">
        <v>128</v>
      </c>
      <c r="G179" s="111" t="s">
        <v>310</v>
      </c>
    </row>
    <row r="180" spans="2:7" ht="25.5" x14ac:dyDescent="0.25">
      <c r="B180" s="141" t="s">
        <v>1676</v>
      </c>
      <c r="C180" s="133" t="s">
        <v>311</v>
      </c>
      <c r="D180" s="110" t="s">
        <v>307</v>
      </c>
      <c r="E180" s="110" t="s">
        <v>128</v>
      </c>
      <c r="F180" s="110" t="s">
        <v>128</v>
      </c>
      <c r="G180" s="111" t="s">
        <v>67</v>
      </c>
    </row>
    <row r="181" spans="2:7" ht="25.5" x14ac:dyDescent="0.25">
      <c r="B181" s="141" t="s">
        <v>1676</v>
      </c>
      <c r="C181" s="133" t="s">
        <v>312</v>
      </c>
      <c r="D181" s="110" t="s">
        <v>307</v>
      </c>
      <c r="E181" s="110" t="s">
        <v>128</v>
      </c>
      <c r="F181" s="110" t="s">
        <v>128</v>
      </c>
      <c r="G181" s="111" t="s">
        <v>67</v>
      </c>
    </row>
    <row r="182" spans="2:7" ht="25.5" x14ac:dyDescent="0.25">
      <c r="B182" s="141" t="s">
        <v>1676</v>
      </c>
      <c r="C182" s="133" t="s">
        <v>313</v>
      </c>
      <c r="D182" s="110" t="s">
        <v>307</v>
      </c>
      <c r="E182" s="110" t="s">
        <v>128</v>
      </c>
      <c r="F182" s="110" t="s">
        <v>128</v>
      </c>
      <c r="G182" s="111" t="s">
        <v>314</v>
      </c>
    </row>
    <row r="183" spans="2:7" ht="25.5" x14ac:dyDescent="0.25">
      <c r="B183" s="141" t="s">
        <v>1676</v>
      </c>
      <c r="C183" s="133" t="s">
        <v>315</v>
      </c>
      <c r="D183" s="110" t="s">
        <v>307</v>
      </c>
      <c r="E183" s="110" t="s">
        <v>128</v>
      </c>
      <c r="F183" s="110" t="s">
        <v>128</v>
      </c>
      <c r="G183" s="111" t="s">
        <v>192</v>
      </c>
    </row>
    <row r="184" spans="2:7" ht="25.5" x14ac:dyDescent="0.25">
      <c r="B184" s="141" t="s">
        <v>1676</v>
      </c>
      <c r="C184" s="133" t="s">
        <v>316</v>
      </c>
      <c r="D184" s="110" t="s">
        <v>307</v>
      </c>
      <c r="E184" s="110" t="s">
        <v>128</v>
      </c>
      <c r="F184" s="110" t="s">
        <v>128</v>
      </c>
      <c r="G184" s="111" t="s">
        <v>192</v>
      </c>
    </row>
    <row r="185" spans="2:7" ht="25.5" x14ac:dyDescent="0.25">
      <c r="B185" s="141" t="s">
        <v>1676</v>
      </c>
      <c r="C185" s="133" t="s">
        <v>317</v>
      </c>
      <c r="D185" s="110" t="s">
        <v>307</v>
      </c>
      <c r="E185" s="110" t="s">
        <v>128</v>
      </c>
      <c r="F185" s="110" t="s">
        <v>128</v>
      </c>
      <c r="G185" s="111" t="s">
        <v>318</v>
      </c>
    </row>
    <row r="186" spans="2:7" ht="25.5" x14ac:dyDescent="0.25">
      <c r="B186" s="141" t="s">
        <v>1676</v>
      </c>
      <c r="C186" s="133" t="s">
        <v>319</v>
      </c>
      <c r="D186" s="110" t="s">
        <v>307</v>
      </c>
      <c r="E186" s="110" t="s">
        <v>128</v>
      </c>
      <c r="F186" s="110" t="s">
        <v>128</v>
      </c>
      <c r="G186" s="111" t="s">
        <v>227</v>
      </c>
    </row>
    <row r="187" spans="2:7" ht="30" x14ac:dyDescent="0.25">
      <c r="B187" s="141" t="s">
        <v>1676</v>
      </c>
      <c r="C187" s="133" t="s">
        <v>320</v>
      </c>
      <c r="D187" s="106" t="s">
        <v>307</v>
      </c>
      <c r="E187" s="106" t="s">
        <v>128</v>
      </c>
      <c r="F187" s="106" t="s">
        <v>128</v>
      </c>
      <c r="G187" s="111" t="s">
        <v>227</v>
      </c>
    </row>
    <row r="188" spans="2:7" ht="30" x14ac:dyDescent="0.25">
      <c r="B188" s="141" t="s">
        <v>1676</v>
      </c>
      <c r="C188" s="133" t="s">
        <v>321</v>
      </c>
      <c r="D188" s="106" t="s">
        <v>307</v>
      </c>
      <c r="E188" s="106" t="s">
        <v>128</v>
      </c>
      <c r="F188" s="106" t="s">
        <v>128</v>
      </c>
      <c r="G188" s="111" t="s">
        <v>322</v>
      </c>
    </row>
    <row r="189" spans="2:7" ht="30" x14ac:dyDescent="0.25">
      <c r="B189" s="141" t="s">
        <v>1676</v>
      </c>
      <c r="C189" s="133" t="s">
        <v>323</v>
      </c>
      <c r="D189" s="106" t="s">
        <v>307</v>
      </c>
      <c r="E189" s="106" t="s">
        <v>128</v>
      </c>
      <c r="F189" s="106" t="s">
        <v>128</v>
      </c>
      <c r="G189" s="111" t="s">
        <v>232</v>
      </c>
    </row>
    <row r="190" spans="2:7" ht="30" x14ac:dyDescent="0.25">
      <c r="B190" s="141" t="s">
        <v>1676</v>
      </c>
      <c r="C190" s="133" t="s">
        <v>324</v>
      </c>
      <c r="D190" s="106" t="s">
        <v>307</v>
      </c>
      <c r="E190" s="106" t="s">
        <v>128</v>
      </c>
      <c r="F190" s="106" t="s">
        <v>128</v>
      </c>
      <c r="G190" s="111" t="s">
        <v>232</v>
      </c>
    </row>
    <row r="191" spans="2:7" ht="30" x14ac:dyDescent="0.25">
      <c r="B191" s="141" t="s">
        <v>1676</v>
      </c>
      <c r="C191" s="133" t="s">
        <v>325</v>
      </c>
      <c r="D191" s="106" t="s">
        <v>307</v>
      </c>
      <c r="E191" s="106" t="s">
        <v>128</v>
      </c>
      <c r="F191" s="106" t="s">
        <v>128</v>
      </c>
      <c r="G191" s="111" t="s">
        <v>326</v>
      </c>
    </row>
    <row r="192" spans="2:7" ht="30" x14ac:dyDescent="0.25">
      <c r="B192" s="141" t="s">
        <v>1676</v>
      </c>
      <c r="C192" s="133" t="s">
        <v>327</v>
      </c>
      <c r="D192" s="106" t="s">
        <v>307</v>
      </c>
      <c r="E192" s="106" t="s">
        <v>128</v>
      </c>
      <c r="F192" s="106" t="s">
        <v>128</v>
      </c>
      <c r="G192" s="111" t="s">
        <v>328</v>
      </c>
    </row>
    <row r="193" spans="2:7" ht="30" x14ac:dyDescent="0.25">
      <c r="B193" s="141" t="s">
        <v>1676</v>
      </c>
      <c r="C193" s="133" t="s">
        <v>329</v>
      </c>
      <c r="D193" s="106" t="s">
        <v>307</v>
      </c>
      <c r="E193" s="106" t="s">
        <v>128</v>
      </c>
      <c r="F193" s="106" t="s">
        <v>128</v>
      </c>
      <c r="G193" s="111" t="s">
        <v>328</v>
      </c>
    </row>
    <row r="194" spans="2:7" ht="30" x14ac:dyDescent="0.25">
      <c r="B194" s="143" t="s">
        <v>1676</v>
      </c>
      <c r="C194" s="135" t="s">
        <v>330</v>
      </c>
      <c r="D194" s="117" t="s">
        <v>307</v>
      </c>
      <c r="E194" s="117" t="s">
        <v>128</v>
      </c>
      <c r="F194" s="117" t="s">
        <v>128</v>
      </c>
      <c r="G194" s="113" t="s">
        <v>331</v>
      </c>
    </row>
    <row r="195" spans="2:7" x14ac:dyDescent="0.25">
      <c r="B195" s="141" t="s">
        <v>1677</v>
      </c>
      <c r="C195" s="134" t="s">
        <v>332</v>
      </c>
      <c r="D195" s="108" t="s">
        <v>333</v>
      </c>
      <c r="E195" s="110" t="s">
        <v>128</v>
      </c>
      <c r="F195" s="110" t="s">
        <v>128</v>
      </c>
      <c r="G195" s="111" t="s">
        <v>334</v>
      </c>
    </row>
    <row r="196" spans="2:7" x14ac:dyDescent="0.25">
      <c r="B196" s="141" t="s">
        <v>1677</v>
      </c>
      <c r="C196" s="133" t="s">
        <v>335</v>
      </c>
      <c r="D196" s="110" t="s">
        <v>333</v>
      </c>
      <c r="E196" s="110" t="s">
        <v>128</v>
      </c>
      <c r="F196" s="110" t="s">
        <v>128</v>
      </c>
      <c r="G196" s="111" t="s">
        <v>334</v>
      </c>
    </row>
    <row r="197" spans="2:7" x14ac:dyDescent="0.25">
      <c r="B197" s="141" t="s">
        <v>1677</v>
      </c>
      <c r="C197" s="133" t="s">
        <v>336</v>
      </c>
      <c r="D197" s="110" t="s">
        <v>333</v>
      </c>
      <c r="E197" s="110" t="s">
        <v>128</v>
      </c>
      <c r="F197" s="110" t="s">
        <v>128</v>
      </c>
      <c r="G197" s="111" t="s">
        <v>337</v>
      </c>
    </row>
    <row r="198" spans="2:7" x14ac:dyDescent="0.25">
      <c r="B198" s="141" t="s">
        <v>1677</v>
      </c>
      <c r="C198" s="133" t="s">
        <v>338</v>
      </c>
      <c r="D198" s="110" t="s">
        <v>333</v>
      </c>
      <c r="E198" s="110" t="s">
        <v>128</v>
      </c>
      <c r="F198" s="110" t="s">
        <v>128</v>
      </c>
      <c r="G198" s="111" t="s">
        <v>337</v>
      </c>
    </row>
    <row r="199" spans="2:7" x14ac:dyDescent="0.25">
      <c r="B199" s="141" t="s">
        <v>1677</v>
      </c>
      <c r="C199" s="133" t="s">
        <v>339</v>
      </c>
      <c r="D199" s="110" t="s">
        <v>333</v>
      </c>
      <c r="E199" s="110" t="s">
        <v>128</v>
      </c>
      <c r="F199" s="110" t="s">
        <v>128</v>
      </c>
      <c r="G199" s="111" t="s">
        <v>169</v>
      </c>
    </row>
    <row r="200" spans="2:7" x14ac:dyDescent="0.25">
      <c r="B200" s="141" t="s">
        <v>1677</v>
      </c>
      <c r="C200" s="133" t="s">
        <v>340</v>
      </c>
      <c r="D200" s="110" t="s">
        <v>333</v>
      </c>
      <c r="E200" s="110" t="s">
        <v>128</v>
      </c>
      <c r="F200" s="110" t="s">
        <v>128</v>
      </c>
      <c r="G200" s="111" t="s">
        <v>169</v>
      </c>
    </row>
    <row r="201" spans="2:7" x14ac:dyDescent="0.25">
      <c r="B201" s="141" t="s">
        <v>1677</v>
      </c>
      <c r="C201" s="133" t="s">
        <v>341</v>
      </c>
      <c r="D201" s="110" t="s">
        <v>333</v>
      </c>
      <c r="E201" s="110" t="s">
        <v>128</v>
      </c>
      <c r="F201" s="110" t="s">
        <v>128</v>
      </c>
      <c r="G201" s="111" t="s">
        <v>342</v>
      </c>
    </row>
    <row r="202" spans="2:7" x14ac:dyDescent="0.25">
      <c r="B202" s="141" t="s">
        <v>1677</v>
      </c>
      <c r="C202" s="133" t="s">
        <v>343</v>
      </c>
      <c r="D202" s="110" t="s">
        <v>333</v>
      </c>
      <c r="E202" s="110" t="s">
        <v>128</v>
      </c>
      <c r="F202" s="110" t="s">
        <v>128</v>
      </c>
      <c r="G202" s="111" t="s">
        <v>342</v>
      </c>
    </row>
    <row r="203" spans="2:7" x14ac:dyDescent="0.25">
      <c r="B203" s="141" t="s">
        <v>1677</v>
      </c>
      <c r="C203" s="133" t="s">
        <v>344</v>
      </c>
      <c r="D203" s="110" t="s">
        <v>333</v>
      </c>
      <c r="E203" s="110" t="s">
        <v>128</v>
      </c>
      <c r="F203" s="110" t="s">
        <v>128</v>
      </c>
      <c r="G203" s="111" t="s">
        <v>265</v>
      </c>
    </row>
    <row r="204" spans="2:7" x14ac:dyDescent="0.25">
      <c r="B204" s="141" t="s">
        <v>1677</v>
      </c>
      <c r="C204" s="133" t="s">
        <v>345</v>
      </c>
      <c r="D204" s="110" t="s">
        <v>333</v>
      </c>
      <c r="E204" s="110" t="s">
        <v>128</v>
      </c>
      <c r="F204" s="110" t="s">
        <v>128</v>
      </c>
      <c r="G204" s="111" t="s">
        <v>265</v>
      </c>
    </row>
    <row r="205" spans="2:7" x14ac:dyDescent="0.25">
      <c r="B205" s="141" t="s">
        <v>1677</v>
      </c>
      <c r="C205" s="133" t="s">
        <v>346</v>
      </c>
      <c r="D205" s="110" t="s">
        <v>333</v>
      </c>
      <c r="E205" s="110" t="s">
        <v>128</v>
      </c>
      <c r="F205" s="110" t="s">
        <v>128</v>
      </c>
      <c r="G205" s="111" t="s">
        <v>347</v>
      </c>
    </row>
    <row r="206" spans="2:7" x14ac:dyDescent="0.25">
      <c r="B206" s="141" t="s">
        <v>1677</v>
      </c>
      <c r="C206" s="133" t="s">
        <v>348</v>
      </c>
      <c r="D206" s="110" t="s">
        <v>333</v>
      </c>
      <c r="E206" s="110" t="s">
        <v>128</v>
      </c>
      <c r="F206" s="110" t="s">
        <v>128</v>
      </c>
      <c r="G206" s="111" t="s">
        <v>347</v>
      </c>
    </row>
    <row r="207" spans="2:7" x14ac:dyDescent="0.25">
      <c r="B207" s="141" t="s">
        <v>1677</v>
      </c>
      <c r="C207" s="133" t="s">
        <v>349</v>
      </c>
      <c r="D207" s="110" t="s">
        <v>333</v>
      </c>
      <c r="E207" s="110" t="s">
        <v>128</v>
      </c>
      <c r="F207" s="110" t="s">
        <v>128</v>
      </c>
      <c r="G207" s="111" t="s">
        <v>350</v>
      </c>
    </row>
    <row r="208" spans="2:7" x14ac:dyDescent="0.25">
      <c r="B208" s="141" t="s">
        <v>1677</v>
      </c>
      <c r="C208" s="133" t="s">
        <v>351</v>
      </c>
      <c r="D208" s="110" t="s">
        <v>333</v>
      </c>
      <c r="E208" s="110" t="s">
        <v>128</v>
      </c>
      <c r="F208" s="110" t="s">
        <v>128</v>
      </c>
      <c r="G208" s="111" t="s">
        <v>350</v>
      </c>
    </row>
    <row r="209" spans="2:7" x14ac:dyDescent="0.25">
      <c r="B209" s="141" t="s">
        <v>1677</v>
      </c>
      <c r="C209" s="133" t="s">
        <v>352</v>
      </c>
      <c r="D209" s="110" t="s">
        <v>333</v>
      </c>
      <c r="E209" s="110" t="s">
        <v>128</v>
      </c>
      <c r="F209" s="110" t="s">
        <v>128</v>
      </c>
      <c r="G209" s="111" t="s">
        <v>192</v>
      </c>
    </row>
    <row r="210" spans="2:7" x14ac:dyDescent="0.25">
      <c r="B210" s="143" t="s">
        <v>1677</v>
      </c>
      <c r="C210" s="135" t="s">
        <v>353</v>
      </c>
      <c r="D210" s="112" t="s">
        <v>333</v>
      </c>
      <c r="E210" s="112" t="s">
        <v>128</v>
      </c>
      <c r="F210" s="112" t="s">
        <v>128</v>
      </c>
      <c r="G210" s="113" t="s">
        <v>245</v>
      </c>
    </row>
    <row r="211" spans="2:7" x14ac:dyDescent="0.25">
      <c r="B211" s="141" t="s">
        <v>1678</v>
      </c>
      <c r="C211" s="134" t="s">
        <v>354</v>
      </c>
      <c r="D211" s="108" t="s">
        <v>175</v>
      </c>
      <c r="E211" s="108" t="s">
        <v>128</v>
      </c>
      <c r="F211" s="108" t="s">
        <v>128</v>
      </c>
      <c r="G211" s="109" t="s">
        <v>355</v>
      </c>
    </row>
    <row r="212" spans="2:7" x14ac:dyDescent="0.25">
      <c r="B212" s="141" t="s">
        <v>1678</v>
      </c>
      <c r="C212" s="133" t="s">
        <v>356</v>
      </c>
      <c r="D212" s="110" t="s">
        <v>175</v>
      </c>
      <c r="E212" s="110" t="s">
        <v>128</v>
      </c>
      <c r="F212" s="110" t="s">
        <v>128</v>
      </c>
      <c r="G212" s="111" t="s">
        <v>357</v>
      </c>
    </row>
    <row r="213" spans="2:7" x14ac:dyDescent="0.25">
      <c r="B213" s="141" t="s">
        <v>1678</v>
      </c>
      <c r="C213" s="133" t="s">
        <v>358</v>
      </c>
      <c r="D213" s="110" t="s">
        <v>175</v>
      </c>
      <c r="E213" s="110" t="s">
        <v>128</v>
      </c>
      <c r="F213" s="110" t="s">
        <v>128</v>
      </c>
      <c r="G213" s="111" t="s">
        <v>359</v>
      </c>
    </row>
    <row r="214" spans="2:7" x14ac:dyDescent="0.25">
      <c r="B214" s="141" t="s">
        <v>1678</v>
      </c>
      <c r="C214" s="133" t="s">
        <v>360</v>
      </c>
      <c r="D214" s="110" t="s">
        <v>175</v>
      </c>
      <c r="E214" s="110" t="s">
        <v>128</v>
      </c>
      <c r="F214" s="110" t="s">
        <v>128</v>
      </c>
      <c r="G214" s="111" t="s">
        <v>361</v>
      </c>
    </row>
    <row r="215" spans="2:7" x14ac:dyDescent="0.25">
      <c r="B215" s="141" t="s">
        <v>1678</v>
      </c>
      <c r="C215" s="133" t="s">
        <v>362</v>
      </c>
      <c r="D215" s="110" t="s">
        <v>175</v>
      </c>
      <c r="E215" s="110" t="s">
        <v>128</v>
      </c>
      <c r="F215" s="110" t="s">
        <v>128</v>
      </c>
      <c r="G215" s="111" t="s">
        <v>363</v>
      </c>
    </row>
    <row r="216" spans="2:7" x14ac:dyDescent="0.25">
      <c r="B216" s="141" t="s">
        <v>1678</v>
      </c>
      <c r="C216" s="133" t="s">
        <v>364</v>
      </c>
      <c r="D216" s="110" t="s">
        <v>175</v>
      </c>
      <c r="E216" s="110" t="s">
        <v>128</v>
      </c>
      <c r="F216" s="110" t="s">
        <v>128</v>
      </c>
      <c r="G216" s="111" t="s">
        <v>365</v>
      </c>
    </row>
    <row r="217" spans="2:7" x14ac:dyDescent="0.25">
      <c r="B217" s="141" t="s">
        <v>1678</v>
      </c>
      <c r="C217" s="133" t="s">
        <v>366</v>
      </c>
      <c r="D217" s="110" t="s">
        <v>175</v>
      </c>
      <c r="E217" s="110" t="s">
        <v>128</v>
      </c>
      <c r="F217" s="110" t="s">
        <v>128</v>
      </c>
      <c r="G217" s="111" t="s">
        <v>367</v>
      </c>
    </row>
    <row r="218" spans="2:7" x14ac:dyDescent="0.25">
      <c r="B218" s="141" t="s">
        <v>1678</v>
      </c>
      <c r="C218" s="133" t="s">
        <v>368</v>
      </c>
      <c r="D218" s="110" t="s">
        <v>175</v>
      </c>
      <c r="E218" s="110" t="s">
        <v>128</v>
      </c>
      <c r="F218" s="110" t="s">
        <v>128</v>
      </c>
      <c r="G218" s="111" t="s">
        <v>369</v>
      </c>
    </row>
    <row r="219" spans="2:7" x14ac:dyDescent="0.25">
      <c r="B219" s="141" t="s">
        <v>1678</v>
      </c>
      <c r="C219" s="133" t="s">
        <v>370</v>
      </c>
      <c r="D219" s="110" t="s">
        <v>175</v>
      </c>
      <c r="E219" s="110" t="s">
        <v>128</v>
      </c>
      <c r="F219" s="110" t="s">
        <v>128</v>
      </c>
      <c r="G219" s="111" t="s">
        <v>371</v>
      </c>
    </row>
    <row r="220" spans="2:7" x14ac:dyDescent="0.25">
      <c r="B220" s="141" t="s">
        <v>1678</v>
      </c>
      <c r="C220" s="133" t="s">
        <v>372</v>
      </c>
      <c r="D220" s="110" t="s">
        <v>175</v>
      </c>
      <c r="E220" s="110" t="s">
        <v>128</v>
      </c>
      <c r="F220" s="110" t="s">
        <v>128</v>
      </c>
      <c r="G220" s="111" t="s">
        <v>373</v>
      </c>
    </row>
    <row r="221" spans="2:7" x14ac:dyDescent="0.25">
      <c r="B221" s="141" t="s">
        <v>1678</v>
      </c>
      <c r="C221" s="133" t="s">
        <v>374</v>
      </c>
      <c r="D221" s="110" t="s">
        <v>175</v>
      </c>
      <c r="E221" s="110" t="s">
        <v>128</v>
      </c>
      <c r="F221" s="110" t="s">
        <v>128</v>
      </c>
      <c r="G221" s="111" t="s">
        <v>375</v>
      </c>
    </row>
    <row r="222" spans="2:7" x14ac:dyDescent="0.25">
      <c r="B222" s="141" t="s">
        <v>1678</v>
      </c>
      <c r="C222" s="133" t="s">
        <v>376</v>
      </c>
      <c r="D222" s="110" t="s">
        <v>175</v>
      </c>
      <c r="E222" s="110" t="s">
        <v>128</v>
      </c>
      <c r="F222" s="110" t="s">
        <v>128</v>
      </c>
      <c r="G222" s="111" t="s">
        <v>377</v>
      </c>
    </row>
    <row r="223" spans="2:7" x14ac:dyDescent="0.25">
      <c r="B223" s="141" t="s">
        <v>1678</v>
      </c>
      <c r="C223" s="133" t="s">
        <v>378</v>
      </c>
      <c r="D223" s="110" t="s">
        <v>175</v>
      </c>
      <c r="E223" s="110" t="s">
        <v>128</v>
      </c>
      <c r="F223" s="110" t="s">
        <v>128</v>
      </c>
      <c r="G223" s="111" t="s">
        <v>379</v>
      </c>
    </row>
    <row r="224" spans="2:7" x14ac:dyDescent="0.25">
      <c r="B224" s="141" t="s">
        <v>1678</v>
      </c>
      <c r="C224" s="133" t="s">
        <v>380</v>
      </c>
      <c r="D224" s="110" t="s">
        <v>175</v>
      </c>
      <c r="E224" s="110" t="s">
        <v>128</v>
      </c>
      <c r="F224" s="110" t="s">
        <v>128</v>
      </c>
      <c r="G224" s="111" t="s">
        <v>381</v>
      </c>
    </row>
    <row r="225" spans="2:7" x14ac:dyDescent="0.25">
      <c r="B225" s="141" t="s">
        <v>1678</v>
      </c>
      <c r="C225" s="133" t="s">
        <v>382</v>
      </c>
      <c r="D225" s="110" t="s">
        <v>175</v>
      </c>
      <c r="E225" s="110" t="s">
        <v>128</v>
      </c>
      <c r="F225" s="110" t="s">
        <v>128</v>
      </c>
      <c r="G225" s="111" t="s">
        <v>383</v>
      </c>
    </row>
    <row r="226" spans="2:7" x14ac:dyDescent="0.25">
      <c r="B226" s="141" t="s">
        <v>1678</v>
      </c>
      <c r="C226" s="133" t="s">
        <v>384</v>
      </c>
      <c r="D226" s="110" t="s">
        <v>175</v>
      </c>
      <c r="E226" s="110" t="s">
        <v>128</v>
      </c>
      <c r="F226" s="110" t="s">
        <v>128</v>
      </c>
      <c r="G226" s="111" t="s">
        <v>385</v>
      </c>
    </row>
    <row r="227" spans="2:7" x14ac:dyDescent="0.25">
      <c r="B227" s="143" t="s">
        <v>1678</v>
      </c>
      <c r="C227" s="135" t="s">
        <v>386</v>
      </c>
      <c r="D227" s="112" t="s">
        <v>175</v>
      </c>
      <c r="E227" s="112" t="s">
        <v>128</v>
      </c>
      <c r="F227" s="112" t="s">
        <v>128</v>
      </c>
      <c r="G227" s="113" t="s">
        <v>387</v>
      </c>
    </row>
    <row r="228" spans="2:7" x14ac:dyDescent="0.25">
      <c r="B228" s="141" t="s">
        <v>1679</v>
      </c>
      <c r="C228" s="134" t="s">
        <v>388</v>
      </c>
      <c r="D228" s="108" t="s">
        <v>389</v>
      </c>
      <c r="E228" s="108" t="s">
        <v>128</v>
      </c>
      <c r="F228" s="108" t="s">
        <v>128</v>
      </c>
      <c r="G228" s="109" t="s">
        <v>390</v>
      </c>
    </row>
    <row r="229" spans="2:7" x14ac:dyDescent="0.25">
      <c r="B229" s="141" t="s">
        <v>1679</v>
      </c>
      <c r="C229" s="133" t="s">
        <v>391</v>
      </c>
      <c r="D229" s="110" t="s">
        <v>389</v>
      </c>
      <c r="E229" s="110" t="s">
        <v>128</v>
      </c>
      <c r="F229" s="110" t="s">
        <v>128</v>
      </c>
      <c r="G229" s="111" t="s">
        <v>359</v>
      </c>
    </row>
    <row r="230" spans="2:7" x14ac:dyDescent="0.25">
      <c r="B230" s="141" t="s">
        <v>1679</v>
      </c>
      <c r="C230" s="133" t="s">
        <v>392</v>
      </c>
      <c r="D230" s="110" t="s">
        <v>389</v>
      </c>
      <c r="E230" s="110" t="s">
        <v>128</v>
      </c>
      <c r="F230" s="110" t="s">
        <v>128</v>
      </c>
      <c r="G230" s="111" t="s">
        <v>393</v>
      </c>
    </row>
    <row r="231" spans="2:7" x14ac:dyDescent="0.25">
      <c r="B231" s="141" t="s">
        <v>1679</v>
      </c>
      <c r="C231" s="133" t="s">
        <v>394</v>
      </c>
      <c r="D231" s="110" t="s">
        <v>389</v>
      </c>
      <c r="E231" s="110" t="s">
        <v>128</v>
      </c>
      <c r="F231" s="110" t="s">
        <v>128</v>
      </c>
      <c r="G231" s="111" t="s">
        <v>395</v>
      </c>
    </row>
    <row r="232" spans="2:7" x14ac:dyDescent="0.25">
      <c r="B232" s="141" t="s">
        <v>1679</v>
      </c>
      <c r="C232" s="133" t="s">
        <v>396</v>
      </c>
      <c r="D232" s="110" t="s">
        <v>389</v>
      </c>
      <c r="E232" s="110" t="s">
        <v>128</v>
      </c>
      <c r="F232" s="110" t="s">
        <v>128</v>
      </c>
      <c r="G232" s="111" t="s">
        <v>365</v>
      </c>
    </row>
    <row r="233" spans="2:7" x14ac:dyDescent="0.25">
      <c r="B233" s="141" t="s">
        <v>1679</v>
      </c>
      <c r="C233" s="133" t="s">
        <v>397</v>
      </c>
      <c r="D233" s="110" t="s">
        <v>389</v>
      </c>
      <c r="E233" s="110" t="s">
        <v>128</v>
      </c>
      <c r="F233" s="110" t="s">
        <v>128</v>
      </c>
      <c r="G233" s="111" t="s">
        <v>363</v>
      </c>
    </row>
    <row r="234" spans="2:7" x14ac:dyDescent="0.25">
      <c r="B234" s="141" t="s">
        <v>1679</v>
      </c>
      <c r="C234" s="133" t="s">
        <v>398</v>
      </c>
      <c r="D234" s="110" t="s">
        <v>389</v>
      </c>
      <c r="E234" s="110" t="s">
        <v>128</v>
      </c>
      <c r="F234" s="110" t="s">
        <v>128</v>
      </c>
      <c r="G234" s="111" t="s">
        <v>399</v>
      </c>
    </row>
    <row r="235" spans="2:7" x14ac:dyDescent="0.25">
      <c r="B235" s="141" t="s">
        <v>1679</v>
      </c>
      <c r="C235" s="133" t="s">
        <v>400</v>
      </c>
      <c r="D235" s="110" t="s">
        <v>389</v>
      </c>
      <c r="E235" s="110" t="s">
        <v>128</v>
      </c>
      <c r="F235" s="110" t="s">
        <v>128</v>
      </c>
      <c r="G235" s="111" t="s">
        <v>367</v>
      </c>
    </row>
    <row r="236" spans="2:7" x14ac:dyDescent="0.25">
      <c r="B236" s="141" t="s">
        <v>1679</v>
      </c>
      <c r="C236" s="133" t="s">
        <v>401</v>
      </c>
      <c r="D236" s="110" t="s">
        <v>389</v>
      </c>
      <c r="E236" s="110" t="s">
        <v>128</v>
      </c>
      <c r="F236" s="110" t="s">
        <v>128</v>
      </c>
      <c r="G236" s="111" t="s">
        <v>369</v>
      </c>
    </row>
    <row r="237" spans="2:7" x14ac:dyDescent="0.25">
      <c r="B237" s="141" t="s">
        <v>1679</v>
      </c>
      <c r="C237" s="133" t="s">
        <v>402</v>
      </c>
      <c r="D237" s="110" t="s">
        <v>389</v>
      </c>
      <c r="E237" s="110" t="s">
        <v>128</v>
      </c>
      <c r="F237" s="110" t="s">
        <v>128</v>
      </c>
      <c r="G237" s="111" t="s">
        <v>403</v>
      </c>
    </row>
    <row r="238" spans="2:7" x14ac:dyDescent="0.25">
      <c r="B238" s="141" t="s">
        <v>1679</v>
      </c>
      <c r="C238" s="133" t="s">
        <v>404</v>
      </c>
      <c r="D238" s="110" t="s">
        <v>389</v>
      </c>
      <c r="E238" s="110" t="s">
        <v>128</v>
      </c>
      <c r="F238" s="110" t="s">
        <v>128</v>
      </c>
      <c r="G238" s="111" t="s">
        <v>373</v>
      </c>
    </row>
    <row r="239" spans="2:7" x14ac:dyDescent="0.25">
      <c r="B239" s="141" t="s">
        <v>1679</v>
      </c>
      <c r="C239" s="133" t="s">
        <v>405</v>
      </c>
      <c r="D239" s="110" t="s">
        <v>389</v>
      </c>
      <c r="E239" s="110" t="s">
        <v>128</v>
      </c>
      <c r="F239" s="110" t="s">
        <v>128</v>
      </c>
      <c r="G239" s="111" t="s">
        <v>406</v>
      </c>
    </row>
    <row r="240" spans="2:7" x14ac:dyDescent="0.25">
      <c r="B240" s="141" t="s">
        <v>1679</v>
      </c>
      <c r="C240" s="133" t="s">
        <v>407</v>
      </c>
      <c r="D240" s="110" t="s">
        <v>389</v>
      </c>
      <c r="E240" s="110" t="s">
        <v>128</v>
      </c>
      <c r="F240" s="110" t="s">
        <v>128</v>
      </c>
      <c r="G240" s="111" t="s">
        <v>377</v>
      </c>
    </row>
    <row r="241" spans="2:7" x14ac:dyDescent="0.25">
      <c r="B241" s="141" t="s">
        <v>1679</v>
      </c>
      <c r="C241" s="133" t="s">
        <v>408</v>
      </c>
      <c r="D241" s="110" t="s">
        <v>389</v>
      </c>
      <c r="E241" s="110" t="s">
        <v>128</v>
      </c>
      <c r="F241" s="110" t="s">
        <v>128</v>
      </c>
      <c r="G241" s="111" t="s">
        <v>409</v>
      </c>
    </row>
    <row r="242" spans="2:7" x14ac:dyDescent="0.25">
      <c r="B242" s="141" t="s">
        <v>1679</v>
      </c>
      <c r="C242" s="133" t="s">
        <v>410</v>
      </c>
      <c r="D242" s="110" t="s">
        <v>389</v>
      </c>
      <c r="E242" s="110" t="s">
        <v>128</v>
      </c>
      <c r="F242" s="110" t="s">
        <v>128</v>
      </c>
      <c r="G242" s="111" t="s">
        <v>381</v>
      </c>
    </row>
    <row r="243" spans="2:7" x14ac:dyDescent="0.25">
      <c r="B243" s="141" t="s">
        <v>1679</v>
      </c>
      <c r="C243" s="133" t="s">
        <v>411</v>
      </c>
      <c r="D243" s="110" t="s">
        <v>389</v>
      </c>
      <c r="E243" s="110" t="s">
        <v>128</v>
      </c>
      <c r="F243" s="110" t="s">
        <v>128</v>
      </c>
      <c r="G243" s="111" t="s">
        <v>383</v>
      </c>
    </row>
    <row r="244" spans="2:7" x14ac:dyDescent="0.25">
      <c r="B244" s="141" t="s">
        <v>1679</v>
      </c>
      <c r="C244" s="133" t="s">
        <v>412</v>
      </c>
      <c r="D244" s="110" t="s">
        <v>389</v>
      </c>
      <c r="E244" s="110" t="s">
        <v>128</v>
      </c>
      <c r="F244" s="110" t="s">
        <v>128</v>
      </c>
      <c r="G244" s="111" t="s">
        <v>385</v>
      </c>
    </row>
    <row r="245" spans="2:7" x14ac:dyDescent="0.25">
      <c r="B245" s="143" t="s">
        <v>1679</v>
      </c>
      <c r="C245" s="135" t="s">
        <v>413</v>
      </c>
      <c r="D245" s="112" t="s">
        <v>389</v>
      </c>
      <c r="E245" s="112" t="s">
        <v>128</v>
      </c>
      <c r="F245" s="112" t="s">
        <v>128</v>
      </c>
      <c r="G245" s="113" t="s">
        <v>387</v>
      </c>
    </row>
    <row r="246" spans="2:7" x14ac:dyDescent="0.25">
      <c r="B246" s="141" t="s">
        <v>1680</v>
      </c>
      <c r="C246" s="133" t="s">
        <v>414</v>
      </c>
      <c r="D246" s="110" t="s">
        <v>415</v>
      </c>
      <c r="E246" s="110" t="s">
        <v>128</v>
      </c>
      <c r="F246" s="110" t="s">
        <v>128</v>
      </c>
      <c r="G246" s="111" t="s">
        <v>416</v>
      </c>
    </row>
    <row r="247" spans="2:7" x14ac:dyDescent="0.25">
      <c r="B247" s="141" t="s">
        <v>1680</v>
      </c>
      <c r="C247" s="133" t="s">
        <v>417</v>
      </c>
      <c r="D247" s="106" t="s">
        <v>415</v>
      </c>
      <c r="E247" s="106" t="s">
        <v>128</v>
      </c>
      <c r="F247" s="106" t="s">
        <v>128</v>
      </c>
      <c r="G247" s="111" t="s">
        <v>416</v>
      </c>
    </row>
    <row r="248" spans="2:7" x14ac:dyDescent="0.25">
      <c r="B248" s="141" t="s">
        <v>1680</v>
      </c>
      <c r="C248" s="133" t="s">
        <v>418</v>
      </c>
      <c r="D248" s="106" t="s">
        <v>415</v>
      </c>
      <c r="E248" s="106" t="s">
        <v>128</v>
      </c>
      <c r="F248" s="106" t="s">
        <v>128</v>
      </c>
      <c r="G248" s="111" t="s">
        <v>419</v>
      </c>
    </row>
    <row r="249" spans="2:7" x14ac:dyDescent="0.25">
      <c r="B249" s="141" t="s">
        <v>1680</v>
      </c>
      <c r="C249" s="133" t="s">
        <v>420</v>
      </c>
      <c r="D249" s="106" t="s">
        <v>415</v>
      </c>
      <c r="E249" s="106" t="s">
        <v>128</v>
      </c>
      <c r="F249" s="106" t="s">
        <v>128</v>
      </c>
      <c r="G249" s="111" t="s">
        <v>419</v>
      </c>
    </row>
    <row r="250" spans="2:7" x14ac:dyDescent="0.25">
      <c r="B250" s="141" t="s">
        <v>1680</v>
      </c>
      <c r="C250" s="133" t="s">
        <v>421</v>
      </c>
      <c r="D250" s="106" t="s">
        <v>415</v>
      </c>
      <c r="E250" s="106" t="s">
        <v>128</v>
      </c>
      <c r="F250" s="106" t="s">
        <v>128</v>
      </c>
      <c r="G250" s="111" t="s">
        <v>422</v>
      </c>
    </row>
    <row r="251" spans="2:7" x14ac:dyDescent="0.25">
      <c r="B251" s="141" t="s">
        <v>1680</v>
      </c>
      <c r="C251" s="133" t="s">
        <v>423</v>
      </c>
      <c r="D251" s="106" t="s">
        <v>415</v>
      </c>
      <c r="E251" s="106" t="s">
        <v>128</v>
      </c>
      <c r="F251" s="106" t="s">
        <v>128</v>
      </c>
      <c r="G251" s="111" t="s">
        <v>422</v>
      </c>
    </row>
    <row r="252" spans="2:7" x14ac:dyDescent="0.25">
      <c r="B252" s="141" t="s">
        <v>1680</v>
      </c>
      <c r="C252" s="133" t="s">
        <v>424</v>
      </c>
      <c r="D252" s="106" t="s">
        <v>415</v>
      </c>
      <c r="E252" s="106" t="s">
        <v>128</v>
      </c>
      <c r="F252" s="106" t="s">
        <v>128</v>
      </c>
      <c r="G252" s="111" t="s">
        <v>425</v>
      </c>
    </row>
    <row r="253" spans="2:7" x14ac:dyDescent="0.25">
      <c r="B253" s="143" t="s">
        <v>1680</v>
      </c>
      <c r="C253" s="133" t="s">
        <v>426</v>
      </c>
      <c r="D253" s="106" t="s">
        <v>415</v>
      </c>
      <c r="E253" s="106" t="s">
        <v>128</v>
      </c>
      <c r="F253" s="106" t="s">
        <v>128</v>
      </c>
      <c r="G253" s="111" t="s">
        <v>425</v>
      </c>
    </row>
    <row r="254" spans="2:7" x14ac:dyDescent="0.25">
      <c r="B254" s="141" t="s">
        <v>1681</v>
      </c>
      <c r="C254" s="134" t="s">
        <v>427</v>
      </c>
      <c r="D254" s="108" t="s">
        <v>428</v>
      </c>
      <c r="E254" s="108" t="s">
        <v>128</v>
      </c>
      <c r="F254" s="108" t="s">
        <v>128</v>
      </c>
      <c r="G254" s="109" t="s">
        <v>159</v>
      </c>
    </row>
    <row r="255" spans="2:7" x14ac:dyDescent="0.25">
      <c r="B255" s="141" t="s">
        <v>1681</v>
      </c>
      <c r="C255" s="133" t="s">
        <v>429</v>
      </c>
      <c r="D255" s="110" t="s">
        <v>428</v>
      </c>
      <c r="E255" s="110" t="s">
        <v>128</v>
      </c>
      <c r="F255" s="110" t="s">
        <v>128</v>
      </c>
      <c r="G255" s="111" t="s">
        <v>159</v>
      </c>
    </row>
    <row r="256" spans="2:7" x14ac:dyDescent="0.25">
      <c r="B256" s="141" t="s">
        <v>1681</v>
      </c>
      <c r="C256" s="133" t="s">
        <v>430</v>
      </c>
      <c r="D256" s="110" t="s">
        <v>428</v>
      </c>
      <c r="E256" s="110" t="s">
        <v>128</v>
      </c>
      <c r="F256" s="110" t="s">
        <v>128</v>
      </c>
      <c r="G256" s="111" t="s">
        <v>151</v>
      </c>
    </row>
    <row r="257" spans="2:7" x14ac:dyDescent="0.25">
      <c r="B257" s="141" t="s">
        <v>1681</v>
      </c>
      <c r="C257" s="133" t="s">
        <v>431</v>
      </c>
      <c r="D257" s="110" t="s">
        <v>428</v>
      </c>
      <c r="E257" s="110" t="s">
        <v>128</v>
      </c>
      <c r="F257" s="110" t="s">
        <v>128</v>
      </c>
      <c r="G257" s="111" t="s">
        <v>151</v>
      </c>
    </row>
    <row r="258" spans="2:7" x14ac:dyDescent="0.25">
      <c r="B258" s="141" t="s">
        <v>1681</v>
      </c>
      <c r="C258" s="133" t="s">
        <v>432</v>
      </c>
      <c r="D258" s="110" t="s">
        <v>428</v>
      </c>
      <c r="E258" s="110" t="s">
        <v>128</v>
      </c>
      <c r="F258" s="110" t="s">
        <v>128</v>
      </c>
      <c r="G258" s="111" t="s">
        <v>75</v>
      </c>
    </row>
    <row r="259" spans="2:7" x14ac:dyDescent="0.25">
      <c r="B259" s="141" t="s">
        <v>1681</v>
      </c>
      <c r="C259" s="133" t="s">
        <v>433</v>
      </c>
      <c r="D259" s="110" t="s">
        <v>428</v>
      </c>
      <c r="E259" s="110" t="s">
        <v>128</v>
      </c>
      <c r="F259" s="110" t="s">
        <v>128</v>
      </c>
      <c r="G259" s="111" t="s">
        <v>75</v>
      </c>
    </row>
    <row r="260" spans="2:7" x14ac:dyDescent="0.25">
      <c r="B260" s="141" t="s">
        <v>1681</v>
      </c>
      <c r="C260" s="133" t="s">
        <v>434</v>
      </c>
      <c r="D260" s="110" t="s">
        <v>428</v>
      </c>
      <c r="E260" s="110" t="s">
        <v>128</v>
      </c>
      <c r="F260" s="110" t="s">
        <v>128</v>
      </c>
      <c r="G260" s="111" t="s">
        <v>77</v>
      </c>
    </row>
    <row r="261" spans="2:7" x14ac:dyDescent="0.25">
      <c r="B261" s="143" t="s">
        <v>1681</v>
      </c>
      <c r="C261" s="135" t="s">
        <v>435</v>
      </c>
      <c r="D261" s="112" t="s">
        <v>428</v>
      </c>
      <c r="E261" s="112" t="s">
        <v>128</v>
      </c>
      <c r="F261" s="112" t="s">
        <v>128</v>
      </c>
      <c r="G261" s="113" t="s">
        <v>77</v>
      </c>
    </row>
    <row r="262" spans="2:7" x14ac:dyDescent="0.25">
      <c r="B262" s="144" t="s">
        <v>1682</v>
      </c>
      <c r="C262" s="134" t="s">
        <v>436</v>
      </c>
      <c r="D262" s="108" t="s">
        <v>437</v>
      </c>
      <c r="E262" s="108" t="s">
        <v>128</v>
      </c>
      <c r="F262" s="108" t="s">
        <v>128</v>
      </c>
      <c r="G262" s="109" t="s">
        <v>438</v>
      </c>
    </row>
    <row r="263" spans="2:7" x14ac:dyDescent="0.25">
      <c r="B263" s="141" t="s">
        <v>1682</v>
      </c>
      <c r="C263" s="133" t="s">
        <v>439</v>
      </c>
      <c r="D263" s="110" t="s">
        <v>437</v>
      </c>
      <c r="E263" s="110" t="s">
        <v>128</v>
      </c>
      <c r="F263" s="110" t="s">
        <v>128</v>
      </c>
      <c r="G263" s="111" t="s">
        <v>438</v>
      </c>
    </row>
    <row r="264" spans="2:7" x14ac:dyDescent="0.25">
      <c r="B264" s="141" t="s">
        <v>1682</v>
      </c>
      <c r="C264" s="133" t="s">
        <v>440</v>
      </c>
      <c r="D264" s="110" t="s">
        <v>437</v>
      </c>
      <c r="E264" s="110" t="s">
        <v>128</v>
      </c>
      <c r="F264" s="110" t="s">
        <v>128</v>
      </c>
      <c r="G264" s="111" t="s">
        <v>441</v>
      </c>
    </row>
    <row r="265" spans="2:7" x14ac:dyDescent="0.25">
      <c r="B265" s="141" t="s">
        <v>1682</v>
      </c>
      <c r="C265" s="133" t="s">
        <v>442</v>
      </c>
      <c r="D265" s="110" t="s">
        <v>437</v>
      </c>
      <c r="E265" s="110" t="s">
        <v>128</v>
      </c>
      <c r="F265" s="110" t="s">
        <v>128</v>
      </c>
      <c r="G265" s="111" t="s">
        <v>441</v>
      </c>
    </row>
    <row r="266" spans="2:7" x14ac:dyDescent="0.25">
      <c r="B266" s="141" t="s">
        <v>1682</v>
      </c>
      <c r="C266" s="133" t="s">
        <v>443</v>
      </c>
      <c r="D266" s="110" t="s">
        <v>437</v>
      </c>
      <c r="E266" s="110" t="s">
        <v>128</v>
      </c>
      <c r="F266" s="110" t="s">
        <v>128</v>
      </c>
      <c r="G266" s="111" t="s">
        <v>444</v>
      </c>
    </row>
    <row r="267" spans="2:7" x14ac:dyDescent="0.25">
      <c r="B267" s="141" t="s">
        <v>1682</v>
      </c>
      <c r="C267" s="133" t="s">
        <v>445</v>
      </c>
      <c r="D267" s="110" t="s">
        <v>437</v>
      </c>
      <c r="E267" s="110" t="s">
        <v>128</v>
      </c>
      <c r="F267" s="110" t="s">
        <v>128</v>
      </c>
      <c r="G267" s="111" t="s">
        <v>444</v>
      </c>
    </row>
    <row r="268" spans="2:7" x14ac:dyDescent="0.25">
      <c r="B268" s="141" t="s">
        <v>1682</v>
      </c>
      <c r="C268" s="133" t="s">
        <v>446</v>
      </c>
      <c r="D268" s="110" t="s">
        <v>437</v>
      </c>
      <c r="E268" s="110" t="s">
        <v>128</v>
      </c>
      <c r="F268" s="110" t="s">
        <v>128</v>
      </c>
      <c r="G268" s="111" t="s">
        <v>447</v>
      </c>
    </row>
    <row r="269" spans="2:7" x14ac:dyDescent="0.25">
      <c r="B269" s="141" t="s">
        <v>1682</v>
      </c>
      <c r="C269" s="133" t="s">
        <v>448</v>
      </c>
      <c r="D269" s="110" t="s">
        <v>437</v>
      </c>
      <c r="E269" s="110" t="s">
        <v>128</v>
      </c>
      <c r="F269" s="110" t="s">
        <v>128</v>
      </c>
      <c r="G269" s="111" t="s">
        <v>447</v>
      </c>
    </row>
    <row r="270" spans="2:7" x14ac:dyDescent="0.25">
      <c r="B270" s="141" t="s">
        <v>1682</v>
      </c>
      <c r="C270" s="133" t="s">
        <v>449</v>
      </c>
      <c r="D270" s="110" t="s">
        <v>437</v>
      </c>
      <c r="E270" s="110" t="s">
        <v>128</v>
      </c>
      <c r="F270" s="110" t="s">
        <v>128</v>
      </c>
      <c r="G270" s="111" t="s">
        <v>450</v>
      </c>
    </row>
    <row r="271" spans="2:7" x14ac:dyDescent="0.25">
      <c r="B271" s="141" t="s">
        <v>1682</v>
      </c>
      <c r="C271" s="133" t="s">
        <v>451</v>
      </c>
      <c r="D271" s="110" t="s">
        <v>437</v>
      </c>
      <c r="E271" s="110" t="s">
        <v>128</v>
      </c>
      <c r="F271" s="110" t="s">
        <v>128</v>
      </c>
      <c r="G271" s="111" t="s">
        <v>450</v>
      </c>
    </row>
    <row r="272" spans="2:7" x14ac:dyDescent="0.25">
      <c r="B272" s="141" t="s">
        <v>1682</v>
      </c>
      <c r="C272" s="133" t="s">
        <v>452</v>
      </c>
      <c r="D272" s="110" t="s">
        <v>437</v>
      </c>
      <c r="E272" s="110" t="s">
        <v>128</v>
      </c>
      <c r="F272" s="110" t="s">
        <v>128</v>
      </c>
      <c r="G272" s="111" t="s">
        <v>453</v>
      </c>
    </row>
    <row r="273" spans="2:7" x14ac:dyDescent="0.25">
      <c r="B273" s="141" t="s">
        <v>1682</v>
      </c>
      <c r="C273" s="133" t="s">
        <v>454</v>
      </c>
      <c r="D273" s="110" t="s">
        <v>437</v>
      </c>
      <c r="E273" s="110" t="s">
        <v>128</v>
      </c>
      <c r="F273" s="110" t="s">
        <v>128</v>
      </c>
      <c r="G273" s="111" t="s">
        <v>453</v>
      </c>
    </row>
    <row r="274" spans="2:7" x14ac:dyDescent="0.25">
      <c r="B274" s="141" t="s">
        <v>1682</v>
      </c>
      <c r="C274" s="133" t="s">
        <v>455</v>
      </c>
      <c r="D274" s="110" t="s">
        <v>437</v>
      </c>
      <c r="E274" s="110" t="s">
        <v>128</v>
      </c>
      <c r="F274" s="110" t="s">
        <v>128</v>
      </c>
      <c r="G274" s="111" t="s">
        <v>456</v>
      </c>
    </row>
    <row r="275" spans="2:7" x14ac:dyDescent="0.25">
      <c r="B275" s="141" t="s">
        <v>1682</v>
      </c>
      <c r="C275" s="133" t="s">
        <v>457</v>
      </c>
      <c r="D275" s="110" t="s">
        <v>437</v>
      </c>
      <c r="E275" s="110" t="s">
        <v>128</v>
      </c>
      <c r="F275" s="110" t="s">
        <v>128</v>
      </c>
      <c r="G275" s="111" t="s">
        <v>456</v>
      </c>
    </row>
    <row r="276" spans="2:7" x14ac:dyDescent="0.25">
      <c r="B276" s="141" t="s">
        <v>1682</v>
      </c>
      <c r="C276" s="133" t="s">
        <v>458</v>
      </c>
      <c r="D276" s="110" t="s">
        <v>437</v>
      </c>
      <c r="E276" s="110" t="s">
        <v>128</v>
      </c>
      <c r="F276" s="110" t="s">
        <v>128</v>
      </c>
      <c r="G276" s="111" t="s">
        <v>459</v>
      </c>
    </row>
    <row r="277" spans="2:7" x14ac:dyDescent="0.25">
      <c r="B277" s="141" t="s">
        <v>1682</v>
      </c>
      <c r="C277" s="133" t="s">
        <v>460</v>
      </c>
      <c r="D277" s="110" t="s">
        <v>437</v>
      </c>
      <c r="E277" s="110" t="s">
        <v>128</v>
      </c>
      <c r="F277" s="110" t="s">
        <v>128</v>
      </c>
      <c r="G277" s="111" t="s">
        <v>459</v>
      </c>
    </row>
    <row r="278" spans="2:7" x14ac:dyDescent="0.25">
      <c r="B278" s="141" t="s">
        <v>1682</v>
      </c>
      <c r="C278" s="133" t="s">
        <v>461</v>
      </c>
      <c r="D278" s="110" t="s">
        <v>437</v>
      </c>
      <c r="E278" s="110" t="s">
        <v>128</v>
      </c>
      <c r="F278" s="110" t="s">
        <v>128</v>
      </c>
      <c r="G278" s="111" t="s">
        <v>462</v>
      </c>
    </row>
    <row r="279" spans="2:7" x14ac:dyDescent="0.25">
      <c r="B279" s="143" t="s">
        <v>1682</v>
      </c>
      <c r="C279" s="135" t="s">
        <v>463</v>
      </c>
      <c r="D279" s="112" t="s">
        <v>437</v>
      </c>
      <c r="E279" s="112" t="s">
        <v>128</v>
      </c>
      <c r="F279" s="112" t="s">
        <v>128</v>
      </c>
      <c r="G279" s="113" t="s">
        <v>462</v>
      </c>
    </row>
    <row r="280" spans="2:7" ht="29.25" customHeight="1" x14ac:dyDescent="0.25">
      <c r="B280" s="141" t="s">
        <v>1683</v>
      </c>
      <c r="C280" s="137" t="s">
        <v>1794</v>
      </c>
      <c r="D280" s="119" t="s">
        <v>1793</v>
      </c>
      <c r="E280" s="119" t="s">
        <v>128</v>
      </c>
      <c r="F280" s="119" t="s">
        <v>128</v>
      </c>
      <c r="G280" s="120" t="s">
        <v>128</v>
      </c>
    </row>
    <row r="281" spans="2:7" ht="29.25" customHeight="1" x14ac:dyDescent="0.25">
      <c r="B281" s="144" t="s">
        <v>2519</v>
      </c>
      <c r="C281" s="170" t="s">
        <v>2520</v>
      </c>
      <c r="D281" s="183" t="s">
        <v>175</v>
      </c>
      <c r="E281" s="183" t="s">
        <v>128</v>
      </c>
      <c r="F281" s="183" t="s">
        <v>128</v>
      </c>
      <c r="G281" s="184" t="s">
        <v>489</v>
      </c>
    </row>
    <row r="282" spans="2:7" ht="29.25" customHeight="1" x14ac:dyDescent="0.25">
      <c r="B282" s="141" t="s">
        <v>2519</v>
      </c>
      <c r="C282" s="137" t="s">
        <v>2521</v>
      </c>
      <c r="D282" s="119" t="s">
        <v>175</v>
      </c>
      <c r="E282" s="119" t="s">
        <v>128</v>
      </c>
      <c r="F282" s="119" t="s">
        <v>128</v>
      </c>
      <c r="G282" s="120" t="s">
        <v>489</v>
      </c>
    </row>
    <row r="283" spans="2:7" ht="29.25" customHeight="1" x14ac:dyDescent="0.25">
      <c r="B283" s="141" t="s">
        <v>2519</v>
      </c>
      <c r="C283" s="137" t="s">
        <v>2522</v>
      </c>
      <c r="D283" s="119" t="s">
        <v>175</v>
      </c>
      <c r="E283" s="119" t="s">
        <v>128</v>
      </c>
      <c r="F283" s="119" t="s">
        <v>128</v>
      </c>
      <c r="G283" s="120" t="s">
        <v>2524</v>
      </c>
    </row>
    <row r="284" spans="2:7" ht="29.25" customHeight="1" x14ac:dyDescent="0.25">
      <c r="B284" s="141" t="s">
        <v>2519</v>
      </c>
      <c r="C284" s="137" t="s">
        <v>2523</v>
      </c>
      <c r="D284" s="119" t="s">
        <v>175</v>
      </c>
      <c r="E284" s="119" t="s">
        <v>128</v>
      </c>
      <c r="F284" s="119" t="s">
        <v>128</v>
      </c>
      <c r="G284" s="120" t="s">
        <v>2525</v>
      </c>
    </row>
    <row r="285" spans="2:7" ht="29.25" customHeight="1" x14ac:dyDescent="0.25">
      <c r="B285" s="141" t="s">
        <v>2519</v>
      </c>
      <c r="C285" s="137" t="s">
        <v>2526</v>
      </c>
      <c r="D285" s="119" t="s">
        <v>175</v>
      </c>
      <c r="E285" s="119" t="s">
        <v>128</v>
      </c>
      <c r="F285" s="119" t="s">
        <v>128</v>
      </c>
      <c r="G285" s="120" t="s">
        <v>2525</v>
      </c>
    </row>
    <row r="286" spans="2:7" ht="29.25" customHeight="1" x14ac:dyDescent="0.25">
      <c r="B286" s="141" t="s">
        <v>2519</v>
      </c>
      <c r="C286" s="137" t="s">
        <v>2527</v>
      </c>
      <c r="D286" s="119" t="s">
        <v>175</v>
      </c>
      <c r="E286" s="119" t="s">
        <v>128</v>
      </c>
      <c r="F286" s="119" t="s">
        <v>128</v>
      </c>
      <c r="G286" s="120" t="s">
        <v>2529</v>
      </c>
    </row>
    <row r="287" spans="2:7" ht="29.25" customHeight="1" x14ac:dyDescent="0.25">
      <c r="B287" s="141" t="s">
        <v>2519</v>
      </c>
      <c r="C287" s="137" t="s">
        <v>2528</v>
      </c>
      <c r="D287" s="119" t="s">
        <v>175</v>
      </c>
      <c r="E287" s="119" t="s">
        <v>128</v>
      </c>
      <c r="F287" s="119" t="s">
        <v>128</v>
      </c>
      <c r="G287" s="120" t="s">
        <v>2529</v>
      </c>
    </row>
    <row r="288" spans="2:7" ht="29.25" customHeight="1" x14ac:dyDescent="0.25">
      <c r="B288" s="141" t="s">
        <v>2519</v>
      </c>
      <c r="C288" s="137" t="s">
        <v>2530</v>
      </c>
      <c r="D288" s="119" t="s">
        <v>175</v>
      </c>
      <c r="E288" s="119" t="s">
        <v>128</v>
      </c>
      <c r="F288" s="119" t="s">
        <v>128</v>
      </c>
      <c r="G288" s="120" t="s">
        <v>2537</v>
      </c>
    </row>
    <row r="289" spans="2:7" ht="29.25" customHeight="1" x14ac:dyDescent="0.25">
      <c r="B289" s="141" t="s">
        <v>2519</v>
      </c>
      <c r="C289" s="137" t="s">
        <v>2531</v>
      </c>
      <c r="D289" s="119" t="s">
        <v>175</v>
      </c>
      <c r="E289" s="119" t="s">
        <v>128</v>
      </c>
      <c r="F289" s="119" t="s">
        <v>128</v>
      </c>
      <c r="G289" s="120" t="s">
        <v>2537</v>
      </c>
    </row>
    <row r="290" spans="2:7" ht="29.25" customHeight="1" x14ac:dyDescent="0.25">
      <c r="B290" s="141" t="s">
        <v>2519</v>
      </c>
      <c r="C290" s="137" t="s">
        <v>2532</v>
      </c>
      <c r="D290" s="119" t="s">
        <v>175</v>
      </c>
      <c r="E290" s="119" t="s">
        <v>128</v>
      </c>
      <c r="F290" s="119" t="s">
        <v>128</v>
      </c>
      <c r="G290" s="120" t="s">
        <v>2538</v>
      </c>
    </row>
    <row r="291" spans="2:7" ht="29.25" customHeight="1" x14ac:dyDescent="0.25">
      <c r="B291" s="141" t="s">
        <v>2519</v>
      </c>
      <c r="C291" s="137" t="s">
        <v>2533</v>
      </c>
      <c r="D291" s="119" t="s">
        <v>175</v>
      </c>
      <c r="E291" s="119" t="s">
        <v>128</v>
      </c>
      <c r="F291" s="119" t="s">
        <v>128</v>
      </c>
      <c r="G291" s="120" t="s">
        <v>2538</v>
      </c>
    </row>
    <row r="292" spans="2:7" ht="29.25" customHeight="1" x14ac:dyDescent="0.25">
      <c r="B292" s="141" t="s">
        <v>2519</v>
      </c>
      <c r="C292" s="137" t="s">
        <v>2534</v>
      </c>
      <c r="D292" s="119" t="s">
        <v>175</v>
      </c>
      <c r="E292" s="119" t="s">
        <v>128</v>
      </c>
      <c r="F292" s="119" t="s">
        <v>128</v>
      </c>
      <c r="G292" s="120" t="s">
        <v>2524</v>
      </c>
    </row>
    <row r="293" spans="2:7" ht="29.25" customHeight="1" x14ac:dyDescent="0.25">
      <c r="B293" s="141" t="s">
        <v>2519</v>
      </c>
      <c r="C293" s="137" t="s">
        <v>2535</v>
      </c>
      <c r="D293" s="119" t="s">
        <v>175</v>
      </c>
      <c r="E293" s="119" t="s">
        <v>128</v>
      </c>
      <c r="F293" s="119" t="s">
        <v>128</v>
      </c>
      <c r="G293" s="120" t="s">
        <v>2539</v>
      </c>
    </row>
    <row r="294" spans="2:7" ht="29.25" customHeight="1" x14ac:dyDescent="0.25">
      <c r="B294" s="141" t="s">
        <v>2519</v>
      </c>
      <c r="C294" s="137" t="s">
        <v>2536</v>
      </c>
      <c r="D294" s="119" t="s">
        <v>175</v>
      </c>
      <c r="E294" s="119" t="s">
        <v>128</v>
      </c>
      <c r="F294" s="119" t="s">
        <v>128</v>
      </c>
      <c r="G294" s="120" t="s">
        <v>2539</v>
      </c>
    </row>
    <row r="295" spans="2:7" ht="29.25" customHeight="1" x14ac:dyDescent="0.25">
      <c r="B295" s="141" t="s">
        <v>2519</v>
      </c>
      <c r="C295" s="137" t="s">
        <v>2543</v>
      </c>
      <c r="D295" s="119" t="s">
        <v>175</v>
      </c>
      <c r="E295" s="119" t="s">
        <v>128</v>
      </c>
      <c r="F295" s="119" t="s">
        <v>128</v>
      </c>
      <c r="G295" s="120" t="s">
        <v>2542</v>
      </c>
    </row>
    <row r="296" spans="2:7" ht="29.25" customHeight="1" x14ac:dyDescent="0.25">
      <c r="B296" s="141" t="s">
        <v>2519</v>
      </c>
      <c r="C296" s="137" t="s">
        <v>2544</v>
      </c>
      <c r="D296" s="119" t="s">
        <v>175</v>
      </c>
      <c r="E296" s="119" t="s">
        <v>128</v>
      </c>
      <c r="F296" s="119" t="s">
        <v>128</v>
      </c>
      <c r="G296" s="120" t="s">
        <v>2542</v>
      </c>
    </row>
    <row r="297" spans="2:7" ht="29.25" customHeight="1" x14ac:dyDescent="0.25">
      <c r="B297" s="141" t="s">
        <v>2519</v>
      </c>
      <c r="C297" s="137" t="s">
        <v>2540</v>
      </c>
      <c r="D297" s="119" t="s">
        <v>175</v>
      </c>
      <c r="E297" s="119" t="s">
        <v>128</v>
      </c>
      <c r="F297" s="119" t="s">
        <v>128</v>
      </c>
      <c r="G297" s="120" t="s">
        <v>2545</v>
      </c>
    </row>
    <row r="298" spans="2:7" ht="29.25" customHeight="1" x14ac:dyDescent="0.25">
      <c r="B298" s="141" t="s">
        <v>2519</v>
      </c>
      <c r="C298" s="137" t="s">
        <v>2541</v>
      </c>
      <c r="D298" s="119" t="s">
        <v>175</v>
      </c>
      <c r="E298" s="119" t="s">
        <v>128</v>
      </c>
      <c r="F298" s="119" t="s">
        <v>128</v>
      </c>
      <c r="G298" s="120" t="s">
        <v>2545</v>
      </c>
    </row>
    <row r="299" spans="2:7" ht="29.25" customHeight="1" x14ac:dyDescent="0.25">
      <c r="B299" s="141" t="s">
        <v>2519</v>
      </c>
      <c r="C299" s="137" t="s">
        <v>2546</v>
      </c>
      <c r="D299" s="119" t="s">
        <v>175</v>
      </c>
      <c r="E299" s="119" t="s">
        <v>128</v>
      </c>
      <c r="F299" s="119" t="s">
        <v>128</v>
      </c>
      <c r="G299" s="120" t="s">
        <v>491</v>
      </c>
    </row>
    <row r="300" spans="2:7" ht="29.25" customHeight="1" x14ac:dyDescent="0.25">
      <c r="B300" s="141" t="s">
        <v>2519</v>
      </c>
      <c r="C300" s="137" t="s">
        <v>2547</v>
      </c>
      <c r="D300" s="119" t="s">
        <v>175</v>
      </c>
      <c r="E300" s="119" t="s">
        <v>128</v>
      </c>
      <c r="F300" s="119" t="s">
        <v>128</v>
      </c>
      <c r="G300" s="120" t="s">
        <v>491</v>
      </c>
    </row>
    <row r="301" spans="2:7" ht="29.25" customHeight="1" x14ac:dyDescent="0.25">
      <c r="B301" s="141" t="s">
        <v>2519</v>
      </c>
      <c r="C301" s="137" t="s">
        <v>2548</v>
      </c>
      <c r="D301" s="119" t="s">
        <v>175</v>
      </c>
      <c r="E301" s="119" t="s">
        <v>128</v>
      </c>
      <c r="F301" s="119" t="s">
        <v>128</v>
      </c>
      <c r="G301" s="120" t="s">
        <v>2372</v>
      </c>
    </row>
    <row r="302" spans="2:7" ht="29.25" customHeight="1" x14ac:dyDescent="0.25">
      <c r="B302" s="141" t="s">
        <v>2519</v>
      </c>
      <c r="C302" s="137" t="s">
        <v>2549</v>
      </c>
      <c r="D302" s="119" t="s">
        <v>175</v>
      </c>
      <c r="E302" s="119" t="s">
        <v>128</v>
      </c>
      <c r="F302" s="119" t="s">
        <v>128</v>
      </c>
      <c r="G302" s="120" t="s">
        <v>2372</v>
      </c>
    </row>
    <row r="303" spans="2:7" ht="29.25" customHeight="1" x14ac:dyDescent="0.25">
      <c r="B303" s="141" t="s">
        <v>2519</v>
      </c>
      <c r="C303" s="137" t="s">
        <v>2550</v>
      </c>
      <c r="D303" s="119" t="s">
        <v>175</v>
      </c>
      <c r="E303" s="119" t="s">
        <v>128</v>
      </c>
      <c r="F303" s="119" t="s">
        <v>128</v>
      </c>
      <c r="G303" s="120" t="s">
        <v>2377</v>
      </c>
    </row>
    <row r="304" spans="2:7" ht="29.25" customHeight="1" x14ac:dyDescent="0.25">
      <c r="B304" s="141" t="s">
        <v>2519</v>
      </c>
      <c r="C304" s="137" t="s">
        <v>2551</v>
      </c>
      <c r="D304" s="119" t="s">
        <v>175</v>
      </c>
      <c r="E304" s="119" t="s">
        <v>128</v>
      </c>
      <c r="F304" s="119" t="s">
        <v>128</v>
      </c>
      <c r="G304" s="120" t="s">
        <v>2377</v>
      </c>
    </row>
    <row r="305" spans="2:7" ht="29.25" customHeight="1" x14ac:dyDescent="0.25">
      <c r="B305" s="141" t="s">
        <v>2519</v>
      </c>
      <c r="C305" s="137" t="s">
        <v>2552</v>
      </c>
      <c r="D305" s="119" t="s">
        <v>175</v>
      </c>
      <c r="E305" s="119" t="s">
        <v>128</v>
      </c>
      <c r="F305" s="119" t="s">
        <v>128</v>
      </c>
      <c r="G305" s="120" t="s">
        <v>2382</v>
      </c>
    </row>
    <row r="306" spans="2:7" ht="29.25" customHeight="1" x14ac:dyDescent="0.25">
      <c r="B306" s="141" t="s">
        <v>2519</v>
      </c>
      <c r="C306" s="137" t="s">
        <v>2553</v>
      </c>
      <c r="D306" s="119" t="s">
        <v>175</v>
      </c>
      <c r="E306" s="119" t="s">
        <v>128</v>
      </c>
      <c r="F306" s="119" t="s">
        <v>128</v>
      </c>
      <c r="G306" s="120" t="s">
        <v>2382</v>
      </c>
    </row>
    <row r="307" spans="2:7" ht="29.25" customHeight="1" x14ac:dyDescent="0.25">
      <c r="B307" s="141" t="s">
        <v>2519</v>
      </c>
      <c r="C307" s="137" t="s">
        <v>2554</v>
      </c>
      <c r="D307" s="119" t="s">
        <v>175</v>
      </c>
      <c r="E307" s="119" t="s">
        <v>128</v>
      </c>
      <c r="F307" s="119" t="s">
        <v>128</v>
      </c>
      <c r="G307" s="120" t="s">
        <v>450</v>
      </c>
    </row>
    <row r="308" spans="2:7" ht="29.25" customHeight="1" x14ac:dyDescent="0.25">
      <c r="B308" s="141" t="s">
        <v>2519</v>
      </c>
      <c r="C308" s="137" t="s">
        <v>2555</v>
      </c>
      <c r="D308" s="119" t="s">
        <v>175</v>
      </c>
      <c r="E308" s="119" t="s">
        <v>128</v>
      </c>
      <c r="F308" s="119" t="s">
        <v>128</v>
      </c>
      <c r="G308" s="120" t="s">
        <v>450</v>
      </c>
    </row>
    <row r="309" spans="2:7" x14ac:dyDescent="0.25">
      <c r="B309" s="144" t="s">
        <v>1684</v>
      </c>
      <c r="C309" s="134" t="s">
        <v>464</v>
      </c>
      <c r="D309" s="108" t="s">
        <v>465</v>
      </c>
      <c r="E309" s="108" t="s">
        <v>128</v>
      </c>
      <c r="F309" s="108" t="s">
        <v>128</v>
      </c>
      <c r="G309" s="109" t="s">
        <v>466</v>
      </c>
    </row>
    <row r="310" spans="2:7" x14ac:dyDescent="0.25">
      <c r="B310" s="141" t="s">
        <v>1684</v>
      </c>
      <c r="C310" s="133" t="s">
        <v>467</v>
      </c>
      <c r="D310" s="110" t="s">
        <v>465</v>
      </c>
      <c r="E310" s="110" t="s">
        <v>128</v>
      </c>
      <c r="F310" s="110" t="s">
        <v>128</v>
      </c>
      <c r="G310" s="111" t="s">
        <v>169</v>
      </c>
    </row>
    <row r="311" spans="2:7" x14ac:dyDescent="0.25">
      <c r="B311" s="141" t="s">
        <v>1684</v>
      </c>
      <c r="C311" s="133" t="s">
        <v>468</v>
      </c>
      <c r="D311" s="110" t="s">
        <v>465</v>
      </c>
      <c r="E311" s="110" t="s">
        <v>128</v>
      </c>
      <c r="F311" s="110" t="s">
        <v>128</v>
      </c>
      <c r="G311" s="111" t="s">
        <v>469</v>
      </c>
    </row>
    <row r="312" spans="2:7" x14ac:dyDescent="0.25">
      <c r="B312" s="141" t="s">
        <v>1684</v>
      </c>
      <c r="C312" s="133" t="s">
        <v>470</v>
      </c>
      <c r="D312" s="110" t="s">
        <v>465</v>
      </c>
      <c r="E312" s="110" t="s">
        <v>128</v>
      </c>
      <c r="F312" s="110" t="s">
        <v>128</v>
      </c>
      <c r="G312" s="111" t="s">
        <v>245</v>
      </c>
    </row>
    <row r="313" spans="2:7" x14ac:dyDescent="0.25">
      <c r="B313" s="141" t="s">
        <v>1684</v>
      </c>
      <c r="C313" s="133" t="s">
        <v>471</v>
      </c>
      <c r="D313" s="110" t="s">
        <v>465</v>
      </c>
      <c r="E313" s="110" t="s">
        <v>128</v>
      </c>
      <c r="F313" s="110" t="s">
        <v>128</v>
      </c>
      <c r="G313" s="111" t="s">
        <v>202</v>
      </c>
    </row>
    <row r="314" spans="2:7" x14ac:dyDescent="0.25">
      <c r="B314" s="141" t="s">
        <v>1684</v>
      </c>
      <c r="C314" s="133" t="s">
        <v>472</v>
      </c>
      <c r="D314" s="110" t="s">
        <v>465</v>
      </c>
      <c r="E314" s="110" t="s">
        <v>128</v>
      </c>
      <c r="F314" s="110" t="s">
        <v>128</v>
      </c>
      <c r="G314" s="111" t="s">
        <v>219</v>
      </c>
    </row>
    <row r="315" spans="2:7" x14ac:dyDescent="0.25">
      <c r="B315" s="141" t="s">
        <v>1684</v>
      </c>
      <c r="C315" s="133" t="s">
        <v>473</v>
      </c>
      <c r="D315" s="110" t="s">
        <v>465</v>
      </c>
      <c r="E315" s="110" t="s">
        <v>128</v>
      </c>
      <c r="F315" s="110" t="s">
        <v>128</v>
      </c>
      <c r="G315" s="111" t="s">
        <v>192</v>
      </c>
    </row>
    <row r="316" spans="2:7" x14ac:dyDescent="0.25">
      <c r="B316" s="141" t="s">
        <v>1684</v>
      </c>
      <c r="C316" s="133" t="s">
        <v>474</v>
      </c>
      <c r="D316" s="110" t="s">
        <v>465</v>
      </c>
      <c r="E316" s="110" t="s">
        <v>128</v>
      </c>
      <c r="F316" s="110" t="s">
        <v>128</v>
      </c>
      <c r="G316" s="111" t="s">
        <v>194</v>
      </c>
    </row>
    <row r="317" spans="2:7" x14ac:dyDescent="0.25">
      <c r="B317" s="141" t="s">
        <v>1684</v>
      </c>
      <c r="C317" s="133" t="s">
        <v>475</v>
      </c>
      <c r="D317" s="110" t="s">
        <v>465</v>
      </c>
      <c r="E317" s="110" t="s">
        <v>128</v>
      </c>
      <c r="F317" s="110" t="s">
        <v>128</v>
      </c>
      <c r="G317" s="111" t="s">
        <v>476</v>
      </c>
    </row>
    <row r="318" spans="2:7" x14ac:dyDescent="0.25">
      <c r="B318" s="141" t="s">
        <v>1684</v>
      </c>
      <c r="C318" s="133" t="s">
        <v>477</v>
      </c>
      <c r="D318" s="110" t="s">
        <v>465</v>
      </c>
      <c r="E318" s="110" t="s">
        <v>128</v>
      </c>
      <c r="F318" s="110" t="s">
        <v>128</v>
      </c>
      <c r="G318" s="111" t="s">
        <v>478</v>
      </c>
    </row>
    <row r="319" spans="2:7" x14ac:dyDescent="0.25">
      <c r="B319" s="141" t="s">
        <v>1684</v>
      </c>
      <c r="C319" s="133" t="s">
        <v>479</v>
      </c>
      <c r="D319" s="106" t="s">
        <v>465</v>
      </c>
      <c r="E319" s="106" t="s">
        <v>128</v>
      </c>
      <c r="F319" s="106" t="s">
        <v>128</v>
      </c>
      <c r="G319" s="111" t="s">
        <v>480</v>
      </c>
    </row>
    <row r="320" spans="2:7" x14ac:dyDescent="0.25">
      <c r="B320" s="143" t="s">
        <v>1684</v>
      </c>
      <c r="C320" s="133" t="s">
        <v>481</v>
      </c>
      <c r="D320" s="106" t="s">
        <v>465</v>
      </c>
      <c r="E320" s="106" t="s">
        <v>128</v>
      </c>
      <c r="F320" s="106" t="s">
        <v>128</v>
      </c>
      <c r="G320" s="111" t="s">
        <v>482</v>
      </c>
    </row>
    <row r="321" spans="2:7" x14ac:dyDescent="0.25">
      <c r="B321" s="144" t="s">
        <v>1685</v>
      </c>
      <c r="C321" s="134" t="s">
        <v>483</v>
      </c>
      <c r="D321" s="108" t="s">
        <v>244</v>
      </c>
      <c r="E321" s="108" t="s">
        <v>128</v>
      </c>
      <c r="F321" s="108" t="s">
        <v>128</v>
      </c>
      <c r="G321" s="109" t="s">
        <v>245</v>
      </c>
    </row>
    <row r="322" spans="2:7" x14ac:dyDescent="0.25">
      <c r="B322" s="141" t="s">
        <v>1685</v>
      </c>
      <c r="C322" s="133" t="s">
        <v>484</v>
      </c>
      <c r="D322" s="110" t="s">
        <v>244</v>
      </c>
      <c r="E322" s="110" t="s">
        <v>128</v>
      </c>
      <c r="F322" s="110" t="s">
        <v>128</v>
      </c>
      <c r="G322" s="111" t="s">
        <v>216</v>
      </c>
    </row>
    <row r="323" spans="2:7" x14ac:dyDescent="0.25">
      <c r="B323" s="141" t="s">
        <v>1685</v>
      </c>
      <c r="C323" s="133" t="s">
        <v>485</v>
      </c>
      <c r="D323" s="110" t="s">
        <v>244</v>
      </c>
      <c r="E323" s="110" t="s">
        <v>128</v>
      </c>
      <c r="F323" s="110" t="s">
        <v>128</v>
      </c>
      <c r="G323" s="111" t="s">
        <v>194</v>
      </c>
    </row>
    <row r="324" spans="2:7" x14ac:dyDescent="0.25">
      <c r="B324" s="141" t="s">
        <v>1685</v>
      </c>
      <c r="C324" s="133" t="s">
        <v>486</v>
      </c>
      <c r="D324" s="110" t="s">
        <v>244</v>
      </c>
      <c r="E324" s="110" t="s">
        <v>128</v>
      </c>
      <c r="F324" s="110" t="s">
        <v>128</v>
      </c>
      <c r="G324" s="111" t="s">
        <v>219</v>
      </c>
    </row>
    <row r="325" spans="2:7" x14ac:dyDescent="0.25">
      <c r="B325" s="141" t="s">
        <v>1685</v>
      </c>
      <c r="C325" s="133" t="s">
        <v>487</v>
      </c>
      <c r="D325" s="110" t="s">
        <v>244</v>
      </c>
      <c r="E325" s="110" t="s">
        <v>128</v>
      </c>
      <c r="F325" s="110" t="s">
        <v>128</v>
      </c>
      <c r="G325" s="111" t="s">
        <v>192</v>
      </c>
    </row>
    <row r="326" spans="2:7" x14ac:dyDescent="0.25">
      <c r="B326" s="141" t="s">
        <v>1685</v>
      </c>
      <c r="C326" s="133" t="s">
        <v>488</v>
      </c>
      <c r="D326" s="110" t="s">
        <v>244</v>
      </c>
      <c r="E326" s="110" t="s">
        <v>128</v>
      </c>
      <c r="F326" s="110" t="s">
        <v>128</v>
      </c>
      <c r="G326" s="111" t="s">
        <v>489</v>
      </c>
    </row>
    <row r="327" spans="2:7" x14ac:dyDescent="0.25">
      <c r="B327" s="141" t="s">
        <v>1685</v>
      </c>
      <c r="C327" s="133" t="s">
        <v>490</v>
      </c>
      <c r="D327" s="110" t="s">
        <v>244</v>
      </c>
      <c r="E327" s="110" t="s">
        <v>128</v>
      </c>
      <c r="F327" s="110" t="s">
        <v>128</v>
      </c>
      <c r="G327" s="111" t="s">
        <v>491</v>
      </c>
    </row>
    <row r="328" spans="2:7" x14ac:dyDescent="0.25">
      <c r="B328" s="141" t="s">
        <v>1685</v>
      </c>
      <c r="C328" s="133" t="s">
        <v>492</v>
      </c>
      <c r="D328" s="110" t="s">
        <v>244</v>
      </c>
      <c r="E328" s="110" t="s">
        <v>128</v>
      </c>
      <c r="F328" s="110" t="s">
        <v>128</v>
      </c>
      <c r="G328" s="111" t="s">
        <v>441</v>
      </c>
    </row>
    <row r="329" spans="2:7" x14ac:dyDescent="0.25">
      <c r="B329" s="143" t="s">
        <v>1685</v>
      </c>
      <c r="C329" s="135" t="s">
        <v>493</v>
      </c>
      <c r="D329" s="112" t="s">
        <v>244</v>
      </c>
      <c r="E329" s="112" t="s">
        <v>128</v>
      </c>
      <c r="F329" s="112" t="s">
        <v>128</v>
      </c>
      <c r="G329" s="113" t="s">
        <v>444</v>
      </c>
    </row>
    <row r="330" spans="2:7" x14ac:dyDescent="0.25">
      <c r="B330" s="141" t="s">
        <v>2557</v>
      </c>
      <c r="C330" s="133" t="s">
        <v>2558</v>
      </c>
      <c r="D330" s="110" t="s">
        <v>1797</v>
      </c>
      <c r="E330" s="110" t="s">
        <v>128</v>
      </c>
      <c r="F330" s="110" t="s">
        <v>128</v>
      </c>
      <c r="G330" s="111" t="s">
        <v>2559</v>
      </c>
    </row>
    <row r="331" spans="2:7" x14ac:dyDescent="0.25">
      <c r="B331" s="141" t="s">
        <v>2557</v>
      </c>
      <c r="C331" s="133" t="s">
        <v>2560</v>
      </c>
      <c r="D331" s="110" t="s">
        <v>1797</v>
      </c>
      <c r="E331" s="110" t="s">
        <v>128</v>
      </c>
      <c r="F331" s="110" t="s">
        <v>128</v>
      </c>
      <c r="G331" s="111" t="s">
        <v>2572</v>
      </c>
    </row>
    <row r="332" spans="2:7" x14ac:dyDescent="0.25">
      <c r="B332" s="141" t="s">
        <v>2557</v>
      </c>
      <c r="C332" s="133" t="s">
        <v>2561</v>
      </c>
      <c r="D332" s="110" t="s">
        <v>1797</v>
      </c>
      <c r="E332" s="110" t="s">
        <v>128</v>
      </c>
      <c r="F332" s="110" t="s">
        <v>128</v>
      </c>
      <c r="G332" s="111" t="s">
        <v>2573</v>
      </c>
    </row>
    <row r="333" spans="2:7" x14ac:dyDescent="0.25">
      <c r="B333" s="141" t="s">
        <v>2557</v>
      </c>
      <c r="C333" s="133" t="s">
        <v>2562</v>
      </c>
      <c r="D333" s="110" t="s">
        <v>1797</v>
      </c>
      <c r="E333" s="110" t="s">
        <v>128</v>
      </c>
      <c r="F333" s="110" t="s">
        <v>128</v>
      </c>
      <c r="G333" s="111" t="s">
        <v>2574</v>
      </c>
    </row>
    <row r="334" spans="2:7" x14ac:dyDescent="0.25">
      <c r="B334" s="141" t="s">
        <v>2557</v>
      </c>
      <c r="C334" s="133" t="s">
        <v>2563</v>
      </c>
      <c r="D334" s="110" t="s">
        <v>1797</v>
      </c>
      <c r="E334" s="110" t="s">
        <v>128</v>
      </c>
      <c r="F334" s="110" t="s">
        <v>128</v>
      </c>
      <c r="G334" s="111" t="s">
        <v>2575</v>
      </c>
    </row>
    <row r="335" spans="2:7" x14ac:dyDescent="0.25">
      <c r="B335" s="141" t="s">
        <v>2557</v>
      </c>
      <c r="C335" s="133" t="s">
        <v>2564</v>
      </c>
      <c r="D335" s="110" t="s">
        <v>1797</v>
      </c>
      <c r="E335" s="110" t="s">
        <v>128</v>
      </c>
      <c r="F335" s="110" t="s">
        <v>128</v>
      </c>
      <c r="G335" s="111" t="s">
        <v>2576</v>
      </c>
    </row>
    <row r="336" spans="2:7" x14ac:dyDescent="0.25">
      <c r="B336" s="141" t="s">
        <v>2557</v>
      </c>
      <c r="C336" s="133" t="s">
        <v>2565</v>
      </c>
      <c r="D336" s="110" t="s">
        <v>1797</v>
      </c>
      <c r="E336" s="110" t="s">
        <v>128</v>
      </c>
      <c r="F336" s="110" t="s">
        <v>128</v>
      </c>
      <c r="G336" s="111" t="s">
        <v>2577</v>
      </c>
    </row>
    <row r="337" spans="2:7" x14ac:dyDescent="0.25">
      <c r="B337" s="141" t="s">
        <v>2557</v>
      </c>
      <c r="C337" s="133" t="s">
        <v>2566</v>
      </c>
      <c r="D337" s="110" t="s">
        <v>1797</v>
      </c>
      <c r="E337" s="110" t="s">
        <v>128</v>
      </c>
      <c r="F337" s="110" t="s">
        <v>128</v>
      </c>
      <c r="G337" s="111" t="s">
        <v>2578</v>
      </c>
    </row>
    <row r="338" spans="2:7" x14ac:dyDescent="0.25">
      <c r="B338" s="141" t="s">
        <v>2557</v>
      </c>
      <c r="C338" s="133" t="s">
        <v>2567</v>
      </c>
      <c r="D338" s="110" t="s">
        <v>1797</v>
      </c>
      <c r="E338" s="110" t="s">
        <v>128</v>
      </c>
      <c r="F338" s="110" t="s">
        <v>128</v>
      </c>
      <c r="G338" s="111" t="s">
        <v>2579</v>
      </c>
    </row>
    <row r="339" spans="2:7" x14ac:dyDescent="0.25">
      <c r="B339" s="141" t="s">
        <v>2557</v>
      </c>
      <c r="C339" s="133" t="s">
        <v>2568</v>
      </c>
      <c r="D339" s="110" t="s">
        <v>1797</v>
      </c>
      <c r="E339" s="110" t="s">
        <v>128</v>
      </c>
      <c r="F339" s="110" t="s">
        <v>128</v>
      </c>
      <c r="G339" s="111" t="s">
        <v>2580</v>
      </c>
    </row>
    <row r="340" spans="2:7" x14ac:dyDescent="0.25">
      <c r="B340" s="141" t="s">
        <v>2557</v>
      </c>
      <c r="C340" s="133" t="s">
        <v>2569</v>
      </c>
      <c r="D340" s="110" t="s">
        <v>1797</v>
      </c>
      <c r="E340" s="110" t="s">
        <v>128</v>
      </c>
      <c r="F340" s="110" t="s">
        <v>128</v>
      </c>
      <c r="G340" s="111" t="s">
        <v>2581</v>
      </c>
    </row>
    <row r="341" spans="2:7" x14ac:dyDescent="0.25">
      <c r="B341" s="141" t="s">
        <v>2557</v>
      </c>
      <c r="C341" s="133" t="s">
        <v>2570</v>
      </c>
      <c r="D341" s="110" t="s">
        <v>1797</v>
      </c>
      <c r="E341" s="110" t="s">
        <v>128</v>
      </c>
      <c r="F341" s="110" t="s">
        <v>128</v>
      </c>
      <c r="G341" s="111" t="s">
        <v>2582</v>
      </c>
    </row>
    <row r="342" spans="2:7" x14ac:dyDescent="0.25">
      <c r="B342" s="141" t="s">
        <v>2557</v>
      </c>
      <c r="C342" s="133" t="s">
        <v>2571</v>
      </c>
      <c r="D342" s="110" t="s">
        <v>1797</v>
      </c>
      <c r="E342" s="110" t="s">
        <v>128</v>
      </c>
      <c r="F342" s="110" t="s">
        <v>128</v>
      </c>
      <c r="G342" s="111" t="s">
        <v>2583</v>
      </c>
    </row>
    <row r="343" spans="2:7" x14ac:dyDescent="0.25">
      <c r="B343" s="144" t="s">
        <v>2598</v>
      </c>
      <c r="C343" s="134" t="s">
        <v>2585</v>
      </c>
      <c r="D343" s="108" t="s">
        <v>2584</v>
      </c>
      <c r="E343" s="108" t="s">
        <v>128</v>
      </c>
      <c r="F343" s="108" t="s">
        <v>128</v>
      </c>
      <c r="G343" s="109" t="s">
        <v>2559</v>
      </c>
    </row>
    <row r="344" spans="2:7" x14ac:dyDescent="0.25">
      <c r="B344" s="141" t="s">
        <v>2598</v>
      </c>
      <c r="C344" s="133" t="s">
        <v>2586</v>
      </c>
      <c r="D344" s="110" t="s">
        <v>2584</v>
      </c>
      <c r="E344" s="110" t="s">
        <v>128</v>
      </c>
      <c r="F344" s="110" t="s">
        <v>128</v>
      </c>
      <c r="G344" s="111" t="s">
        <v>2572</v>
      </c>
    </row>
    <row r="345" spans="2:7" x14ac:dyDescent="0.25">
      <c r="B345" s="141" t="s">
        <v>2598</v>
      </c>
      <c r="C345" s="133" t="s">
        <v>2587</v>
      </c>
      <c r="D345" s="110" t="s">
        <v>2584</v>
      </c>
      <c r="E345" s="110" t="s">
        <v>128</v>
      </c>
      <c r="F345" s="110" t="s">
        <v>128</v>
      </c>
      <c r="G345" s="111" t="s">
        <v>2573</v>
      </c>
    </row>
    <row r="346" spans="2:7" x14ac:dyDescent="0.25">
      <c r="B346" s="141" t="s">
        <v>2598</v>
      </c>
      <c r="C346" s="133" t="s">
        <v>2588</v>
      </c>
      <c r="D346" s="110" t="s">
        <v>2584</v>
      </c>
      <c r="E346" s="110" t="s">
        <v>128</v>
      </c>
      <c r="F346" s="110" t="s">
        <v>128</v>
      </c>
      <c r="G346" s="111" t="s">
        <v>2574</v>
      </c>
    </row>
    <row r="347" spans="2:7" x14ac:dyDescent="0.25">
      <c r="B347" s="141" t="s">
        <v>2598</v>
      </c>
      <c r="C347" s="133" t="s">
        <v>2589</v>
      </c>
      <c r="D347" s="110" t="s">
        <v>2584</v>
      </c>
      <c r="E347" s="110" t="s">
        <v>128</v>
      </c>
      <c r="F347" s="110" t="s">
        <v>128</v>
      </c>
      <c r="G347" s="111" t="s">
        <v>2575</v>
      </c>
    </row>
    <row r="348" spans="2:7" x14ac:dyDescent="0.25">
      <c r="B348" s="141" t="s">
        <v>2598</v>
      </c>
      <c r="C348" s="133" t="s">
        <v>2590</v>
      </c>
      <c r="D348" s="110" t="s">
        <v>2584</v>
      </c>
      <c r="E348" s="110" t="s">
        <v>128</v>
      </c>
      <c r="F348" s="110" t="s">
        <v>128</v>
      </c>
      <c r="G348" s="111" t="s">
        <v>2576</v>
      </c>
    </row>
    <row r="349" spans="2:7" x14ac:dyDescent="0.25">
      <c r="B349" s="141" t="s">
        <v>2598</v>
      </c>
      <c r="C349" s="133" t="s">
        <v>2591</v>
      </c>
      <c r="D349" s="110" t="s">
        <v>2584</v>
      </c>
      <c r="E349" s="110" t="s">
        <v>128</v>
      </c>
      <c r="F349" s="110" t="s">
        <v>128</v>
      </c>
      <c r="G349" s="111" t="s">
        <v>2577</v>
      </c>
    </row>
    <row r="350" spans="2:7" x14ac:dyDescent="0.25">
      <c r="B350" s="141" t="s">
        <v>2598</v>
      </c>
      <c r="C350" s="133" t="s">
        <v>2592</v>
      </c>
      <c r="D350" s="110" t="s">
        <v>2584</v>
      </c>
      <c r="E350" s="110" t="s">
        <v>128</v>
      </c>
      <c r="F350" s="110" t="s">
        <v>128</v>
      </c>
      <c r="G350" s="111" t="s">
        <v>2578</v>
      </c>
    </row>
    <row r="351" spans="2:7" x14ac:dyDescent="0.25">
      <c r="B351" s="141" t="s">
        <v>2598</v>
      </c>
      <c r="C351" s="133" t="s">
        <v>2593</v>
      </c>
      <c r="D351" s="110" t="s">
        <v>2584</v>
      </c>
      <c r="E351" s="110" t="s">
        <v>128</v>
      </c>
      <c r="F351" s="110" t="s">
        <v>128</v>
      </c>
      <c r="G351" s="111" t="s">
        <v>2579</v>
      </c>
    </row>
    <row r="352" spans="2:7" x14ac:dyDescent="0.25">
      <c r="B352" s="141" t="s">
        <v>2598</v>
      </c>
      <c r="C352" s="133" t="s">
        <v>2594</v>
      </c>
      <c r="D352" s="110" t="s">
        <v>2584</v>
      </c>
      <c r="E352" s="110" t="s">
        <v>128</v>
      </c>
      <c r="F352" s="110" t="s">
        <v>128</v>
      </c>
      <c r="G352" s="111" t="s">
        <v>2580</v>
      </c>
    </row>
    <row r="353" spans="2:7" x14ac:dyDescent="0.25">
      <c r="B353" s="141" t="s">
        <v>2598</v>
      </c>
      <c r="C353" s="133" t="s">
        <v>2595</v>
      </c>
      <c r="D353" s="110" t="s">
        <v>2584</v>
      </c>
      <c r="E353" s="110" t="s">
        <v>128</v>
      </c>
      <c r="F353" s="110" t="s">
        <v>128</v>
      </c>
      <c r="G353" s="111" t="s">
        <v>2581</v>
      </c>
    </row>
    <row r="354" spans="2:7" x14ac:dyDescent="0.25">
      <c r="B354" s="141" t="s">
        <v>2598</v>
      </c>
      <c r="C354" s="133" t="s">
        <v>2596</v>
      </c>
      <c r="D354" s="110" t="s">
        <v>2584</v>
      </c>
      <c r="E354" s="110" t="s">
        <v>128</v>
      </c>
      <c r="F354" s="110" t="s">
        <v>128</v>
      </c>
      <c r="G354" s="111" t="s">
        <v>2582</v>
      </c>
    </row>
    <row r="355" spans="2:7" x14ac:dyDescent="0.25">
      <c r="B355" s="141" t="s">
        <v>2598</v>
      </c>
      <c r="C355" s="133" t="s">
        <v>2597</v>
      </c>
      <c r="D355" s="110" t="s">
        <v>2584</v>
      </c>
      <c r="E355" s="110" t="s">
        <v>128</v>
      </c>
      <c r="F355" s="110" t="s">
        <v>128</v>
      </c>
      <c r="G355" s="111" t="s">
        <v>2583</v>
      </c>
    </row>
    <row r="356" spans="2:7" x14ac:dyDescent="0.25">
      <c r="B356" s="144" t="s">
        <v>1686</v>
      </c>
      <c r="C356" s="134" t="s">
        <v>494</v>
      </c>
      <c r="D356" s="108" t="s">
        <v>495</v>
      </c>
      <c r="E356" s="108" t="s">
        <v>128</v>
      </c>
      <c r="F356" s="108" t="s">
        <v>128</v>
      </c>
      <c r="G356" s="109" t="s">
        <v>496</v>
      </c>
    </row>
    <row r="357" spans="2:7" x14ac:dyDescent="0.25">
      <c r="B357" s="141" t="s">
        <v>1686</v>
      </c>
      <c r="C357" s="133" t="s">
        <v>497</v>
      </c>
      <c r="D357" s="110" t="s">
        <v>495</v>
      </c>
      <c r="E357" s="110" t="s">
        <v>128</v>
      </c>
      <c r="F357" s="110" t="s">
        <v>128</v>
      </c>
      <c r="G357" s="111" t="s">
        <v>498</v>
      </c>
    </row>
    <row r="358" spans="2:7" x14ac:dyDescent="0.25">
      <c r="B358" s="143" t="s">
        <v>1686</v>
      </c>
      <c r="C358" s="135" t="s">
        <v>499</v>
      </c>
      <c r="D358" s="112" t="s">
        <v>495</v>
      </c>
      <c r="E358" s="112" t="s">
        <v>128</v>
      </c>
      <c r="F358" s="112" t="s">
        <v>128</v>
      </c>
      <c r="G358" s="113" t="s">
        <v>500</v>
      </c>
    </row>
    <row r="359" spans="2:7" ht="25.5" x14ac:dyDescent="0.25">
      <c r="B359" s="143" t="s">
        <v>1688</v>
      </c>
      <c r="C359" s="136" t="s">
        <v>501</v>
      </c>
      <c r="D359" s="115" t="s">
        <v>1655</v>
      </c>
      <c r="E359" s="115" t="s">
        <v>1795</v>
      </c>
      <c r="F359" s="115" t="s">
        <v>128</v>
      </c>
      <c r="G359" s="118" t="s">
        <v>502</v>
      </c>
    </row>
    <row r="360" spans="2:7" ht="25.5" x14ac:dyDescent="0.25">
      <c r="B360" s="143" t="s">
        <v>1687</v>
      </c>
      <c r="C360" s="136" t="s">
        <v>503</v>
      </c>
      <c r="D360" s="115" t="s">
        <v>1656</v>
      </c>
      <c r="E360" s="115" t="s">
        <v>1795</v>
      </c>
      <c r="F360" s="115" t="s">
        <v>128</v>
      </c>
      <c r="G360" s="118" t="s">
        <v>502</v>
      </c>
    </row>
    <row r="361" spans="2:7" x14ac:dyDescent="0.25">
      <c r="B361" s="144" t="s">
        <v>1689</v>
      </c>
      <c r="C361" s="134" t="s">
        <v>504</v>
      </c>
      <c r="D361" s="108" t="s">
        <v>505</v>
      </c>
      <c r="E361" s="108" t="s">
        <v>128</v>
      </c>
      <c r="F361" s="108" t="s">
        <v>128</v>
      </c>
      <c r="G361" s="109" t="s">
        <v>169</v>
      </c>
    </row>
    <row r="362" spans="2:7" x14ac:dyDescent="0.25">
      <c r="B362" s="141" t="s">
        <v>1689</v>
      </c>
      <c r="C362" s="133" t="s">
        <v>506</v>
      </c>
      <c r="D362" s="110" t="s">
        <v>505</v>
      </c>
      <c r="E362" s="110" t="s">
        <v>128</v>
      </c>
      <c r="F362" s="110" t="s">
        <v>128</v>
      </c>
      <c r="G362" s="111" t="s">
        <v>469</v>
      </c>
    </row>
    <row r="363" spans="2:7" x14ac:dyDescent="0.25">
      <c r="B363" s="141" t="s">
        <v>1689</v>
      </c>
      <c r="C363" s="133" t="s">
        <v>507</v>
      </c>
      <c r="D363" s="110" t="s">
        <v>505</v>
      </c>
      <c r="E363" s="110" t="s">
        <v>128</v>
      </c>
      <c r="F363" s="110" t="s">
        <v>128</v>
      </c>
      <c r="G363" s="111" t="s">
        <v>179</v>
      </c>
    </row>
    <row r="364" spans="2:7" x14ac:dyDescent="0.25">
      <c r="B364" s="141" t="s">
        <v>1689</v>
      </c>
      <c r="C364" s="133" t="s">
        <v>508</v>
      </c>
      <c r="D364" s="110" t="s">
        <v>505</v>
      </c>
      <c r="E364" s="110" t="s">
        <v>128</v>
      </c>
      <c r="F364" s="110" t="s">
        <v>128</v>
      </c>
      <c r="G364" s="111" t="s">
        <v>202</v>
      </c>
    </row>
    <row r="365" spans="2:7" x14ac:dyDescent="0.25">
      <c r="B365" s="141" t="s">
        <v>1689</v>
      </c>
      <c r="C365" s="133" t="s">
        <v>509</v>
      </c>
      <c r="D365" s="110" t="s">
        <v>505</v>
      </c>
      <c r="E365" s="110" t="s">
        <v>128</v>
      </c>
      <c r="F365" s="110" t="s">
        <v>128</v>
      </c>
      <c r="G365" s="111" t="s">
        <v>187</v>
      </c>
    </row>
    <row r="366" spans="2:7" x14ac:dyDescent="0.25">
      <c r="B366" s="141" t="s">
        <v>1689</v>
      </c>
      <c r="C366" s="133" t="s">
        <v>510</v>
      </c>
      <c r="D366" s="110" t="s">
        <v>505</v>
      </c>
      <c r="E366" s="110" t="s">
        <v>128</v>
      </c>
      <c r="F366" s="110" t="s">
        <v>128</v>
      </c>
      <c r="G366" s="111" t="s">
        <v>192</v>
      </c>
    </row>
    <row r="367" spans="2:7" x14ac:dyDescent="0.25">
      <c r="B367" s="141" t="s">
        <v>1689</v>
      </c>
      <c r="C367" s="133" t="s">
        <v>511</v>
      </c>
      <c r="D367" s="110" t="s">
        <v>505</v>
      </c>
      <c r="E367" s="110" t="s">
        <v>128</v>
      </c>
      <c r="F367" s="110" t="s">
        <v>128</v>
      </c>
      <c r="G367" s="111" t="s">
        <v>194</v>
      </c>
    </row>
    <row r="368" spans="2:7" x14ac:dyDescent="0.25">
      <c r="B368" s="141" t="s">
        <v>1689</v>
      </c>
      <c r="C368" s="133" t="s">
        <v>512</v>
      </c>
      <c r="D368" s="110" t="s">
        <v>505</v>
      </c>
      <c r="E368" s="110" t="s">
        <v>128</v>
      </c>
      <c r="F368" s="110" t="s">
        <v>128</v>
      </c>
      <c r="G368" s="111" t="s">
        <v>513</v>
      </c>
    </row>
    <row r="369" spans="2:7" x14ac:dyDescent="0.25">
      <c r="B369" s="141" t="s">
        <v>1689</v>
      </c>
      <c r="C369" s="133" t="s">
        <v>514</v>
      </c>
      <c r="D369" s="110" t="s">
        <v>505</v>
      </c>
      <c r="E369" s="110" t="s">
        <v>128</v>
      </c>
      <c r="F369" s="110" t="s">
        <v>128</v>
      </c>
      <c r="G369" s="111" t="s">
        <v>328</v>
      </c>
    </row>
    <row r="370" spans="2:7" x14ac:dyDescent="0.25">
      <c r="B370" s="141" t="s">
        <v>1689</v>
      </c>
      <c r="C370" s="133" t="s">
        <v>515</v>
      </c>
      <c r="D370" s="110" t="s">
        <v>505</v>
      </c>
      <c r="E370" s="110" t="s">
        <v>128</v>
      </c>
      <c r="F370" s="110" t="s">
        <v>128</v>
      </c>
      <c r="G370" s="111" t="s">
        <v>516</v>
      </c>
    </row>
    <row r="371" spans="2:7" x14ac:dyDescent="0.25">
      <c r="B371" s="141" t="s">
        <v>1689</v>
      </c>
      <c r="C371" s="133" t="s">
        <v>517</v>
      </c>
      <c r="D371" s="110" t="s">
        <v>505</v>
      </c>
      <c r="E371" s="110" t="s">
        <v>128</v>
      </c>
      <c r="F371" s="110" t="s">
        <v>128</v>
      </c>
      <c r="G371" s="111" t="s">
        <v>334</v>
      </c>
    </row>
    <row r="372" spans="2:7" x14ac:dyDescent="0.25">
      <c r="B372" s="141" t="s">
        <v>1689</v>
      </c>
      <c r="C372" s="133" t="s">
        <v>518</v>
      </c>
      <c r="D372" s="110" t="s">
        <v>505</v>
      </c>
      <c r="E372" s="110" t="s">
        <v>128</v>
      </c>
      <c r="F372" s="110" t="s">
        <v>128</v>
      </c>
      <c r="G372" s="111" t="s">
        <v>519</v>
      </c>
    </row>
    <row r="373" spans="2:7" x14ac:dyDescent="0.25">
      <c r="B373" s="141" t="s">
        <v>1689</v>
      </c>
      <c r="C373" s="133" t="s">
        <v>520</v>
      </c>
      <c r="D373" s="110" t="s">
        <v>505</v>
      </c>
      <c r="E373" s="110" t="s">
        <v>128</v>
      </c>
      <c r="F373" s="110" t="s">
        <v>128</v>
      </c>
      <c r="G373" s="111" t="s">
        <v>337</v>
      </c>
    </row>
    <row r="374" spans="2:7" x14ac:dyDescent="0.25">
      <c r="B374" s="141" t="s">
        <v>1689</v>
      </c>
      <c r="C374" s="133" t="s">
        <v>521</v>
      </c>
      <c r="D374" s="110" t="s">
        <v>505</v>
      </c>
      <c r="E374" s="110" t="s">
        <v>128</v>
      </c>
      <c r="F374" s="110" t="s">
        <v>128</v>
      </c>
      <c r="G374" s="111" t="s">
        <v>522</v>
      </c>
    </row>
    <row r="375" spans="2:7" x14ac:dyDescent="0.25">
      <c r="B375" s="141" t="s">
        <v>1689</v>
      </c>
      <c r="C375" s="133" t="s">
        <v>523</v>
      </c>
      <c r="D375" s="110" t="s">
        <v>505</v>
      </c>
      <c r="E375" s="110" t="s">
        <v>128</v>
      </c>
      <c r="F375" s="110" t="s">
        <v>128</v>
      </c>
      <c r="G375" s="111" t="s">
        <v>308</v>
      </c>
    </row>
    <row r="376" spans="2:7" x14ac:dyDescent="0.25">
      <c r="B376" s="141" t="s">
        <v>1689</v>
      </c>
      <c r="C376" s="133" t="s">
        <v>524</v>
      </c>
      <c r="D376" s="110" t="s">
        <v>505</v>
      </c>
      <c r="E376" s="110" t="s">
        <v>128</v>
      </c>
      <c r="F376" s="110" t="s">
        <v>128</v>
      </c>
      <c r="G376" s="111" t="s">
        <v>310</v>
      </c>
    </row>
    <row r="377" spans="2:7" x14ac:dyDescent="0.25">
      <c r="B377" s="141" t="s">
        <v>1689</v>
      </c>
      <c r="C377" s="133" t="s">
        <v>525</v>
      </c>
      <c r="D377" s="110" t="s">
        <v>505</v>
      </c>
      <c r="E377" s="110" t="s">
        <v>128</v>
      </c>
      <c r="F377" s="110" t="s">
        <v>128</v>
      </c>
      <c r="G377" s="111" t="s">
        <v>526</v>
      </c>
    </row>
    <row r="378" spans="2:7" x14ac:dyDescent="0.25">
      <c r="B378" s="143" t="s">
        <v>1689</v>
      </c>
      <c r="C378" s="135" t="s">
        <v>527</v>
      </c>
      <c r="D378" s="112" t="s">
        <v>505</v>
      </c>
      <c r="E378" s="112" t="s">
        <v>128</v>
      </c>
      <c r="F378" s="112" t="s">
        <v>128</v>
      </c>
      <c r="G378" s="113" t="s">
        <v>528</v>
      </c>
    </row>
    <row r="379" spans="2:7" x14ac:dyDescent="0.25">
      <c r="B379" s="141" t="s">
        <v>1689</v>
      </c>
      <c r="C379" s="134" t="s">
        <v>529</v>
      </c>
      <c r="D379" s="108" t="s">
        <v>505</v>
      </c>
      <c r="E379" s="108" t="s">
        <v>128</v>
      </c>
      <c r="F379" s="108" t="s">
        <v>128</v>
      </c>
      <c r="G379" s="109" t="s">
        <v>169</v>
      </c>
    </row>
    <row r="380" spans="2:7" x14ac:dyDescent="0.25">
      <c r="B380" s="141" t="s">
        <v>1689</v>
      </c>
      <c r="C380" s="133" t="s">
        <v>530</v>
      </c>
      <c r="D380" s="110" t="s">
        <v>505</v>
      </c>
      <c r="E380" s="110" t="s">
        <v>128</v>
      </c>
      <c r="F380" s="110" t="s">
        <v>128</v>
      </c>
      <c r="G380" s="111" t="s">
        <v>469</v>
      </c>
    </row>
    <row r="381" spans="2:7" x14ac:dyDescent="0.25">
      <c r="B381" s="141" t="s">
        <v>1689</v>
      </c>
      <c r="C381" s="133" t="s">
        <v>531</v>
      </c>
      <c r="D381" s="110" t="s">
        <v>505</v>
      </c>
      <c r="E381" s="110" t="s">
        <v>128</v>
      </c>
      <c r="F381" s="110" t="s">
        <v>128</v>
      </c>
      <c r="G381" s="111" t="s">
        <v>179</v>
      </c>
    </row>
    <row r="382" spans="2:7" x14ac:dyDescent="0.25">
      <c r="B382" s="141" t="s">
        <v>1689</v>
      </c>
      <c r="C382" s="133" t="s">
        <v>532</v>
      </c>
      <c r="D382" s="110" t="s">
        <v>505</v>
      </c>
      <c r="E382" s="110" t="s">
        <v>128</v>
      </c>
      <c r="F382" s="110" t="s">
        <v>128</v>
      </c>
      <c r="G382" s="111" t="s">
        <v>202</v>
      </c>
    </row>
    <row r="383" spans="2:7" x14ac:dyDescent="0.25">
      <c r="B383" s="141" t="s">
        <v>1689</v>
      </c>
      <c r="C383" s="133" t="s">
        <v>533</v>
      </c>
      <c r="D383" s="110" t="s">
        <v>505</v>
      </c>
      <c r="E383" s="110" t="s">
        <v>128</v>
      </c>
      <c r="F383" s="110" t="s">
        <v>128</v>
      </c>
      <c r="G383" s="111" t="s">
        <v>187</v>
      </c>
    </row>
    <row r="384" spans="2:7" x14ac:dyDescent="0.25">
      <c r="B384" s="141" t="s">
        <v>1689</v>
      </c>
      <c r="C384" s="133" t="s">
        <v>534</v>
      </c>
      <c r="D384" s="110" t="s">
        <v>505</v>
      </c>
      <c r="E384" s="110" t="s">
        <v>128</v>
      </c>
      <c r="F384" s="110" t="s">
        <v>128</v>
      </c>
      <c r="G384" s="111" t="s">
        <v>192</v>
      </c>
    </row>
    <row r="385" spans="2:7" x14ac:dyDescent="0.25">
      <c r="B385" s="141" t="s">
        <v>1689</v>
      </c>
      <c r="C385" s="133" t="s">
        <v>535</v>
      </c>
      <c r="D385" s="110" t="s">
        <v>505</v>
      </c>
      <c r="E385" s="110" t="s">
        <v>128</v>
      </c>
      <c r="F385" s="110" t="s">
        <v>128</v>
      </c>
      <c r="G385" s="111" t="s">
        <v>194</v>
      </c>
    </row>
    <row r="386" spans="2:7" x14ac:dyDescent="0.25">
      <c r="B386" s="141" t="s">
        <v>1689</v>
      </c>
      <c r="C386" s="133" t="s">
        <v>536</v>
      </c>
      <c r="D386" s="110" t="s">
        <v>505</v>
      </c>
      <c r="E386" s="110" t="s">
        <v>128</v>
      </c>
      <c r="F386" s="110" t="s">
        <v>128</v>
      </c>
      <c r="G386" s="111" t="s">
        <v>513</v>
      </c>
    </row>
    <row r="387" spans="2:7" x14ac:dyDescent="0.25">
      <c r="B387" s="141" t="s">
        <v>1689</v>
      </c>
      <c r="C387" s="133" t="s">
        <v>537</v>
      </c>
      <c r="D387" s="110" t="s">
        <v>505</v>
      </c>
      <c r="E387" s="110" t="s">
        <v>128</v>
      </c>
      <c r="F387" s="110" t="s">
        <v>128</v>
      </c>
      <c r="G387" s="111" t="s">
        <v>328</v>
      </c>
    </row>
    <row r="388" spans="2:7" x14ac:dyDescent="0.25">
      <c r="B388" s="141" t="s">
        <v>1689</v>
      </c>
      <c r="C388" s="133" t="s">
        <v>538</v>
      </c>
      <c r="D388" s="110" t="s">
        <v>505</v>
      </c>
      <c r="E388" s="110" t="s">
        <v>128</v>
      </c>
      <c r="F388" s="110" t="s">
        <v>128</v>
      </c>
      <c r="G388" s="111" t="s">
        <v>516</v>
      </c>
    </row>
    <row r="389" spans="2:7" x14ac:dyDescent="0.25">
      <c r="B389" s="141" t="s">
        <v>1689</v>
      </c>
      <c r="C389" s="133" t="s">
        <v>539</v>
      </c>
      <c r="D389" s="110" t="s">
        <v>505</v>
      </c>
      <c r="E389" s="110" t="s">
        <v>128</v>
      </c>
      <c r="F389" s="110" t="s">
        <v>128</v>
      </c>
      <c r="G389" s="111" t="s">
        <v>334</v>
      </c>
    </row>
    <row r="390" spans="2:7" x14ac:dyDescent="0.25">
      <c r="B390" s="141" t="s">
        <v>1689</v>
      </c>
      <c r="C390" s="133" t="s">
        <v>540</v>
      </c>
      <c r="D390" s="110" t="s">
        <v>505</v>
      </c>
      <c r="E390" s="110" t="s">
        <v>128</v>
      </c>
      <c r="F390" s="110" t="s">
        <v>128</v>
      </c>
      <c r="G390" s="111" t="s">
        <v>519</v>
      </c>
    </row>
    <row r="391" spans="2:7" x14ac:dyDescent="0.25">
      <c r="B391" s="141" t="s">
        <v>1689</v>
      </c>
      <c r="C391" s="133" t="s">
        <v>541</v>
      </c>
      <c r="D391" s="110" t="s">
        <v>505</v>
      </c>
      <c r="E391" s="110" t="s">
        <v>128</v>
      </c>
      <c r="F391" s="110" t="s">
        <v>128</v>
      </c>
      <c r="G391" s="111" t="s">
        <v>337</v>
      </c>
    </row>
    <row r="392" spans="2:7" x14ac:dyDescent="0.25">
      <c r="B392" s="141" t="s">
        <v>1689</v>
      </c>
      <c r="C392" s="133" t="s">
        <v>542</v>
      </c>
      <c r="D392" s="110" t="s">
        <v>505</v>
      </c>
      <c r="E392" s="110" t="s">
        <v>128</v>
      </c>
      <c r="F392" s="110" t="s">
        <v>128</v>
      </c>
      <c r="G392" s="111" t="s">
        <v>522</v>
      </c>
    </row>
    <row r="393" spans="2:7" x14ac:dyDescent="0.25">
      <c r="B393" s="141" t="s">
        <v>1689</v>
      </c>
      <c r="C393" s="133" t="s">
        <v>543</v>
      </c>
      <c r="D393" s="110" t="s">
        <v>505</v>
      </c>
      <c r="E393" s="110" t="s">
        <v>128</v>
      </c>
      <c r="F393" s="110" t="s">
        <v>128</v>
      </c>
      <c r="G393" s="111" t="s">
        <v>308</v>
      </c>
    </row>
    <row r="394" spans="2:7" x14ac:dyDescent="0.25">
      <c r="B394" s="141" t="s">
        <v>1689</v>
      </c>
      <c r="C394" s="133" t="s">
        <v>544</v>
      </c>
      <c r="D394" s="110" t="s">
        <v>505</v>
      </c>
      <c r="E394" s="110" t="s">
        <v>128</v>
      </c>
      <c r="F394" s="110" t="s">
        <v>128</v>
      </c>
      <c r="G394" s="111" t="s">
        <v>310</v>
      </c>
    </row>
    <row r="395" spans="2:7" x14ac:dyDescent="0.25">
      <c r="B395" s="141" t="s">
        <v>1689</v>
      </c>
      <c r="C395" s="133" t="s">
        <v>545</v>
      </c>
      <c r="D395" s="110" t="s">
        <v>505</v>
      </c>
      <c r="E395" s="110" t="s">
        <v>128</v>
      </c>
      <c r="F395" s="110" t="s">
        <v>128</v>
      </c>
      <c r="G395" s="111" t="s">
        <v>526</v>
      </c>
    </row>
    <row r="396" spans="2:7" x14ac:dyDescent="0.25">
      <c r="B396" s="141" t="s">
        <v>1689</v>
      </c>
      <c r="C396" s="135" t="s">
        <v>546</v>
      </c>
      <c r="D396" s="112" t="s">
        <v>505</v>
      </c>
      <c r="E396" s="112" t="s">
        <v>128</v>
      </c>
      <c r="F396" s="112" t="s">
        <v>128</v>
      </c>
      <c r="G396" s="113" t="s">
        <v>528</v>
      </c>
    </row>
    <row r="397" spans="2:7" x14ac:dyDescent="0.25">
      <c r="B397" s="144" t="s">
        <v>1690</v>
      </c>
      <c r="C397" s="137" t="s">
        <v>1796</v>
      </c>
      <c r="D397" s="173" t="s">
        <v>1797</v>
      </c>
      <c r="E397" s="173" t="s">
        <v>128</v>
      </c>
      <c r="F397" s="173" t="s">
        <v>128</v>
      </c>
      <c r="G397" s="174" t="s">
        <v>1798</v>
      </c>
    </row>
    <row r="398" spans="2:7" x14ac:dyDescent="0.25">
      <c r="B398" s="141" t="s">
        <v>1690</v>
      </c>
      <c r="C398" s="137" t="s">
        <v>1799</v>
      </c>
      <c r="D398" s="173" t="s">
        <v>1797</v>
      </c>
      <c r="E398" s="173" t="s">
        <v>128</v>
      </c>
      <c r="F398" s="173" t="s">
        <v>128</v>
      </c>
      <c r="G398" s="174" t="s">
        <v>1800</v>
      </c>
    </row>
    <row r="399" spans="2:7" x14ac:dyDescent="0.25">
      <c r="B399" s="141" t="s">
        <v>1690</v>
      </c>
      <c r="C399" s="137" t="s">
        <v>1801</v>
      </c>
      <c r="D399" s="173" t="s">
        <v>1797</v>
      </c>
      <c r="E399" s="173" t="s">
        <v>128</v>
      </c>
      <c r="F399" s="173" t="s">
        <v>128</v>
      </c>
      <c r="G399" s="174" t="s">
        <v>1802</v>
      </c>
    </row>
    <row r="400" spans="2:7" x14ac:dyDescent="0.25">
      <c r="B400" s="141" t="s">
        <v>1690</v>
      </c>
      <c r="C400" s="137" t="s">
        <v>1803</v>
      </c>
      <c r="D400" s="173" t="s">
        <v>1797</v>
      </c>
      <c r="E400" s="173" t="s">
        <v>128</v>
      </c>
      <c r="F400" s="173" t="s">
        <v>128</v>
      </c>
      <c r="G400" s="174" t="s">
        <v>1804</v>
      </c>
    </row>
    <row r="401" spans="2:7" x14ac:dyDescent="0.25">
      <c r="B401" s="141" t="s">
        <v>1690</v>
      </c>
      <c r="C401" s="137" t="s">
        <v>1805</v>
      </c>
      <c r="D401" s="173" t="s">
        <v>1797</v>
      </c>
      <c r="E401" s="173" t="s">
        <v>128</v>
      </c>
      <c r="F401" s="173" t="s">
        <v>128</v>
      </c>
      <c r="G401" s="174" t="s">
        <v>1806</v>
      </c>
    </row>
    <row r="402" spans="2:7" x14ac:dyDescent="0.25">
      <c r="B402" s="141" t="s">
        <v>1690</v>
      </c>
      <c r="C402" s="137" t="s">
        <v>1807</v>
      </c>
      <c r="D402" s="173" t="s">
        <v>1797</v>
      </c>
      <c r="E402" s="173" t="s">
        <v>128</v>
      </c>
      <c r="F402" s="173" t="s">
        <v>128</v>
      </c>
      <c r="G402" s="174" t="s">
        <v>1808</v>
      </c>
    </row>
    <row r="403" spans="2:7" x14ac:dyDescent="0.25">
      <c r="B403" s="141" t="s">
        <v>1690</v>
      </c>
      <c r="C403" s="137" t="s">
        <v>1809</v>
      </c>
      <c r="D403" s="173" t="s">
        <v>1797</v>
      </c>
      <c r="E403" s="173" t="s">
        <v>128</v>
      </c>
      <c r="F403" s="173" t="s">
        <v>128</v>
      </c>
      <c r="G403" s="174" t="s">
        <v>1810</v>
      </c>
    </row>
    <row r="404" spans="2:7" x14ac:dyDescent="0.25">
      <c r="B404" s="141" t="s">
        <v>1690</v>
      </c>
      <c r="C404" s="137" t="s">
        <v>1811</v>
      </c>
      <c r="D404" s="173" t="s">
        <v>1797</v>
      </c>
      <c r="E404" s="173" t="s">
        <v>128</v>
      </c>
      <c r="F404" s="173" t="s">
        <v>128</v>
      </c>
      <c r="G404" s="174" t="s">
        <v>1812</v>
      </c>
    </row>
    <row r="405" spans="2:7" x14ac:dyDescent="0.25">
      <c r="B405" s="141" t="s">
        <v>1690</v>
      </c>
      <c r="C405" s="137" t="s">
        <v>1813</v>
      </c>
      <c r="D405" s="173" t="s">
        <v>1797</v>
      </c>
      <c r="E405" s="173" t="s">
        <v>128</v>
      </c>
      <c r="F405" s="173" t="s">
        <v>128</v>
      </c>
      <c r="G405" s="174" t="s">
        <v>1814</v>
      </c>
    </row>
    <row r="406" spans="2:7" x14ac:dyDescent="0.25">
      <c r="B406" s="141" t="s">
        <v>1690</v>
      </c>
      <c r="C406" s="137" t="s">
        <v>1815</v>
      </c>
      <c r="D406" s="173" t="s">
        <v>1797</v>
      </c>
      <c r="E406" s="173" t="s">
        <v>128</v>
      </c>
      <c r="F406" s="173" t="s">
        <v>128</v>
      </c>
      <c r="G406" s="174" t="s">
        <v>1816</v>
      </c>
    </row>
    <row r="407" spans="2:7" x14ac:dyDescent="0.25">
      <c r="B407" s="141" t="s">
        <v>1690</v>
      </c>
      <c r="C407" s="137" t="s">
        <v>1817</v>
      </c>
      <c r="D407" s="173" t="s">
        <v>1797</v>
      </c>
      <c r="E407" s="173" t="s">
        <v>128</v>
      </c>
      <c r="F407" s="173" t="s">
        <v>128</v>
      </c>
      <c r="G407" s="174" t="s">
        <v>1818</v>
      </c>
    </row>
    <row r="408" spans="2:7" x14ac:dyDescent="0.25">
      <c r="B408" s="141" t="s">
        <v>1690</v>
      </c>
      <c r="C408" s="137" t="s">
        <v>1819</v>
      </c>
      <c r="D408" s="173" t="s">
        <v>1797</v>
      </c>
      <c r="E408" s="173" t="s">
        <v>128</v>
      </c>
      <c r="F408" s="173" t="s">
        <v>128</v>
      </c>
      <c r="G408" s="174" t="s">
        <v>1820</v>
      </c>
    </row>
    <row r="409" spans="2:7" x14ac:dyDescent="0.25">
      <c r="B409" s="141" t="s">
        <v>1690</v>
      </c>
      <c r="C409" s="137" t="s">
        <v>1821</v>
      </c>
      <c r="D409" s="173" t="s">
        <v>1797</v>
      </c>
      <c r="E409" s="173" t="s">
        <v>128</v>
      </c>
      <c r="F409" s="173" t="s">
        <v>128</v>
      </c>
      <c r="G409" s="174" t="s">
        <v>1822</v>
      </c>
    </row>
    <row r="410" spans="2:7" x14ac:dyDescent="0.25">
      <c r="B410" s="141" t="s">
        <v>1690</v>
      </c>
      <c r="C410" s="137" t="s">
        <v>1823</v>
      </c>
      <c r="D410" s="173" t="s">
        <v>1797</v>
      </c>
      <c r="E410" s="173" t="s">
        <v>128</v>
      </c>
      <c r="F410" s="173" t="s">
        <v>128</v>
      </c>
      <c r="G410" s="174" t="s">
        <v>1827</v>
      </c>
    </row>
    <row r="411" spans="2:7" x14ac:dyDescent="0.25">
      <c r="B411" s="141" t="s">
        <v>1690</v>
      </c>
      <c r="C411" s="137" t="s">
        <v>1824</v>
      </c>
      <c r="D411" s="173" t="s">
        <v>1797</v>
      </c>
      <c r="E411" s="173" t="s">
        <v>128</v>
      </c>
      <c r="F411" s="173" t="s">
        <v>128</v>
      </c>
      <c r="G411" s="174" t="s">
        <v>1826</v>
      </c>
    </row>
    <row r="412" spans="2:7" x14ac:dyDescent="0.25">
      <c r="B412" s="141" t="s">
        <v>1690</v>
      </c>
      <c r="C412" s="137" t="s">
        <v>1825</v>
      </c>
      <c r="D412" s="173" t="s">
        <v>1797</v>
      </c>
      <c r="E412" s="173" t="s">
        <v>128</v>
      </c>
      <c r="F412" s="173" t="s">
        <v>128</v>
      </c>
      <c r="G412" s="174" t="s">
        <v>1828</v>
      </c>
    </row>
    <row r="413" spans="2:7" x14ac:dyDescent="0.25">
      <c r="B413" s="141" t="s">
        <v>1690</v>
      </c>
      <c r="C413" s="137" t="s">
        <v>1829</v>
      </c>
      <c r="D413" s="173" t="s">
        <v>1797</v>
      </c>
      <c r="E413" s="173" t="s">
        <v>128</v>
      </c>
      <c r="F413" s="173" t="s">
        <v>128</v>
      </c>
      <c r="G413" s="174" t="s">
        <v>549</v>
      </c>
    </row>
    <row r="414" spans="2:7" x14ac:dyDescent="0.25">
      <c r="B414" s="141" t="s">
        <v>1690</v>
      </c>
      <c r="C414" s="137" t="s">
        <v>1830</v>
      </c>
      <c r="D414" s="173" t="s">
        <v>1797</v>
      </c>
      <c r="E414" s="173" t="s">
        <v>128</v>
      </c>
      <c r="F414" s="173" t="s">
        <v>128</v>
      </c>
      <c r="G414" s="174" t="s">
        <v>557</v>
      </c>
    </row>
    <row r="415" spans="2:7" x14ac:dyDescent="0.25">
      <c r="B415" s="141" t="s">
        <v>1690</v>
      </c>
      <c r="C415" s="137" t="s">
        <v>1831</v>
      </c>
      <c r="D415" s="173" t="s">
        <v>1797</v>
      </c>
      <c r="E415" s="173" t="s">
        <v>128</v>
      </c>
      <c r="F415" s="173" t="s">
        <v>128</v>
      </c>
      <c r="G415" s="174" t="s">
        <v>561</v>
      </c>
    </row>
    <row r="416" spans="2:7" x14ac:dyDescent="0.25">
      <c r="B416" s="141" t="s">
        <v>1690</v>
      </c>
      <c r="C416" s="137" t="s">
        <v>1832</v>
      </c>
      <c r="D416" s="173" t="s">
        <v>1797</v>
      </c>
      <c r="E416" s="173" t="s">
        <v>128</v>
      </c>
      <c r="F416" s="173" t="s">
        <v>128</v>
      </c>
      <c r="G416" s="174" t="s">
        <v>565</v>
      </c>
    </row>
    <row r="417" spans="2:7" x14ac:dyDescent="0.25">
      <c r="B417" s="141" t="s">
        <v>1690</v>
      </c>
      <c r="C417" s="137" t="s">
        <v>1833</v>
      </c>
      <c r="D417" s="173" t="s">
        <v>1797</v>
      </c>
      <c r="E417" s="173" t="s">
        <v>128</v>
      </c>
      <c r="F417" s="173" t="s">
        <v>128</v>
      </c>
      <c r="G417" s="174" t="s">
        <v>1834</v>
      </c>
    </row>
    <row r="418" spans="2:7" x14ac:dyDescent="0.25">
      <c r="B418" s="141" t="s">
        <v>1690</v>
      </c>
      <c r="C418" s="137" t="s">
        <v>1835</v>
      </c>
      <c r="D418" s="173" t="s">
        <v>1797</v>
      </c>
      <c r="E418" s="173" t="s">
        <v>128</v>
      </c>
      <c r="F418" s="173" t="s">
        <v>128</v>
      </c>
      <c r="G418" s="174" t="s">
        <v>1837</v>
      </c>
    </row>
    <row r="419" spans="2:7" x14ac:dyDescent="0.25">
      <c r="B419" s="141" t="s">
        <v>1690</v>
      </c>
      <c r="C419" s="137" t="s">
        <v>1836</v>
      </c>
      <c r="D419" s="173" t="s">
        <v>1797</v>
      </c>
      <c r="E419" s="173" t="s">
        <v>128</v>
      </c>
      <c r="F419" s="173" t="s">
        <v>128</v>
      </c>
      <c r="G419" s="174" t="s">
        <v>1838</v>
      </c>
    </row>
    <row r="420" spans="2:7" x14ac:dyDescent="0.25">
      <c r="B420" s="141" t="s">
        <v>1690</v>
      </c>
      <c r="C420" s="137" t="s">
        <v>1839</v>
      </c>
      <c r="D420" s="173" t="s">
        <v>1797</v>
      </c>
      <c r="E420" s="173" t="s">
        <v>128</v>
      </c>
      <c r="F420" s="173" t="s">
        <v>128</v>
      </c>
      <c r="G420" s="174" t="s">
        <v>1842</v>
      </c>
    </row>
    <row r="421" spans="2:7" x14ac:dyDescent="0.25">
      <c r="B421" s="141" t="s">
        <v>1690</v>
      </c>
      <c r="C421" s="137" t="s">
        <v>1840</v>
      </c>
      <c r="D421" s="173" t="s">
        <v>1797</v>
      </c>
      <c r="E421" s="173" t="s">
        <v>128</v>
      </c>
      <c r="F421" s="173" t="s">
        <v>128</v>
      </c>
      <c r="G421" s="174" t="s">
        <v>1843</v>
      </c>
    </row>
    <row r="422" spans="2:7" x14ac:dyDescent="0.25">
      <c r="B422" s="141" t="s">
        <v>1690</v>
      </c>
      <c r="C422" s="137" t="s">
        <v>1841</v>
      </c>
      <c r="D422" s="173" t="s">
        <v>1797</v>
      </c>
      <c r="E422" s="173" t="s">
        <v>128</v>
      </c>
      <c r="F422" s="173" t="s">
        <v>128</v>
      </c>
      <c r="G422" s="174" t="s">
        <v>1844</v>
      </c>
    </row>
    <row r="423" spans="2:7" x14ac:dyDescent="0.25">
      <c r="B423" s="141" t="s">
        <v>1690</v>
      </c>
      <c r="C423" s="137" t="s">
        <v>1845</v>
      </c>
      <c r="D423" s="173" t="s">
        <v>1797</v>
      </c>
      <c r="E423" s="173" t="s">
        <v>128</v>
      </c>
      <c r="F423" s="173" t="s">
        <v>128</v>
      </c>
      <c r="G423" s="174" t="s">
        <v>1846</v>
      </c>
    </row>
    <row r="424" spans="2:7" x14ac:dyDescent="0.25">
      <c r="B424" s="141" t="s">
        <v>1690</v>
      </c>
      <c r="C424" s="137" t="s">
        <v>1847</v>
      </c>
      <c r="D424" s="173" t="s">
        <v>1797</v>
      </c>
      <c r="E424" s="173" t="s">
        <v>128</v>
      </c>
      <c r="F424" s="173" t="s">
        <v>128</v>
      </c>
      <c r="G424" s="174" t="s">
        <v>1848</v>
      </c>
    </row>
    <row r="425" spans="2:7" x14ac:dyDescent="0.25">
      <c r="B425" s="141" t="s">
        <v>1690</v>
      </c>
      <c r="C425" s="137" t="s">
        <v>1849</v>
      </c>
      <c r="D425" s="173" t="s">
        <v>1797</v>
      </c>
      <c r="E425" s="173" t="s">
        <v>128</v>
      </c>
      <c r="F425" s="173" t="s">
        <v>128</v>
      </c>
      <c r="G425" s="174" t="s">
        <v>1854</v>
      </c>
    </row>
    <row r="426" spans="2:7" x14ac:dyDescent="0.25">
      <c r="B426" s="141" t="s">
        <v>1690</v>
      </c>
      <c r="C426" s="137" t="s">
        <v>1850</v>
      </c>
      <c r="D426" s="173" t="s">
        <v>1797</v>
      </c>
      <c r="E426" s="173" t="s">
        <v>128</v>
      </c>
      <c r="F426" s="173" t="s">
        <v>128</v>
      </c>
      <c r="G426" s="174" t="s">
        <v>1855</v>
      </c>
    </row>
    <row r="427" spans="2:7" x14ac:dyDescent="0.25">
      <c r="B427" s="141" t="s">
        <v>1690</v>
      </c>
      <c r="C427" s="137" t="s">
        <v>1851</v>
      </c>
      <c r="D427" s="173" t="s">
        <v>1797</v>
      </c>
      <c r="E427" s="173" t="s">
        <v>128</v>
      </c>
      <c r="F427" s="173" t="s">
        <v>128</v>
      </c>
      <c r="G427" s="174" t="s">
        <v>1856</v>
      </c>
    </row>
    <row r="428" spans="2:7" x14ac:dyDescent="0.25">
      <c r="B428" s="141" t="s">
        <v>1690</v>
      </c>
      <c r="C428" s="137" t="s">
        <v>1852</v>
      </c>
      <c r="D428" s="173" t="s">
        <v>1797</v>
      </c>
      <c r="E428" s="173" t="s">
        <v>128</v>
      </c>
      <c r="F428" s="173" t="s">
        <v>128</v>
      </c>
      <c r="G428" s="174" t="s">
        <v>1857</v>
      </c>
    </row>
    <row r="429" spans="2:7" x14ac:dyDescent="0.25">
      <c r="B429" s="141" t="s">
        <v>1690</v>
      </c>
      <c r="C429" s="137" t="s">
        <v>1853</v>
      </c>
      <c r="D429" s="173" t="s">
        <v>1797</v>
      </c>
      <c r="E429" s="173" t="s">
        <v>128</v>
      </c>
      <c r="F429" s="173" t="s">
        <v>128</v>
      </c>
      <c r="G429" s="174" t="s">
        <v>1858</v>
      </c>
    </row>
    <row r="430" spans="2:7" x14ac:dyDescent="0.25">
      <c r="B430" s="141" t="s">
        <v>1690</v>
      </c>
      <c r="C430" s="137" t="s">
        <v>1859</v>
      </c>
      <c r="D430" s="173" t="s">
        <v>1797</v>
      </c>
      <c r="E430" s="173" t="s">
        <v>128</v>
      </c>
      <c r="F430" s="173" t="s">
        <v>128</v>
      </c>
      <c r="G430" s="174" t="s">
        <v>1861</v>
      </c>
    </row>
    <row r="431" spans="2:7" x14ac:dyDescent="0.25">
      <c r="B431" s="141" t="s">
        <v>1690</v>
      </c>
      <c r="C431" s="137" t="s">
        <v>1860</v>
      </c>
      <c r="D431" s="173" t="s">
        <v>1797</v>
      </c>
      <c r="E431" s="173" t="s">
        <v>128</v>
      </c>
      <c r="F431" s="173" t="s">
        <v>128</v>
      </c>
      <c r="G431" s="174" t="s">
        <v>1862</v>
      </c>
    </row>
    <row r="432" spans="2:7" x14ac:dyDescent="0.25">
      <c r="B432" s="141" t="s">
        <v>1690</v>
      </c>
      <c r="C432" s="137" t="s">
        <v>1863</v>
      </c>
      <c r="D432" s="173" t="s">
        <v>1797</v>
      </c>
      <c r="E432" s="173" t="s">
        <v>128</v>
      </c>
      <c r="F432" s="173" t="s">
        <v>128</v>
      </c>
      <c r="G432" s="174" t="s">
        <v>1865</v>
      </c>
    </row>
    <row r="433" spans="2:7" x14ac:dyDescent="0.25">
      <c r="B433" s="141" t="s">
        <v>1690</v>
      </c>
      <c r="C433" s="137" t="s">
        <v>1864</v>
      </c>
      <c r="D433" s="173" t="s">
        <v>1797</v>
      </c>
      <c r="E433" s="173" t="s">
        <v>128</v>
      </c>
      <c r="F433" s="173" t="s">
        <v>128</v>
      </c>
      <c r="G433" s="174" t="s">
        <v>1866</v>
      </c>
    </row>
    <row r="434" spans="2:7" x14ac:dyDescent="0.25">
      <c r="B434" s="141" t="s">
        <v>1690</v>
      </c>
      <c r="C434" s="137" t="s">
        <v>1910</v>
      </c>
      <c r="D434" s="173" t="s">
        <v>1797</v>
      </c>
      <c r="E434" s="173" t="s">
        <v>128</v>
      </c>
      <c r="F434" s="173" t="s">
        <v>128</v>
      </c>
      <c r="G434" s="174" t="s">
        <v>1867</v>
      </c>
    </row>
    <row r="435" spans="2:7" x14ac:dyDescent="0.25">
      <c r="B435" s="141" t="s">
        <v>1690</v>
      </c>
      <c r="C435" s="137" t="s">
        <v>1868</v>
      </c>
      <c r="D435" s="173" t="s">
        <v>1797</v>
      </c>
      <c r="E435" s="173" t="s">
        <v>128</v>
      </c>
      <c r="F435" s="173" t="s">
        <v>128</v>
      </c>
      <c r="G435" s="174" t="s">
        <v>1798</v>
      </c>
    </row>
    <row r="436" spans="2:7" x14ac:dyDescent="0.25">
      <c r="B436" s="141" t="s">
        <v>1690</v>
      </c>
      <c r="C436" s="137" t="s">
        <v>1869</v>
      </c>
      <c r="D436" s="173" t="s">
        <v>1797</v>
      </c>
      <c r="E436" s="173" t="s">
        <v>128</v>
      </c>
      <c r="F436" s="173" t="s">
        <v>128</v>
      </c>
      <c r="G436" s="174" t="s">
        <v>1800</v>
      </c>
    </row>
    <row r="437" spans="2:7" x14ac:dyDescent="0.25">
      <c r="B437" s="141" t="s">
        <v>1690</v>
      </c>
      <c r="C437" s="137" t="s">
        <v>1870</v>
      </c>
      <c r="D437" s="173" t="s">
        <v>1797</v>
      </c>
      <c r="E437" s="173" t="s">
        <v>128</v>
      </c>
      <c r="F437" s="173" t="s">
        <v>128</v>
      </c>
      <c r="G437" s="174" t="s">
        <v>1802</v>
      </c>
    </row>
    <row r="438" spans="2:7" x14ac:dyDescent="0.25">
      <c r="B438" s="141" t="s">
        <v>1690</v>
      </c>
      <c r="C438" s="137" t="s">
        <v>1871</v>
      </c>
      <c r="D438" s="173" t="s">
        <v>1797</v>
      </c>
      <c r="E438" s="173" t="s">
        <v>128</v>
      </c>
      <c r="F438" s="173" t="s">
        <v>128</v>
      </c>
      <c r="G438" s="174" t="s">
        <v>1804</v>
      </c>
    </row>
    <row r="439" spans="2:7" x14ac:dyDescent="0.25">
      <c r="B439" s="141" t="s">
        <v>1690</v>
      </c>
      <c r="C439" s="137" t="s">
        <v>1872</v>
      </c>
      <c r="D439" s="173" t="s">
        <v>1797</v>
      </c>
      <c r="E439" s="173" t="s">
        <v>128</v>
      </c>
      <c r="F439" s="173" t="s">
        <v>128</v>
      </c>
      <c r="G439" s="174" t="s">
        <v>1806</v>
      </c>
    </row>
    <row r="440" spans="2:7" x14ac:dyDescent="0.25">
      <c r="B440" s="141" t="s">
        <v>1690</v>
      </c>
      <c r="C440" s="137" t="s">
        <v>1873</v>
      </c>
      <c r="D440" s="173" t="s">
        <v>1797</v>
      </c>
      <c r="E440" s="173" t="s">
        <v>128</v>
      </c>
      <c r="F440" s="173" t="s">
        <v>128</v>
      </c>
      <c r="G440" s="174" t="s">
        <v>1808</v>
      </c>
    </row>
    <row r="441" spans="2:7" x14ac:dyDescent="0.25">
      <c r="B441" s="141" t="s">
        <v>1690</v>
      </c>
      <c r="C441" s="137" t="s">
        <v>1874</v>
      </c>
      <c r="D441" s="173" t="s">
        <v>1797</v>
      </c>
      <c r="E441" s="173" t="s">
        <v>128</v>
      </c>
      <c r="F441" s="173" t="s">
        <v>128</v>
      </c>
      <c r="G441" s="174" t="s">
        <v>1810</v>
      </c>
    </row>
    <row r="442" spans="2:7" x14ac:dyDescent="0.25">
      <c r="B442" s="141" t="s">
        <v>1690</v>
      </c>
      <c r="C442" s="137" t="s">
        <v>1875</v>
      </c>
      <c r="D442" s="173" t="s">
        <v>1797</v>
      </c>
      <c r="E442" s="173" t="s">
        <v>128</v>
      </c>
      <c r="F442" s="173" t="s">
        <v>128</v>
      </c>
      <c r="G442" s="174" t="s">
        <v>1878</v>
      </c>
    </row>
    <row r="443" spans="2:7" x14ac:dyDescent="0.25">
      <c r="B443" s="141" t="s">
        <v>1690</v>
      </c>
      <c r="C443" s="137" t="s">
        <v>1876</v>
      </c>
      <c r="D443" s="173" t="s">
        <v>1797</v>
      </c>
      <c r="E443" s="173" t="s">
        <v>128</v>
      </c>
      <c r="F443" s="173" t="s">
        <v>128</v>
      </c>
      <c r="G443" s="174" t="s">
        <v>1879</v>
      </c>
    </row>
    <row r="444" spans="2:7" x14ac:dyDescent="0.25">
      <c r="B444" s="141" t="s">
        <v>1690</v>
      </c>
      <c r="C444" s="137" t="s">
        <v>1877</v>
      </c>
      <c r="D444" s="173" t="s">
        <v>1797</v>
      </c>
      <c r="E444" s="173" t="s">
        <v>128</v>
      </c>
      <c r="F444" s="173" t="s">
        <v>128</v>
      </c>
      <c r="G444" s="174" t="s">
        <v>1880</v>
      </c>
    </row>
    <row r="445" spans="2:7" x14ac:dyDescent="0.25">
      <c r="B445" s="141" t="s">
        <v>1690</v>
      </c>
      <c r="C445" s="137" t="s">
        <v>1881</v>
      </c>
      <c r="D445" s="173" t="s">
        <v>1797</v>
      </c>
      <c r="E445" s="173" t="s">
        <v>128</v>
      </c>
      <c r="F445" s="173" t="s">
        <v>128</v>
      </c>
      <c r="G445" s="174" t="s">
        <v>1818</v>
      </c>
    </row>
    <row r="446" spans="2:7" x14ac:dyDescent="0.25">
      <c r="B446" s="141" t="s">
        <v>1690</v>
      </c>
      <c r="C446" s="137" t="s">
        <v>1882</v>
      </c>
      <c r="D446" s="173" t="s">
        <v>1797</v>
      </c>
      <c r="E446" s="173" t="s">
        <v>128</v>
      </c>
      <c r="F446" s="173" t="s">
        <v>128</v>
      </c>
      <c r="G446" s="174" t="s">
        <v>1820</v>
      </c>
    </row>
    <row r="447" spans="2:7" x14ac:dyDescent="0.25">
      <c r="B447" s="141" t="s">
        <v>1690</v>
      </c>
      <c r="C447" s="137" t="s">
        <v>1883</v>
      </c>
      <c r="D447" s="173" t="s">
        <v>1797</v>
      </c>
      <c r="E447" s="173" t="s">
        <v>128</v>
      </c>
      <c r="F447" s="173" t="s">
        <v>128</v>
      </c>
      <c r="G447" s="174" t="s">
        <v>1822</v>
      </c>
    </row>
    <row r="448" spans="2:7" x14ac:dyDescent="0.25">
      <c r="B448" s="141" t="s">
        <v>1690</v>
      </c>
      <c r="C448" s="137" t="s">
        <v>1884</v>
      </c>
      <c r="D448" s="173" t="s">
        <v>1797</v>
      </c>
      <c r="E448" s="173" t="s">
        <v>128</v>
      </c>
      <c r="F448" s="173" t="s">
        <v>128</v>
      </c>
      <c r="G448" s="174" t="s">
        <v>1827</v>
      </c>
    </row>
    <row r="449" spans="2:7" x14ac:dyDescent="0.25">
      <c r="B449" s="141" t="s">
        <v>1690</v>
      </c>
      <c r="C449" s="137" t="s">
        <v>1885</v>
      </c>
      <c r="D449" s="173" t="s">
        <v>1797</v>
      </c>
      <c r="E449" s="173" t="s">
        <v>128</v>
      </c>
      <c r="F449" s="173" t="s">
        <v>128</v>
      </c>
      <c r="G449" s="174" t="s">
        <v>1826</v>
      </c>
    </row>
    <row r="450" spans="2:7" x14ac:dyDescent="0.25">
      <c r="B450" s="141" t="s">
        <v>1690</v>
      </c>
      <c r="C450" s="137" t="s">
        <v>1886</v>
      </c>
      <c r="D450" s="173" t="s">
        <v>1797</v>
      </c>
      <c r="E450" s="173" t="s">
        <v>128</v>
      </c>
      <c r="F450" s="173" t="s">
        <v>128</v>
      </c>
      <c r="G450" s="174" t="s">
        <v>1828</v>
      </c>
    </row>
    <row r="451" spans="2:7" x14ac:dyDescent="0.25">
      <c r="B451" s="141" t="s">
        <v>1690</v>
      </c>
      <c r="C451" s="137" t="s">
        <v>1887</v>
      </c>
      <c r="D451" s="173" t="s">
        <v>1797</v>
      </c>
      <c r="E451" s="173" t="s">
        <v>128</v>
      </c>
      <c r="F451" s="173" t="s">
        <v>128</v>
      </c>
      <c r="G451" s="174" t="s">
        <v>549</v>
      </c>
    </row>
    <row r="452" spans="2:7" x14ac:dyDescent="0.25">
      <c r="B452" s="141" t="s">
        <v>1690</v>
      </c>
      <c r="C452" s="137" t="s">
        <v>1888</v>
      </c>
      <c r="D452" s="173" t="s">
        <v>1797</v>
      </c>
      <c r="E452" s="173" t="s">
        <v>128</v>
      </c>
      <c r="F452" s="173" t="s">
        <v>128</v>
      </c>
      <c r="G452" s="174" t="s">
        <v>557</v>
      </c>
    </row>
    <row r="453" spans="2:7" x14ac:dyDescent="0.25">
      <c r="B453" s="141" t="s">
        <v>1690</v>
      </c>
      <c r="C453" s="137" t="s">
        <v>1889</v>
      </c>
      <c r="D453" s="173" t="s">
        <v>1797</v>
      </c>
      <c r="E453" s="173" t="s">
        <v>128</v>
      </c>
      <c r="F453" s="173" t="s">
        <v>128</v>
      </c>
      <c r="G453" s="174" t="s">
        <v>561</v>
      </c>
    </row>
    <row r="454" spans="2:7" x14ac:dyDescent="0.25">
      <c r="B454" s="141" t="s">
        <v>1690</v>
      </c>
      <c r="C454" s="137" t="s">
        <v>1890</v>
      </c>
      <c r="D454" s="173" t="s">
        <v>1797</v>
      </c>
      <c r="E454" s="173" t="s">
        <v>128</v>
      </c>
      <c r="F454" s="173" t="s">
        <v>128</v>
      </c>
      <c r="G454" s="174" t="s">
        <v>565</v>
      </c>
    </row>
    <row r="455" spans="2:7" x14ac:dyDescent="0.25">
      <c r="B455" s="141" t="s">
        <v>1690</v>
      </c>
      <c r="C455" s="137" t="s">
        <v>1891</v>
      </c>
      <c r="D455" s="173" t="s">
        <v>1797</v>
      </c>
      <c r="E455" s="173" t="s">
        <v>128</v>
      </c>
      <c r="F455" s="173" t="s">
        <v>128</v>
      </c>
      <c r="G455" s="174" t="s">
        <v>1834</v>
      </c>
    </row>
    <row r="456" spans="2:7" x14ac:dyDescent="0.25">
      <c r="B456" s="141" t="s">
        <v>1690</v>
      </c>
      <c r="C456" s="137" t="s">
        <v>1892</v>
      </c>
      <c r="D456" s="173" t="s">
        <v>1797</v>
      </c>
      <c r="E456" s="173" t="s">
        <v>128</v>
      </c>
      <c r="F456" s="173" t="s">
        <v>128</v>
      </c>
      <c r="G456" s="174" t="s">
        <v>1837</v>
      </c>
    </row>
    <row r="457" spans="2:7" x14ac:dyDescent="0.25">
      <c r="B457" s="141" t="s">
        <v>1690</v>
      </c>
      <c r="C457" s="137" t="s">
        <v>1893</v>
      </c>
      <c r="D457" s="173" t="s">
        <v>1797</v>
      </c>
      <c r="E457" s="173" t="s">
        <v>128</v>
      </c>
      <c r="F457" s="173" t="s">
        <v>128</v>
      </c>
      <c r="G457" s="174" t="s">
        <v>1838</v>
      </c>
    </row>
    <row r="458" spans="2:7" x14ac:dyDescent="0.25">
      <c r="B458" s="141" t="s">
        <v>1690</v>
      </c>
      <c r="C458" s="137" t="s">
        <v>1894</v>
      </c>
      <c r="D458" s="173" t="s">
        <v>1797</v>
      </c>
      <c r="E458" s="173" t="s">
        <v>128</v>
      </c>
      <c r="F458" s="173" t="s">
        <v>128</v>
      </c>
      <c r="G458" s="174" t="s">
        <v>1842</v>
      </c>
    </row>
    <row r="459" spans="2:7" x14ac:dyDescent="0.25">
      <c r="B459" s="141" t="s">
        <v>1690</v>
      </c>
      <c r="C459" s="137" t="s">
        <v>1895</v>
      </c>
      <c r="D459" s="173" t="s">
        <v>1797</v>
      </c>
      <c r="E459" s="173" t="s">
        <v>128</v>
      </c>
      <c r="F459" s="173" t="s">
        <v>128</v>
      </c>
      <c r="G459" s="174" t="s">
        <v>1843</v>
      </c>
    </row>
    <row r="460" spans="2:7" x14ac:dyDescent="0.25">
      <c r="B460" s="141" t="s">
        <v>1690</v>
      </c>
      <c r="C460" s="137" t="s">
        <v>1896</v>
      </c>
      <c r="D460" s="173" t="s">
        <v>1797</v>
      </c>
      <c r="E460" s="173" t="s">
        <v>128</v>
      </c>
      <c r="F460" s="173" t="s">
        <v>128</v>
      </c>
      <c r="G460" s="174" t="s">
        <v>1844</v>
      </c>
    </row>
    <row r="461" spans="2:7" x14ac:dyDescent="0.25">
      <c r="B461" s="141" t="s">
        <v>1690</v>
      </c>
      <c r="C461" s="137" t="s">
        <v>1897</v>
      </c>
      <c r="D461" s="173" t="s">
        <v>1797</v>
      </c>
      <c r="E461" s="173" t="s">
        <v>128</v>
      </c>
      <c r="F461" s="173" t="s">
        <v>128</v>
      </c>
      <c r="G461" s="174" t="s">
        <v>1846</v>
      </c>
    </row>
    <row r="462" spans="2:7" x14ac:dyDescent="0.25">
      <c r="B462" s="141" t="s">
        <v>1690</v>
      </c>
      <c r="C462" s="137" t="s">
        <v>1898</v>
      </c>
      <c r="D462" s="173" t="s">
        <v>1797</v>
      </c>
      <c r="E462" s="173" t="s">
        <v>128</v>
      </c>
      <c r="F462" s="173" t="s">
        <v>128</v>
      </c>
      <c r="G462" s="174" t="s">
        <v>1848</v>
      </c>
    </row>
    <row r="463" spans="2:7" x14ac:dyDescent="0.25">
      <c r="B463" s="141" t="s">
        <v>1690</v>
      </c>
      <c r="C463" s="137" t="s">
        <v>1899</v>
      </c>
      <c r="D463" s="173" t="s">
        <v>1797</v>
      </c>
      <c r="E463" s="173" t="s">
        <v>128</v>
      </c>
      <c r="F463" s="173" t="s">
        <v>128</v>
      </c>
      <c r="G463" s="174" t="s">
        <v>1854</v>
      </c>
    </row>
    <row r="464" spans="2:7" x14ac:dyDescent="0.25">
      <c r="B464" s="141" t="s">
        <v>1690</v>
      </c>
      <c r="C464" s="137" t="s">
        <v>1900</v>
      </c>
      <c r="D464" s="173" t="s">
        <v>1797</v>
      </c>
      <c r="E464" s="173" t="s">
        <v>128</v>
      </c>
      <c r="F464" s="173" t="s">
        <v>128</v>
      </c>
      <c r="G464" s="174" t="s">
        <v>1902</v>
      </c>
    </row>
    <row r="465" spans="2:7" x14ac:dyDescent="0.25">
      <c r="B465" s="141" t="s">
        <v>1690</v>
      </c>
      <c r="C465" s="137" t="s">
        <v>1901</v>
      </c>
      <c r="D465" s="173" t="s">
        <v>1797</v>
      </c>
      <c r="E465" s="173" t="s">
        <v>128</v>
      </c>
      <c r="F465" s="173" t="s">
        <v>128</v>
      </c>
      <c r="G465" s="174" t="s">
        <v>1856</v>
      </c>
    </row>
    <row r="466" spans="2:7" x14ac:dyDescent="0.25">
      <c r="B466" s="141" t="s">
        <v>1690</v>
      </c>
      <c r="C466" s="137" t="s">
        <v>1903</v>
      </c>
      <c r="D466" s="173" t="s">
        <v>1797</v>
      </c>
      <c r="E466" s="173" t="s">
        <v>128</v>
      </c>
      <c r="F466" s="173" t="s">
        <v>128</v>
      </c>
      <c r="G466" s="174" t="s">
        <v>1857</v>
      </c>
    </row>
    <row r="467" spans="2:7" x14ac:dyDescent="0.25">
      <c r="B467" s="141" t="s">
        <v>1690</v>
      </c>
      <c r="C467" s="137" t="s">
        <v>1904</v>
      </c>
      <c r="D467" s="173" t="s">
        <v>1797</v>
      </c>
      <c r="E467" s="173" t="s">
        <v>128</v>
      </c>
      <c r="F467" s="173" t="s">
        <v>128</v>
      </c>
      <c r="G467" s="174" t="s">
        <v>1858</v>
      </c>
    </row>
    <row r="468" spans="2:7" x14ac:dyDescent="0.25">
      <c r="B468" s="141" t="s">
        <v>1690</v>
      </c>
      <c r="C468" s="137" t="s">
        <v>1905</v>
      </c>
      <c r="D468" s="173" t="s">
        <v>1797</v>
      </c>
      <c r="E468" s="173" t="s">
        <v>128</v>
      </c>
      <c r="F468" s="173" t="s">
        <v>128</v>
      </c>
      <c r="G468" s="174" t="s">
        <v>1861</v>
      </c>
    </row>
    <row r="469" spans="2:7" x14ac:dyDescent="0.25">
      <c r="B469" s="141" t="s">
        <v>1690</v>
      </c>
      <c r="C469" s="137" t="s">
        <v>1906</v>
      </c>
      <c r="D469" s="173" t="s">
        <v>1797</v>
      </c>
      <c r="E469" s="173" t="s">
        <v>128</v>
      </c>
      <c r="F469" s="173" t="s">
        <v>128</v>
      </c>
      <c r="G469" s="174" t="s">
        <v>1862</v>
      </c>
    </row>
    <row r="470" spans="2:7" x14ac:dyDescent="0.25">
      <c r="B470" s="141" t="s">
        <v>1690</v>
      </c>
      <c r="C470" s="137" t="s">
        <v>1907</v>
      </c>
      <c r="D470" s="173" t="s">
        <v>1797</v>
      </c>
      <c r="E470" s="173" t="s">
        <v>128</v>
      </c>
      <c r="F470" s="173" t="s">
        <v>128</v>
      </c>
      <c r="G470" s="174" t="s">
        <v>1865</v>
      </c>
    </row>
    <row r="471" spans="2:7" x14ac:dyDescent="0.25">
      <c r="B471" s="141" t="s">
        <v>1690</v>
      </c>
      <c r="C471" s="137" t="s">
        <v>1908</v>
      </c>
      <c r="D471" s="173" t="s">
        <v>1797</v>
      </c>
      <c r="E471" s="173" t="s">
        <v>128</v>
      </c>
      <c r="F471" s="173" t="s">
        <v>128</v>
      </c>
      <c r="G471" s="174" t="s">
        <v>1866</v>
      </c>
    </row>
    <row r="472" spans="2:7" x14ac:dyDescent="0.25">
      <c r="B472" s="143" t="s">
        <v>1690</v>
      </c>
      <c r="C472" s="175" t="s">
        <v>1909</v>
      </c>
      <c r="D472" s="176" t="s">
        <v>1797</v>
      </c>
      <c r="E472" s="176" t="s">
        <v>128</v>
      </c>
      <c r="F472" s="176" t="s">
        <v>128</v>
      </c>
      <c r="G472" s="177" t="s">
        <v>1867</v>
      </c>
    </row>
    <row r="473" spans="2:7" x14ac:dyDescent="0.25">
      <c r="B473" s="144" t="s">
        <v>1691</v>
      </c>
      <c r="C473" s="134" t="s">
        <v>547</v>
      </c>
      <c r="D473" s="108" t="s">
        <v>548</v>
      </c>
      <c r="E473" s="108" t="s">
        <v>128</v>
      </c>
      <c r="F473" s="108" t="s">
        <v>128</v>
      </c>
      <c r="G473" s="109" t="s">
        <v>549</v>
      </c>
    </row>
    <row r="474" spans="2:7" x14ac:dyDescent="0.25">
      <c r="B474" s="141" t="s">
        <v>1691</v>
      </c>
      <c r="C474" s="133" t="s">
        <v>550</v>
      </c>
      <c r="D474" s="110" t="s">
        <v>548</v>
      </c>
      <c r="E474" s="110" t="s">
        <v>128</v>
      </c>
      <c r="F474" s="110" t="s">
        <v>128</v>
      </c>
      <c r="G474" s="111" t="s">
        <v>551</v>
      </c>
    </row>
    <row r="475" spans="2:7" x14ac:dyDescent="0.25">
      <c r="B475" s="141" t="s">
        <v>1691</v>
      </c>
      <c r="C475" s="133" t="s">
        <v>552</v>
      </c>
      <c r="D475" s="110" t="s">
        <v>548</v>
      </c>
      <c r="E475" s="110" t="s">
        <v>128</v>
      </c>
      <c r="F475" s="110" t="s">
        <v>128</v>
      </c>
      <c r="G475" s="111" t="s">
        <v>553</v>
      </c>
    </row>
    <row r="476" spans="2:7" x14ac:dyDescent="0.25">
      <c r="B476" s="141" t="s">
        <v>1691</v>
      </c>
      <c r="C476" s="133" t="s">
        <v>554</v>
      </c>
      <c r="D476" s="110" t="s">
        <v>548</v>
      </c>
      <c r="E476" s="110" t="s">
        <v>128</v>
      </c>
      <c r="F476" s="110" t="s">
        <v>128</v>
      </c>
      <c r="G476" s="111" t="s">
        <v>555</v>
      </c>
    </row>
    <row r="477" spans="2:7" x14ac:dyDescent="0.25">
      <c r="B477" s="141" t="s">
        <v>1691</v>
      </c>
      <c r="C477" s="133" t="s">
        <v>556</v>
      </c>
      <c r="D477" s="110" t="s">
        <v>548</v>
      </c>
      <c r="E477" s="110" t="s">
        <v>128</v>
      </c>
      <c r="F477" s="110" t="s">
        <v>128</v>
      </c>
      <c r="G477" s="111" t="s">
        <v>557</v>
      </c>
    </row>
    <row r="478" spans="2:7" x14ac:dyDescent="0.25">
      <c r="B478" s="141" t="s">
        <v>1691</v>
      </c>
      <c r="C478" s="133" t="s">
        <v>558</v>
      </c>
      <c r="D478" s="110" t="s">
        <v>548</v>
      </c>
      <c r="E478" s="110" t="s">
        <v>128</v>
      </c>
      <c r="F478" s="110" t="s">
        <v>128</v>
      </c>
      <c r="G478" s="111" t="s">
        <v>559</v>
      </c>
    </row>
    <row r="479" spans="2:7" x14ac:dyDescent="0.25">
      <c r="B479" s="141" t="s">
        <v>1691</v>
      </c>
      <c r="C479" s="133" t="s">
        <v>560</v>
      </c>
      <c r="D479" s="110" t="s">
        <v>548</v>
      </c>
      <c r="E479" s="110" t="s">
        <v>128</v>
      </c>
      <c r="F479" s="110" t="s">
        <v>128</v>
      </c>
      <c r="G479" s="111" t="s">
        <v>561</v>
      </c>
    </row>
    <row r="480" spans="2:7" x14ac:dyDescent="0.25">
      <c r="B480" s="141" t="s">
        <v>1691</v>
      </c>
      <c r="C480" s="133" t="s">
        <v>562</v>
      </c>
      <c r="D480" s="110" t="s">
        <v>548</v>
      </c>
      <c r="E480" s="110" t="s">
        <v>128</v>
      </c>
      <c r="F480" s="110" t="s">
        <v>128</v>
      </c>
      <c r="G480" s="111" t="s">
        <v>563</v>
      </c>
    </row>
    <row r="481" spans="2:7" x14ac:dyDescent="0.25">
      <c r="B481" s="141" t="s">
        <v>1691</v>
      </c>
      <c r="C481" s="133" t="s">
        <v>564</v>
      </c>
      <c r="D481" s="110" t="s">
        <v>548</v>
      </c>
      <c r="E481" s="110" t="s">
        <v>128</v>
      </c>
      <c r="F481" s="110" t="s">
        <v>128</v>
      </c>
      <c r="G481" s="111" t="s">
        <v>565</v>
      </c>
    </row>
    <row r="482" spans="2:7" x14ac:dyDescent="0.25">
      <c r="B482" s="141" t="s">
        <v>1691</v>
      </c>
      <c r="C482" s="133" t="s">
        <v>566</v>
      </c>
      <c r="D482" s="110" t="s">
        <v>548</v>
      </c>
      <c r="E482" s="110" t="s">
        <v>128</v>
      </c>
      <c r="F482" s="110" t="s">
        <v>128</v>
      </c>
      <c r="G482" s="111" t="s">
        <v>567</v>
      </c>
    </row>
    <row r="483" spans="2:7" x14ac:dyDescent="0.25">
      <c r="B483" s="141" t="s">
        <v>1691</v>
      </c>
      <c r="C483" s="133" t="s">
        <v>568</v>
      </c>
      <c r="D483" s="110" t="s">
        <v>548</v>
      </c>
      <c r="E483" s="110" t="s">
        <v>128</v>
      </c>
      <c r="F483" s="110" t="s">
        <v>128</v>
      </c>
      <c r="G483" s="111" t="s">
        <v>569</v>
      </c>
    </row>
    <row r="484" spans="2:7" x14ac:dyDescent="0.25">
      <c r="B484" s="141" t="s">
        <v>1691</v>
      </c>
      <c r="C484" s="133" t="s">
        <v>570</v>
      </c>
      <c r="D484" s="110" t="s">
        <v>548</v>
      </c>
      <c r="E484" s="110" t="s">
        <v>128</v>
      </c>
      <c r="F484" s="110" t="s">
        <v>128</v>
      </c>
      <c r="G484" s="111" t="s">
        <v>571</v>
      </c>
    </row>
    <row r="485" spans="2:7" x14ac:dyDescent="0.25">
      <c r="B485" s="141" t="s">
        <v>1691</v>
      </c>
      <c r="C485" s="133" t="s">
        <v>572</v>
      </c>
      <c r="D485" s="110" t="s">
        <v>548</v>
      </c>
      <c r="E485" s="110" t="s">
        <v>128</v>
      </c>
      <c r="F485" s="110" t="s">
        <v>128</v>
      </c>
      <c r="G485" s="111" t="s">
        <v>573</v>
      </c>
    </row>
    <row r="486" spans="2:7" x14ac:dyDescent="0.25">
      <c r="B486" s="141" t="s">
        <v>1691</v>
      </c>
      <c r="C486" s="133" t="s">
        <v>574</v>
      </c>
      <c r="D486" s="110" t="s">
        <v>548</v>
      </c>
      <c r="E486" s="110" t="s">
        <v>128</v>
      </c>
      <c r="F486" s="110" t="s">
        <v>128</v>
      </c>
      <c r="G486" s="111" t="s">
        <v>575</v>
      </c>
    </row>
    <row r="487" spans="2:7" x14ac:dyDescent="0.25">
      <c r="B487" s="141" t="s">
        <v>1691</v>
      </c>
      <c r="C487" s="133" t="s">
        <v>576</v>
      </c>
      <c r="D487" s="110" t="s">
        <v>548</v>
      </c>
      <c r="E487" s="110" t="s">
        <v>128</v>
      </c>
      <c r="F487" s="110" t="s">
        <v>128</v>
      </c>
      <c r="G487" s="111" t="s">
        <v>577</v>
      </c>
    </row>
    <row r="488" spans="2:7" x14ac:dyDescent="0.25">
      <c r="B488" s="141" t="s">
        <v>1691</v>
      </c>
      <c r="C488" s="133" t="s">
        <v>578</v>
      </c>
      <c r="D488" s="110" t="s">
        <v>548</v>
      </c>
      <c r="E488" s="110" t="s">
        <v>128</v>
      </c>
      <c r="F488" s="110" t="s">
        <v>128</v>
      </c>
      <c r="G488" s="111" t="s">
        <v>579</v>
      </c>
    </row>
    <row r="489" spans="2:7" x14ac:dyDescent="0.25">
      <c r="B489" s="141" t="s">
        <v>1691</v>
      </c>
      <c r="C489" s="133" t="s">
        <v>580</v>
      </c>
      <c r="D489" s="110" t="s">
        <v>548</v>
      </c>
      <c r="E489" s="110" t="s">
        <v>128</v>
      </c>
      <c r="F489" s="110" t="s">
        <v>128</v>
      </c>
      <c r="G489" s="111" t="s">
        <v>581</v>
      </c>
    </row>
    <row r="490" spans="2:7" x14ac:dyDescent="0.25">
      <c r="B490" s="143" t="s">
        <v>1691</v>
      </c>
      <c r="C490" s="135" t="s">
        <v>582</v>
      </c>
      <c r="D490" s="112" t="s">
        <v>548</v>
      </c>
      <c r="E490" s="112" t="s">
        <v>128</v>
      </c>
      <c r="F490" s="112" t="s">
        <v>128</v>
      </c>
      <c r="G490" s="113" t="s">
        <v>583</v>
      </c>
    </row>
    <row r="491" spans="2:7" x14ac:dyDescent="0.25">
      <c r="B491" s="144" t="s">
        <v>1692</v>
      </c>
      <c r="C491" s="137" t="s">
        <v>584</v>
      </c>
      <c r="D491" s="119" t="s">
        <v>548</v>
      </c>
      <c r="E491" s="119" t="s">
        <v>128</v>
      </c>
      <c r="F491" s="119" t="s">
        <v>128</v>
      </c>
      <c r="G491" s="120" t="s">
        <v>585</v>
      </c>
    </row>
    <row r="492" spans="2:7" x14ac:dyDescent="0.25">
      <c r="B492" s="141" t="s">
        <v>1692</v>
      </c>
      <c r="C492" s="137" t="s">
        <v>586</v>
      </c>
      <c r="D492" s="119" t="s">
        <v>548</v>
      </c>
      <c r="E492" s="119" t="s">
        <v>128</v>
      </c>
      <c r="F492" s="119" t="s">
        <v>128</v>
      </c>
      <c r="G492" s="120" t="s">
        <v>587</v>
      </c>
    </row>
    <row r="493" spans="2:7" x14ac:dyDescent="0.25">
      <c r="B493" s="141" t="s">
        <v>1692</v>
      </c>
      <c r="C493" s="137" t="s">
        <v>588</v>
      </c>
      <c r="D493" s="119" t="s">
        <v>548</v>
      </c>
      <c r="E493" s="119" t="s">
        <v>128</v>
      </c>
      <c r="F493" s="119" t="s">
        <v>128</v>
      </c>
      <c r="G493" s="120" t="s">
        <v>589</v>
      </c>
    </row>
    <row r="494" spans="2:7" x14ac:dyDescent="0.25">
      <c r="B494" s="141" t="s">
        <v>1692</v>
      </c>
      <c r="C494" s="137" t="s">
        <v>590</v>
      </c>
      <c r="D494" s="119" t="s">
        <v>548</v>
      </c>
      <c r="E494" s="119" t="s">
        <v>128</v>
      </c>
      <c r="F494" s="119" t="s">
        <v>128</v>
      </c>
      <c r="G494" s="120" t="s">
        <v>149</v>
      </c>
    </row>
    <row r="495" spans="2:7" x14ac:dyDescent="0.25">
      <c r="B495" s="141" t="s">
        <v>1692</v>
      </c>
      <c r="C495" s="137" t="s">
        <v>591</v>
      </c>
      <c r="D495" s="119" t="s">
        <v>548</v>
      </c>
      <c r="E495" s="119" t="s">
        <v>128</v>
      </c>
      <c r="F495" s="119" t="s">
        <v>128</v>
      </c>
      <c r="G495" s="120" t="s">
        <v>592</v>
      </c>
    </row>
    <row r="496" spans="2:7" x14ac:dyDescent="0.25">
      <c r="B496" s="141" t="s">
        <v>1692</v>
      </c>
      <c r="C496" s="137" t="s">
        <v>593</v>
      </c>
      <c r="D496" s="119" t="s">
        <v>548</v>
      </c>
      <c r="E496" s="119" t="s">
        <v>128</v>
      </c>
      <c r="F496" s="119" t="s">
        <v>128</v>
      </c>
      <c r="G496" s="120" t="s">
        <v>153</v>
      </c>
    </row>
    <row r="497" spans="2:7" x14ac:dyDescent="0.25">
      <c r="B497" s="141" t="s">
        <v>1692</v>
      </c>
      <c r="C497" s="137" t="s">
        <v>594</v>
      </c>
      <c r="D497" s="119" t="s">
        <v>548</v>
      </c>
      <c r="E497" s="119" t="s">
        <v>128</v>
      </c>
      <c r="F497" s="119" t="s">
        <v>128</v>
      </c>
      <c r="G497" s="120" t="s">
        <v>75</v>
      </c>
    </row>
    <row r="498" spans="2:7" x14ac:dyDescent="0.25">
      <c r="B498" s="141" t="s">
        <v>1692</v>
      </c>
      <c r="C498" s="137" t="s">
        <v>595</v>
      </c>
      <c r="D498" s="119" t="s">
        <v>548</v>
      </c>
      <c r="E498" s="119" t="s">
        <v>128</v>
      </c>
      <c r="F498" s="119" t="s">
        <v>128</v>
      </c>
      <c r="G498" s="120" t="s">
        <v>166</v>
      </c>
    </row>
    <row r="499" spans="2:7" x14ac:dyDescent="0.25">
      <c r="B499" s="141" t="s">
        <v>1692</v>
      </c>
      <c r="C499" s="137" t="s">
        <v>596</v>
      </c>
      <c r="D499" s="119" t="s">
        <v>548</v>
      </c>
      <c r="E499" s="119" t="s">
        <v>128</v>
      </c>
      <c r="F499" s="119" t="s">
        <v>128</v>
      </c>
      <c r="G499" s="120" t="s">
        <v>164</v>
      </c>
    </row>
    <row r="500" spans="2:7" x14ac:dyDescent="0.25">
      <c r="B500" s="141" t="s">
        <v>1692</v>
      </c>
      <c r="C500" s="137" t="s">
        <v>597</v>
      </c>
      <c r="D500" s="119" t="s">
        <v>548</v>
      </c>
      <c r="E500" s="119" t="s">
        <v>128</v>
      </c>
      <c r="F500" s="119" t="s">
        <v>128</v>
      </c>
      <c r="G500" s="120" t="s">
        <v>79</v>
      </c>
    </row>
    <row r="501" spans="2:7" x14ac:dyDescent="0.25">
      <c r="B501" s="141" t="s">
        <v>1692</v>
      </c>
      <c r="C501" s="137" t="s">
        <v>598</v>
      </c>
      <c r="D501" s="119" t="s">
        <v>548</v>
      </c>
      <c r="E501" s="119" t="s">
        <v>128</v>
      </c>
      <c r="F501" s="119" t="s">
        <v>128</v>
      </c>
      <c r="G501" s="120" t="s">
        <v>599</v>
      </c>
    </row>
    <row r="502" spans="2:7" x14ac:dyDescent="0.25">
      <c r="B502" s="141" t="s">
        <v>1692</v>
      </c>
      <c r="C502" s="137" t="s">
        <v>600</v>
      </c>
      <c r="D502" s="119" t="s">
        <v>548</v>
      </c>
      <c r="E502" s="119" t="s">
        <v>128</v>
      </c>
      <c r="F502" s="119" t="s">
        <v>128</v>
      </c>
      <c r="G502" s="120" t="s">
        <v>601</v>
      </c>
    </row>
    <row r="503" spans="2:7" x14ac:dyDescent="0.25">
      <c r="B503" s="141" t="s">
        <v>1692</v>
      </c>
      <c r="C503" s="137" t="s">
        <v>602</v>
      </c>
      <c r="D503" s="119" t="s">
        <v>548</v>
      </c>
      <c r="E503" s="119" t="s">
        <v>128</v>
      </c>
      <c r="F503" s="119" t="s">
        <v>128</v>
      </c>
      <c r="G503" s="120" t="s">
        <v>585</v>
      </c>
    </row>
    <row r="504" spans="2:7" x14ac:dyDescent="0.25">
      <c r="B504" s="141" t="s">
        <v>1692</v>
      </c>
      <c r="C504" s="137" t="s">
        <v>603</v>
      </c>
      <c r="D504" s="119" t="s">
        <v>548</v>
      </c>
      <c r="E504" s="119" t="s">
        <v>128</v>
      </c>
      <c r="F504" s="119" t="s">
        <v>128</v>
      </c>
      <c r="G504" s="120" t="s">
        <v>587</v>
      </c>
    </row>
    <row r="505" spans="2:7" x14ac:dyDescent="0.25">
      <c r="B505" s="141" t="s">
        <v>1692</v>
      </c>
      <c r="C505" s="137" t="s">
        <v>604</v>
      </c>
      <c r="D505" s="119" t="s">
        <v>548</v>
      </c>
      <c r="E505" s="119" t="s">
        <v>128</v>
      </c>
      <c r="F505" s="119" t="s">
        <v>128</v>
      </c>
      <c r="G505" s="120" t="s">
        <v>589</v>
      </c>
    </row>
    <row r="506" spans="2:7" x14ac:dyDescent="0.25">
      <c r="B506" s="141" t="s">
        <v>1692</v>
      </c>
      <c r="C506" s="137" t="s">
        <v>605</v>
      </c>
      <c r="D506" s="119" t="s">
        <v>548</v>
      </c>
      <c r="E506" s="119" t="s">
        <v>128</v>
      </c>
      <c r="F506" s="119" t="s">
        <v>128</v>
      </c>
      <c r="G506" s="120" t="s">
        <v>149</v>
      </c>
    </row>
    <row r="507" spans="2:7" x14ac:dyDescent="0.25">
      <c r="B507" s="141" t="s">
        <v>1692</v>
      </c>
      <c r="C507" s="137" t="s">
        <v>606</v>
      </c>
      <c r="D507" s="119" t="s">
        <v>548</v>
      </c>
      <c r="E507" s="119" t="s">
        <v>128</v>
      </c>
      <c r="F507" s="119" t="s">
        <v>128</v>
      </c>
      <c r="G507" s="120" t="s">
        <v>592</v>
      </c>
    </row>
    <row r="508" spans="2:7" x14ac:dyDescent="0.25">
      <c r="B508" s="141" t="s">
        <v>1692</v>
      </c>
      <c r="C508" s="137" t="s">
        <v>607</v>
      </c>
      <c r="D508" s="119" t="s">
        <v>548</v>
      </c>
      <c r="E508" s="119" t="s">
        <v>128</v>
      </c>
      <c r="F508" s="119" t="s">
        <v>128</v>
      </c>
      <c r="G508" s="120" t="s">
        <v>153</v>
      </c>
    </row>
    <row r="509" spans="2:7" x14ac:dyDescent="0.25">
      <c r="B509" s="141" t="s">
        <v>1692</v>
      </c>
      <c r="C509" s="137" t="s">
        <v>608</v>
      </c>
      <c r="D509" s="119" t="s">
        <v>548</v>
      </c>
      <c r="E509" s="119" t="s">
        <v>128</v>
      </c>
      <c r="F509" s="119" t="s">
        <v>128</v>
      </c>
      <c r="G509" s="120" t="s">
        <v>75</v>
      </c>
    </row>
    <row r="510" spans="2:7" x14ac:dyDescent="0.25">
      <c r="B510" s="141" t="s">
        <v>1692</v>
      </c>
      <c r="C510" s="137" t="s">
        <v>609</v>
      </c>
      <c r="D510" s="119" t="s">
        <v>548</v>
      </c>
      <c r="E510" s="119" t="s">
        <v>128</v>
      </c>
      <c r="F510" s="119" t="s">
        <v>128</v>
      </c>
      <c r="G510" s="120" t="s">
        <v>166</v>
      </c>
    </row>
    <row r="511" spans="2:7" x14ac:dyDescent="0.25">
      <c r="B511" s="141" t="s">
        <v>1692</v>
      </c>
      <c r="C511" s="137" t="s">
        <v>610</v>
      </c>
      <c r="D511" s="119" t="s">
        <v>548</v>
      </c>
      <c r="E511" s="119" t="s">
        <v>128</v>
      </c>
      <c r="F511" s="119" t="s">
        <v>128</v>
      </c>
      <c r="G511" s="120" t="s">
        <v>164</v>
      </c>
    </row>
    <row r="512" spans="2:7" x14ac:dyDescent="0.25">
      <c r="B512" s="141" t="s">
        <v>1692</v>
      </c>
      <c r="C512" s="137" t="s">
        <v>611</v>
      </c>
      <c r="D512" s="119" t="s">
        <v>548</v>
      </c>
      <c r="E512" s="119" t="s">
        <v>128</v>
      </c>
      <c r="F512" s="119" t="s">
        <v>128</v>
      </c>
      <c r="G512" s="120" t="s">
        <v>79</v>
      </c>
    </row>
    <row r="513" spans="2:7" x14ac:dyDescent="0.25">
      <c r="B513" s="141" t="s">
        <v>1692</v>
      </c>
      <c r="C513" s="137" t="s">
        <v>612</v>
      </c>
      <c r="D513" s="119" t="s">
        <v>548</v>
      </c>
      <c r="E513" s="119" t="s">
        <v>128</v>
      </c>
      <c r="F513" s="119" t="s">
        <v>128</v>
      </c>
      <c r="G513" s="120" t="s">
        <v>599</v>
      </c>
    </row>
    <row r="514" spans="2:7" x14ac:dyDescent="0.25">
      <c r="B514" s="143" t="s">
        <v>1692</v>
      </c>
      <c r="C514" s="137" t="s">
        <v>613</v>
      </c>
      <c r="D514" s="119" t="s">
        <v>548</v>
      </c>
      <c r="E514" s="119" t="s">
        <v>128</v>
      </c>
      <c r="F514" s="119" t="s">
        <v>128</v>
      </c>
      <c r="G514" s="120" t="s">
        <v>601</v>
      </c>
    </row>
    <row r="515" spans="2:7" x14ac:dyDescent="0.25">
      <c r="B515" s="141" t="s">
        <v>1693</v>
      </c>
      <c r="C515" s="134" t="s">
        <v>614</v>
      </c>
      <c r="D515" s="108" t="s">
        <v>615</v>
      </c>
      <c r="E515" s="108" t="s">
        <v>128</v>
      </c>
      <c r="F515" s="108" t="s">
        <v>128</v>
      </c>
      <c r="G515" s="109" t="s">
        <v>592</v>
      </c>
    </row>
    <row r="516" spans="2:7" x14ac:dyDescent="0.25">
      <c r="B516" s="141" t="s">
        <v>1693</v>
      </c>
      <c r="C516" s="133" t="s">
        <v>616</v>
      </c>
      <c r="D516" s="110" t="s">
        <v>615</v>
      </c>
      <c r="E516" s="110" t="s">
        <v>128</v>
      </c>
      <c r="F516" s="110" t="s">
        <v>128</v>
      </c>
      <c r="G516" s="111" t="s">
        <v>153</v>
      </c>
    </row>
    <row r="517" spans="2:7" x14ac:dyDescent="0.25">
      <c r="B517" s="141" t="s">
        <v>1693</v>
      </c>
      <c r="C517" s="133" t="s">
        <v>617</v>
      </c>
      <c r="D517" s="110" t="s">
        <v>615</v>
      </c>
      <c r="E517" s="110" t="s">
        <v>128</v>
      </c>
      <c r="F517" s="110" t="s">
        <v>128</v>
      </c>
      <c r="G517" s="111" t="s">
        <v>75</v>
      </c>
    </row>
    <row r="518" spans="2:7" x14ac:dyDescent="0.25">
      <c r="B518" s="141" t="s">
        <v>1693</v>
      </c>
      <c r="C518" s="133" t="s">
        <v>618</v>
      </c>
      <c r="D518" s="110" t="s">
        <v>615</v>
      </c>
      <c r="E518" s="110" t="s">
        <v>128</v>
      </c>
      <c r="F518" s="110" t="s">
        <v>128</v>
      </c>
      <c r="G518" s="111" t="s">
        <v>619</v>
      </c>
    </row>
    <row r="519" spans="2:7" x14ac:dyDescent="0.25">
      <c r="B519" s="141" t="s">
        <v>1693</v>
      </c>
      <c r="C519" s="133" t="s">
        <v>620</v>
      </c>
      <c r="D519" s="110" t="s">
        <v>615</v>
      </c>
      <c r="E519" s="110" t="s">
        <v>128</v>
      </c>
      <c r="F519" s="110" t="s">
        <v>128</v>
      </c>
      <c r="G519" s="111" t="s">
        <v>164</v>
      </c>
    </row>
    <row r="520" spans="2:7" x14ac:dyDescent="0.25">
      <c r="B520" s="141" t="s">
        <v>1693</v>
      </c>
      <c r="C520" s="133" t="s">
        <v>621</v>
      </c>
      <c r="D520" s="110" t="s">
        <v>615</v>
      </c>
      <c r="E520" s="110" t="s">
        <v>128</v>
      </c>
      <c r="F520" s="110" t="s">
        <v>128</v>
      </c>
      <c r="G520" s="111" t="s">
        <v>79</v>
      </c>
    </row>
    <row r="521" spans="2:7" x14ac:dyDescent="0.25">
      <c r="B521" s="141" t="s">
        <v>1693</v>
      </c>
      <c r="C521" s="133" t="s">
        <v>622</v>
      </c>
      <c r="D521" s="110" t="s">
        <v>615</v>
      </c>
      <c r="E521" s="110" t="s">
        <v>128</v>
      </c>
      <c r="F521" s="110" t="s">
        <v>128</v>
      </c>
      <c r="G521" s="111" t="s">
        <v>623</v>
      </c>
    </row>
    <row r="522" spans="2:7" x14ac:dyDescent="0.25">
      <c r="B522" s="141" t="s">
        <v>1693</v>
      </c>
      <c r="C522" s="133" t="s">
        <v>624</v>
      </c>
      <c r="D522" s="110" t="s">
        <v>615</v>
      </c>
      <c r="E522" s="110" t="s">
        <v>128</v>
      </c>
      <c r="F522" s="110" t="s">
        <v>128</v>
      </c>
      <c r="G522" s="111" t="s">
        <v>625</v>
      </c>
    </row>
    <row r="523" spans="2:7" x14ac:dyDescent="0.25">
      <c r="B523" s="143" t="s">
        <v>1693</v>
      </c>
      <c r="C523" s="135" t="s">
        <v>626</v>
      </c>
      <c r="D523" s="112" t="s">
        <v>615</v>
      </c>
      <c r="E523" s="112" t="s">
        <v>128</v>
      </c>
      <c r="F523" s="112" t="s">
        <v>128</v>
      </c>
      <c r="G523" s="113" t="s">
        <v>627</v>
      </c>
    </row>
    <row r="524" spans="2:7" x14ac:dyDescent="0.25">
      <c r="B524" s="143" t="s">
        <v>1694</v>
      </c>
      <c r="C524" s="137">
        <v>765</v>
      </c>
      <c r="D524" s="173" t="s">
        <v>1911</v>
      </c>
      <c r="E524" s="173" t="s">
        <v>128</v>
      </c>
      <c r="F524" s="173" t="s">
        <v>128</v>
      </c>
      <c r="G524" s="174" t="s">
        <v>128</v>
      </c>
    </row>
    <row r="525" spans="2:7" ht="25.5" x14ac:dyDescent="0.25">
      <c r="B525" s="144" t="s">
        <v>1695</v>
      </c>
      <c r="C525" s="134" t="s">
        <v>628</v>
      </c>
      <c r="D525" s="108" t="s">
        <v>1651</v>
      </c>
      <c r="E525" s="108" t="s">
        <v>1650</v>
      </c>
      <c r="F525" s="108" t="s">
        <v>128</v>
      </c>
      <c r="G525" s="109" t="s">
        <v>94</v>
      </c>
    </row>
    <row r="526" spans="2:7" ht="25.5" x14ac:dyDescent="0.25">
      <c r="B526" s="141" t="s">
        <v>1695</v>
      </c>
      <c r="C526" s="133" t="s">
        <v>629</v>
      </c>
      <c r="D526" s="110" t="s">
        <v>1651</v>
      </c>
      <c r="E526" s="110" t="s">
        <v>1650</v>
      </c>
      <c r="F526" s="110" t="s">
        <v>128</v>
      </c>
      <c r="G526" s="111" t="s">
        <v>94</v>
      </c>
    </row>
    <row r="527" spans="2:7" ht="25.5" x14ac:dyDescent="0.25">
      <c r="B527" s="141" t="s">
        <v>1695</v>
      </c>
      <c r="C527" s="133" t="s">
        <v>630</v>
      </c>
      <c r="D527" s="110" t="s">
        <v>1653</v>
      </c>
      <c r="E527" s="110" t="s">
        <v>1650</v>
      </c>
      <c r="F527" s="110" t="s">
        <v>128</v>
      </c>
      <c r="G527" s="111" t="s">
        <v>94</v>
      </c>
    </row>
    <row r="528" spans="2:7" ht="25.5" x14ac:dyDescent="0.25">
      <c r="B528" s="141" t="s">
        <v>1695</v>
      </c>
      <c r="C528" s="133" t="s">
        <v>631</v>
      </c>
      <c r="D528" s="110" t="s">
        <v>1652</v>
      </c>
      <c r="E528" s="110" t="s">
        <v>1650</v>
      </c>
      <c r="F528" s="110" t="s">
        <v>128</v>
      </c>
      <c r="G528" s="111" t="s">
        <v>94</v>
      </c>
    </row>
    <row r="529" spans="2:7" ht="51" x14ac:dyDescent="0.25">
      <c r="B529" s="144" t="s">
        <v>1696</v>
      </c>
      <c r="C529" s="134" t="s">
        <v>2556</v>
      </c>
      <c r="D529" s="108" t="s">
        <v>1654</v>
      </c>
      <c r="E529" s="108" t="s">
        <v>1650</v>
      </c>
      <c r="F529" s="108" t="s">
        <v>128</v>
      </c>
      <c r="G529" s="109" t="s">
        <v>633</v>
      </c>
    </row>
    <row r="530" spans="2:7" ht="51" x14ac:dyDescent="0.25">
      <c r="B530" s="141" t="s">
        <v>1696</v>
      </c>
      <c r="C530" s="133" t="s">
        <v>632</v>
      </c>
      <c r="D530" s="110" t="s">
        <v>1654</v>
      </c>
      <c r="E530" s="110" t="s">
        <v>1650</v>
      </c>
      <c r="F530" s="110" t="s">
        <v>128</v>
      </c>
      <c r="G530" s="111" t="s">
        <v>633</v>
      </c>
    </row>
    <row r="531" spans="2:7" ht="51" x14ac:dyDescent="0.25">
      <c r="B531" s="141" t="s">
        <v>1696</v>
      </c>
      <c r="C531" s="133" t="s">
        <v>634</v>
      </c>
      <c r="D531" s="110" t="s">
        <v>1654</v>
      </c>
      <c r="E531" s="110" t="s">
        <v>1650</v>
      </c>
      <c r="F531" s="110" t="s">
        <v>128</v>
      </c>
      <c r="G531" s="105" t="s">
        <v>633</v>
      </c>
    </row>
    <row r="532" spans="2:7" ht="51" x14ac:dyDescent="0.25">
      <c r="B532" s="143" t="s">
        <v>1696</v>
      </c>
      <c r="C532" s="135" t="s">
        <v>635</v>
      </c>
      <c r="D532" s="112" t="s">
        <v>1654</v>
      </c>
      <c r="E532" s="112" t="s">
        <v>1650</v>
      </c>
      <c r="F532" s="112" t="s">
        <v>128</v>
      </c>
      <c r="G532" s="121" t="s">
        <v>633</v>
      </c>
    </row>
    <row r="533" spans="2:7" ht="45" x14ac:dyDescent="0.25">
      <c r="B533" s="182" t="s">
        <v>1697</v>
      </c>
      <c r="C533" s="178" t="s">
        <v>636</v>
      </c>
      <c r="D533" s="179" t="s">
        <v>1912</v>
      </c>
      <c r="E533" s="179" t="s">
        <v>128</v>
      </c>
      <c r="F533" s="179" t="s">
        <v>128</v>
      </c>
      <c r="G533" s="180" t="s">
        <v>128</v>
      </c>
    </row>
    <row r="534" spans="2:7" ht="30" x14ac:dyDescent="0.25">
      <c r="B534" s="141" t="s">
        <v>1702</v>
      </c>
      <c r="C534" s="137" t="s">
        <v>1913</v>
      </c>
      <c r="D534" s="173" t="s">
        <v>1928</v>
      </c>
      <c r="E534" s="173" t="s">
        <v>128</v>
      </c>
      <c r="F534" s="173" t="s">
        <v>128</v>
      </c>
      <c r="G534" s="174" t="s">
        <v>1917</v>
      </c>
    </row>
    <row r="535" spans="2:7" ht="30" x14ac:dyDescent="0.25">
      <c r="B535" s="141" t="s">
        <v>1702</v>
      </c>
      <c r="C535" s="137" t="s">
        <v>1914</v>
      </c>
      <c r="D535" s="173" t="s">
        <v>1929</v>
      </c>
      <c r="E535" s="173" t="s">
        <v>128</v>
      </c>
      <c r="F535" s="173" t="s">
        <v>128</v>
      </c>
      <c r="G535" s="174" t="s">
        <v>1917</v>
      </c>
    </row>
    <row r="536" spans="2:7" ht="30" x14ac:dyDescent="0.25">
      <c r="B536" s="141" t="s">
        <v>1702</v>
      </c>
      <c r="C536" s="137" t="s">
        <v>1915</v>
      </c>
      <c r="D536" s="173" t="s">
        <v>1928</v>
      </c>
      <c r="E536" s="173" t="s">
        <v>128</v>
      </c>
      <c r="F536" s="173" t="s">
        <v>128</v>
      </c>
      <c r="G536" s="174" t="s">
        <v>1917</v>
      </c>
    </row>
    <row r="537" spans="2:7" ht="30" x14ac:dyDescent="0.25">
      <c r="B537" s="141" t="s">
        <v>1702</v>
      </c>
      <c r="C537" s="137" t="s">
        <v>1916</v>
      </c>
      <c r="D537" s="173" t="s">
        <v>1928</v>
      </c>
      <c r="E537" s="173" t="s">
        <v>128</v>
      </c>
      <c r="F537" s="173" t="s">
        <v>128</v>
      </c>
      <c r="G537" s="174" t="s">
        <v>1918</v>
      </c>
    </row>
    <row r="538" spans="2:7" ht="30" x14ac:dyDescent="0.25">
      <c r="B538" s="141" t="s">
        <v>1702</v>
      </c>
      <c r="C538" s="137" t="s">
        <v>1919</v>
      </c>
      <c r="D538" s="173" t="s">
        <v>1929</v>
      </c>
      <c r="E538" s="173" t="s">
        <v>128</v>
      </c>
      <c r="F538" s="173" t="s">
        <v>128</v>
      </c>
      <c r="G538" s="174" t="s">
        <v>1918</v>
      </c>
    </row>
    <row r="539" spans="2:7" ht="30" x14ac:dyDescent="0.25">
      <c r="B539" s="141" t="s">
        <v>1702</v>
      </c>
      <c r="C539" s="137" t="s">
        <v>1920</v>
      </c>
      <c r="D539" s="173" t="s">
        <v>1928</v>
      </c>
      <c r="E539" s="173" t="s">
        <v>128</v>
      </c>
      <c r="F539" s="173" t="s">
        <v>128</v>
      </c>
      <c r="G539" s="174" t="s">
        <v>1918</v>
      </c>
    </row>
    <row r="540" spans="2:7" ht="30" x14ac:dyDescent="0.25">
      <c r="B540" s="141" t="s">
        <v>1702</v>
      </c>
      <c r="C540" s="137" t="s">
        <v>1921</v>
      </c>
      <c r="D540" s="173" t="s">
        <v>1928</v>
      </c>
      <c r="E540" s="173" t="s">
        <v>128</v>
      </c>
      <c r="F540" s="173" t="s">
        <v>128</v>
      </c>
      <c r="G540" s="174" t="s">
        <v>1922</v>
      </c>
    </row>
    <row r="541" spans="2:7" ht="30" x14ac:dyDescent="0.25">
      <c r="B541" s="141" t="s">
        <v>1702</v>
      </c>
      <c r="C541" s="137" t="s">
        <v>1923</v>
      </c>
      <c r="D541" s="173" t="s">
        <v>1929</v>
      </c>
      <c r="E541" s="173" t="s">
        <v>128</v>
      </c>
      <c r="F541" s="173" t="s">
        <v>128</v>
      </c>
      <c r="G541" s="174" t="s">
        <v>1922</v>
      </c>
    </row>
    <row r="542" spans="2:7" ht="30" x14ac:dyDescent="0.25">
      <c r="B542" s="141" t="s">
        <v>1702</v>
      </c>
      <c r="C542" s="137" t="s">
        <v>1924</v>
      </c>
      <c r="D542" s="173" t="s">
        <v>1928</v>
      </c>
      <c r="E542" s="173" t="s">
        <v>128</v>
      </c>
      <c r="F542" s="173" t="s">
        <v>128</v>
      </c>
      <c r="G542" s="174" t="s">
        <v>1922</v>
      </c>
    </row>
    <row r="543" spans="2:7" ht="30" x14ac:dyDescent="0.25">
      <c r="B543" s="141" t="s">
        <v>1702</v>
      </c>
      <c r="C543" s="137" t="s">
        <v>1925</v>
      </c>
      <c r="D543" s="173" t="s">
        <v>1928</v>
      </c>
      <c r="E543" s="173" t="s">
        <v>128</v>
      </c>
      <c r="F543" s="173" t="s">
        <v>128</v>
      </c>
      <c r="G543" s="174" t="s">
        <v>1922</v>
      </c>
    </row>
    <row r="544" spans="2:7" ht="30" x14ac:dyDescent="0.25">
      <c r="B544" s="141" t="s">
        <v>1702</v>
      </c>
      <c r="C544" s="137" t="s">
        <v>1926</v>
      </c>
      <c r="D544" s="173" t="s">
        <v>1929</v>
      </c>
      <c r="E544" s="173" t="s">
        <v>128</v>
      </c>
      <c r="F544" s="173" t="s">
        <v>128</v>
      </c>
      <c r="G544" s="174" t="s">
        <v>1922</v>
      </c>
    </row>
    <row r="545" spans="2:7" ht="30" x14ac:dyDescent="0.25">
      <c r="B545" s="143" t="s">
        <v>1702</v>
      </c>
      <c r="C545" s="137" t="s">
        <v>1927</v>
      </c>
      <c r="D545" s="173" t="s">
        <v>1928</v>
      </c>
      <c r="E545" s="173" t="s">
        <v>128</v>
      </c>
      <c r="F545" s="173" t="s">
        <v>128</v>
      </c>
      <c r="G545" s="174" t="s">
        <v>1922</v>
      </c>
    </row>
    <row r="546" spans="2:7" x14ac:dyDescent="0.25">
      <c r="B546" s="141" t="s">
        <v>1698</v>
      </c>
      <c r="C546" s="134" t="s">
        <v>637</v>
      </c>
      <c r="D546" s="108" t="s">
        <v>638</v>
      </c>
      <c r="E546" s="108" t="s">
        <v>128</v>
      </c>
      <c r="F546" s="108" t="s">
        <v>128</v>
      </c>
      <c r="G546" s="109" t="s">
        <v>639</v>
      </c>
    </row>
    <row r="547" spans="2:7" x14ac:dyDescent="0.25">
      <c r="B547" s="141" t="s">
        <v>1698</v>
      </c>
      <c r="C547" s="133" t="s">
        <v>640</v>
      </c>
      <c r="D547" s="110" t="s">
        <v>638</v>
      </c>
      <c r="E547" s="110" t="s">
        <v>128</v>
      </c>
      <c r="F547" s="110" t="s">
        <v>128</v>
      </c>
      <c r="G547" s="111" t="s">
        <v>641</v>
      </c>
    </row>
    <row r="548" spans="2:7" x14ac:dyDescent="0.25">
      <c r="B548" s="141" t="s">
        <v>1698</v>
      </c>
      <c r="C548" s="133" t="s">
        <v>642</v>
      </c>
      <c r="D548" s="110" t="s">
        <v>638</v>
      </c>
      <c r="E548" s="110" t="s">
        <v>128</v>
      </c>
      <c r="F548" s="110" t="s">
        <v>128</v>
      </c>
      <c r="G548" s="111" t="s">
        <v>643</v>
      </c>
    </row>
    <row r="549" spans="2:7" x14ac:dyDescent="0.25">
      <c r="B549" s="141" t="s">
        <v>1698</v>
      </c>
      <c r="C549" s="133" t="s">
        <v>644</v>
      </c>
      <c r="D549" s="110" t="s">
        <v>638</v>
      </c>
      <c r="E549" s="110" t="s">
        <v>128</v>
      </c>
      <c r="F549" s="110" t="s">
        <v>128</v>
      </c>
      <c r="G549" s="111" t="s">
        <v>645</v>
      </c>
    </row>
    <row r="550" spans="2:7" x14ac:dyDescent="0.25">
      <c r="B550" s="141" t="s">
        <v>1698</v>
      </c>
      <c r="C550" s="133" t="s">
        <v>646</v>
      </c>
      <c r="D550" s="110" t="s">
        <v>638</v>
      </c>
      <c r="E550" s="110" t="s">
        <v>128</v>
      </c>
      <c r="F550" s="110" t="s">
        <v>128</v>
      </c>
      <c r="G550" s="111" t="s">
        <v>647</v>
      </c>
    </row>
    <row r="551" spans="2:7" x14ac:dyDescent="0.25">
      <c r="B551" s="143" t="s">
        <v>1698</v>
      </c>
      <c r="C551" s="135" t="s">
        <v>648</v>
      </c>
      <c r="D551" s="112" t="s">
        <v>638</v>
      </c>
      <c r="E551" s="112" t="s">
        <v>128</v>
      </c>
      <c r="F551" s="112" t="s">
        <v>128</v>
      </c>
      <c r="G551" s="113" t="s">
        <v>649</v>
      </c>
    </row>
    <row r="552" spans="2:7" x14ac:dyDescent="0.25">
      <c r="B552" s="141" t="s">
        <v>1698</v>
      </c>
      <c r="C552" s="134" t="s">
        <v>650</v>
      </c>
      <c r="D552" s="108" t="s">
        <v>651</v>
      </c>
      <c r="E552" s="108" t="s">
        <v>128</v>
      </c>
      <c r="F552" s="108" t="s">
        <v>128</v>
      </c>
      <c r="G552" s="109" t="s">
        <v>641</v>
      </c>
    </row>
    <row r="553" spans="2:7" x14ac:dyDescent="0.25">
      <c r="B553" s="141" t="s">
        <v>1698</v>
      </c>
      <c r="C553" s="133" t="s">
        <v>652</v>
      </c>
      <c r="D553" s="110" t="s">
        <v>651</v>
      </c>
      <c r="E553" s="110" t="s">
        <v>128</v>
      </c>
      <c r="F553" s="110" t="s">
        <v>128</v>
      </c>
      <c r="G553" s="111" t="s">
        <v>645</v>
      </c>
    </row>
    <row r="554" spans="2:7" x14ac:dyDescent="0.25">
      <c r="B554" s="143" t="s">
        <v>1698</v>
      </c>
      <c r="C554" s="135" t="s">
        <v>653</v>
      </c>
      <c r="D554" s="112" t="s">
        <v>651</v>
      </c>
      <c r="E554" s="112" t="s">
        <v>128</v>
      </c>
      <c r="F554" s="112" t="s">
        <v>128</v>
      </c>
      <c r="G554" s="113" t="s">
        <v>649</v>
      </c>
    </row>
    <row r="555" spans="2:7" x14ac:dyDescent="0.25">
      <c r="B555" s="141" t="s">
        <v>1699</v>
      </c>
      <c r="C555" s="134" t="s">
        <v>654</v>
      </c>
      <c r="D555" s="108" t="s">
        <v>655</v>
      </c>
      <c r="E555" s="108" t="s">
        <v>128</v>
      </c>
      <c r="F555" s="108" t="s">
        <v>128</v>
      </c>
      <c r="G555" s="109" t="s">
        <v>656</v>
      </c>
    </row>
    <row r="556" spans="2:7" x14ac:dyDescent="0.25">
      <c r="B556" s="141" t="s">
        <v>1699</v>
      </c>
      <c r="C556" s="133" t="s">
        <v>657</v>
      </c>
      <c r="D556" s="110" t="s">
        <v>655</v>
      </c>
      <c r="E556" s="110" t="s">
        <v>128</v>
      </c>
      <c r="F556" s="110" t="s">
        <v>128</v>
      </c>
      <c r="G556" s="111" t="s">
        <v>656</v>
      </c>
    </row>
    <row r="557" spans="2:7" x14ac:dyDescent="0.25">
      <c r="B557" s="141" t="s">
        <v>1699</v>
      </c>
      <c r="C557" s="133" t="s">
        <v>658</v>
      </c>
      <c r="D557" s="110" t="s">
        <v>655</v>
      </c>
      <c r="E557" s="110" t="s">
        <v>128</v>
      </c>
      <c r="F557" s="110" t="s">
        <v>128</v>
      </c>
      <c r="G557" s="111" t="s">
        <v>656</v>
      </c>
    </row>
    <row r="558" spans="2:7" x14ac:dyDescent="0.25">
      <c r="B558" s="141" t="s">
        <v>1699</v>
      </c>
      <c r="C558" s="133" t="s">
        <v>659</v>
      </c>
      <c r="D558" s="110" t="s">
        <v>655</v>
      </c>
      <c r="E558" s="110" t="s">
        <v>128</v>
      </c>
      <c r="F558" s="110" t="s">
        <v>128</v>
      </c>
      <c r="G558" s="111" t="s">
        <v>656</v>
      </c>
    </row>
    <row r="559" spans="2:7" x14ac:dyDescent="0.25">
      <c r="B559" s="141" t="s">
        <v>1699</v>
      </c>
      <c r="C559" s="133" t="s">
        <v>660</v>
      </c>
      <c r="D559" s="110" t="s">
        <v>655</v>
      </c>
      <c r="E559" s="110" t="s">
        <v>128</v>
      </c>
      <c r="F559" s="110" t="s">
        <v>128</v>
      </c>
      <c r="G559" s="111" t="s">
        <v>656</v>
      </c>
    </row>
    <row r="560" spans="2:7" x14ac:dyDescent="0.25">
      <c r="B560" s="141" t="s">
        <v>1699</v>
      </c>
      <c r="C560" s="133" t="s">
        <v>661</v>
      </c>
      <c r="D560" s="110" t="s">
        <v>655</v>
      </c>
      <c r="E560" s="110" t="s">
        <v>128</v>
      </c>
      <c r="F560" s="110" t="s">
        <v>128</v>
      </c>
      <c r="G560" s="111" t="s">
        <v>656</v>
      </c>
    </row>
    <row r="561" spans="2:7" x14ac:dyDescent="0.25">
      <c r="B561" s="141" t="s">
        <v>1699</v>
      </c>
      <c r="C561" s="133" t="s">
        <v>662</v>
      </c>
      <c r="D561" s="110" t="s">
        <v>663</v>
      </c>
      <c r="E561" s="110" t="s">
        <v>128</v>
      </c>
      <c r="F561" s="110" t="s">
        <v>128</v>
      </c>
      <c r="G561" s="111" t="s">
        <v>656</v>
      </c>
    </row>
    <row r="562" spans="2:7" x14ac:dyDescent="0.25">
      <c r="B562" s="141" t="s">
        <v>1699</v>
      </c>
      <c r="C562" s="133" t="s">
        <v>664</v>
      </c>
      <c r="D562" s="110" t="s">
        <v>663</v>
      </c>
      <c r="E562" s="110" t="s">
        <v>128</v>
      </c>
      <c r="F562" s="110" t="s">
        <v>128</v>
      </c>
      <c r="G562" s="111" t="s">
        <v>656</v>
      </c>
    </row>
    <row r="563" spans="2:7" x14ac:dyDescent="0.25">
      <c r="B563" s="141" t="s">
        <v>1699</v>
      </c>
      <c r="C563" s="133" t="s">
        <v>665</v>
      </c>
      <c r="D563" s="110" t="s">
        <v>663</v>
      </c>
      <c r="E563" s="110" t="s">
        <v>128</v>
      </c>
      <c r="F563" s="110" t="s">
        <v>128</v>
      </c>
      <c r="G563" s="111" t="s">
        <v>656</v>
      </c>
    </row>
    <row r="564" spans="2:7" x14ac:dyDescent="0.25">
      <c r="B564" s="141" t="s">
        <v>1699</v>
      </c>
      <c r="C564" s="133" t="s">
        <v>666</v>
      </c>
      <c r="D564" s="110" t="s">
        <v>663</v>
      </c>
      <c r="E564" s="110" t="s">
        <v>128</v>
      </c>
      <c r="F564" s="110" t="s">
        <v>128</v>
      </c>
      <c r="G564" s="111" t="s">
        <v>656</v>
      </c>
    </row>
    <row r="565" spans="2:7" x14ac:dyDescent="0.25">
      <c r="B565" s="141" t="s">
        <v>1699</v>
      </c>
      <c r="C565" s="133" t="s">
        <v>667</v>
      </c>
      <c r="D565" s="110" t="s">
        <v>663</v>
      </c>
      <c r="E565" s="110" t="s">
        <v>128</v>
      </c>
      <c r="F565" s="110" t="s">
        <v>128</v>
      </c>
      <c r="G565" s="111" t="s">
        <v>656</v>
      </c>
    </row>
    <row r="566" spans="2:7" x14ac:dyDescent="0.25">
      <c r="B566" s="143" t="s">
        <v>1699</v>
      </c>
      <c r="C566" s="135" t="s">
        <v>668</v>
      </c>
      <c r="D566" s="112" t="s">
        <v>663</v>
      </c>
      <c r="E566" s="112" t="s">
        <v>128</v>
      </c>
      <c r="F566" s="112" t="s">
        <v>128</v>
      </c>
      <c r="G566" s="113" t="s">
        <v>656</v>
      </c>
    </row>
    <row r="567" spans="2:7" x14ac:dyDescent="0.25">
      <c r="B567" s="141" t="s">
        <v>2516</v>
      </c>
      <c r="C567" s="133" t="s">
        <v>2517</v>
      </c>
      <c r="D567" s="110" t="s">
        <v>1061</v>
      </c>
      <c r="E567" s="110" t="s">
        <v>128</v>
      </c>
      <c r="F567" s="110" t="s">
        <v>128</v>
      </c>
      <c r="G567" s="111" t="s">
        <v>2518</v>
      </c>
    </row>
    <row r="568" spans="2:7" x14ac:dyDescent="0.25">
      <c r="B568" s="144" t="s">
        <v>1700</v>
      </c>
      <c r="C568" s="134" t="s">
        <v>669</v>
      </c>
      <c r="D568" s="108" t="s">
        <v>670</v>
      </c>
      <c r="E568" s="108" t="s">
        <v>128</v>
      </c>
      <c r="F568" s="108" t="s">
        <v>128</v>
      </c>
      <c r="G568" s="109" t="s">
        <v>671</v>
      </c>
    </row>
    <row r="569" spans="2:7" x14ac:dyDescent="0.25">
      <c r="B569" s="141" t="s">
        <v>1700</v>
      </c>
      <c r="C569" s="133" t="s">
        <v>672</v>
      </c>
      <c r="D569" s="110" t="s">
        <v>670</v>
      </c>
      <c r="E569" s="110" t="s">
        <v>128</v>
      </c>
      <c r="F569" s="110" t="s">
        <v>128</v>
      </c>
      <c r="G569" s="111" t="s">
        <v>390</v>
      </c>
    </row>
    <row r="570" spans="2:7" x14ac:dyDescent="0.25">
      <c r="B570" s="141" t="s">
        <v>1700</v>
      </c>
      <c r="C570" s="133" t="s">
        <v>673</v>
      </c>
      <c r="D570" s="110" t="s">
        <v>670</v>
      </c>
      <c r="E570" s="110" t="s">
        <v>128</v>
      </c>
      <c r="F570" s="110" t="s">
        <v>128</v>
      </c>
      <c r="G570" s="111" t="s">
        <v>393</v>
      </c>
    </row>
    <row r="571" spans="2:7" x14ac:dyDescent="0.25">
      <c r="B571" s="141" t="s">
        <v>1700</v>
      </c>
      <c r="C571" s="133" t="s">
        <v>674</v>
      </c>
      <c r="D571" s="110" t="s">
        <v>670</v>
      </c>
      <c r="E571" s="110" t="s">
        <v>128</v>
      </c>
      <c r="F571" s="110" t="s">
        <v>128</v>
      </c>
      <c r="G571" s="111" t="s">
        <v>675</v>
      </c>
    </row>
    <row r="572" spans="2:7" x14ac:dyDescent="0.25">
      <c r="B572" s="141" t="s">
        <v>1700</v>
      </c>
      <c r="C572" s="133" t="s">
        <v>676</v>
      </c>
      <c r="D572" s="110" t="s">
        <v>670</v>
      </c>
      <c r="E572" s="110" t="s">
        <v>128</v>
      </c>
      <c r="F572" s="110" t="s">
        <v>128</v>
      </c>
      <c r="G572" s="111" t="s">
        <v>399</v>
      </c>
    </row>
    <row r="573" spans="2:7" x14ac:dyDescent="0.25">
      <c r="B573" s="141" t="s">
        <v>1700</v>
      </c>
      <c r="C573" s="133" t="s">
        <v>677</v>
      </c>
      <c r="D573" s="110" t="s">
        <v>670</v>
      </c>
      <c r="E573" s="110" t="s">
        <v>128</v>
      </c>
      <c r="F573" s="110" t="s">
        <v>128</v>
      </c>
      <c r="G573" s="111" t="s">
        <v>403</v>
      </c>
    </row>
    <row r="574" spans="2:7" x14ac:dyDescent="0.25">
      <c r="B574" s="141" t="s">
        <v>1700</v>
      </c>
      <c r="C574" s="133" t="s">
        <v>678</v>
      </c>
      <c r="D574" s="110" t="s">
        <v>670</v>
      </c>
      <c r="E574" s="110" t="s">
        <v>128</v>
      </c>
      <c r="F574" s="110" t="s">
        <v>128</v>
      </c>
      <c r="G574" s="111" t="s">
        <v>406</v>
      </c>
    </row>
    <row r="575" spans="2:7" x14ac:dyDescent="0.25">
      <c r="B575" s="141" t="s">
        <v>1700</v>
      </c>
      <c r="C575" s="133" t="s">
        <v>679</v>
      </c>
      <c r="D575" s="110" t="s">
        <v>670</v>
      </c>
      <c r="E575" s="110" t="s">
        <v>128</v>
      </c>
      <c r="F575" s="110" t="s">
        <v>128</v>
      </c>
      <c r="G575" s="111" t="s">
        <v>409</v>
      </c>
    </row>
    <row r="576" spans="2:7" x14ac:dyDescent="0.25">
      <c r="B576" s="141" t="s">
        <v>1700</v>
      </c>
      <c r="C576" s="133" t="s">
        <v>680</v>
      </c>
      <c r="D576" s="110" t="s">
        <v>670</v>
      </c>
      <c r="E576" s="110" t="s">
        <v>128</v>
      </c>
      <c r="F576" s="110" t="s">
        <v>128</v>
      </c>
      <c r="G576" s="111" t="s">
        <v>681</v>
      </c>
    </row>
    <row r="577" spans="2:7" x14ac:dyDescent="0.25">
      <c r="B577" s="143" t="s">
        <v>1700</v>
      </c>
      <c r="C577" s="135" t="s">
        <v>682</v>
      </c>
      <c r="D577" s="112" t="s">
        <v>670</v>
      </c>
      <c r="E577" s="112" t="s">
        <v>128</v>
      </c>
      <c r="F577" s="112" t="s">
        <v>128</v>
      </c>
      <c r="G577" s="113" t="s">
        <v>683</v>
      </c>
    </row>
    <row r="578" spans="2:7" x14ac:dyDescent="0.25">
      <c r="B578" s="141" t="s">
        <v>1701</v>
      </c>
      <c r="C578" s="134" t="s">
        <v>684</v>
      </c>
      <c r="D578" s="108" t="s">
        <v>685</v>
      </c>
      <c r="E578" s="108" t="s">
        <v>128</v>
      </c>
      <c r="F578" s="108" t="s">
        <v>128</v>
      </c>
      <c r="G578" s="109" t="s">
        <v>686</v>
      </c>
    </row>
    <row r="579" spans="2:7" x14ac:dyDescent="0.25">
      <c r="B579" s="141" t="s">
        <v>1701</v>
      </c>
      <c r="C579" s="133" t="s">
        <v>687</v>
      </c>
      <c r="D579" s="110" t="s">
        <v>685</v>
      </c>
      <c r="E579" s="110" t="s">
        <v>128</v>
      </c>
      <c r="F579" s="110" t="s">
        <v>128</v>
      </c>
      <c r="G579" s="111" t="s">
        <v>688</v>
      </c>
    </row>
    <row r="580" spans="2:7" x14ac:dyDescent="0.25">
      <c r="B580" s="141" t="s">
        <v>1701</v>
      </c>
      <c r="C580" s="133" t="s">
        <v>689</v>
      </c>
      <c r="D580" s="110" t="s">
        <v>685</v>
      </c>
      <c r="E580" s="110" t="s">
        <v>128</v>
      </c>
      <c r="F580" s="110" t="s">
        <v>128</v>
      </c>
      <c r="G580" s="111" t="s">
        <v>690</v>
      </c>
    </row>
    <row r="581" spans="2:7" x14ac:dyDescent="0.25">
      <c r="B581" s="141" t="s">
        <v>1701</v>
      </c>
      <c r="C581" s="133" t="s">
        <v>691</v>
      </c>
      <c r="D581" s="110" t="s">
        <v>685</v>
      </c>
      <c r="E581" s="110" t="s">
        <v>128</v>
      </c>
      <c r="F581" s="110" t="s">
        <v>128</v>
      </c>
      <c r="G581" s="111" t="s">
        <v>692</v>
      </c>
    </row>
    <row r="582" spans="2:7" x14ac:dyDescent="0.25">
      <c r="B582" s="141" t="s">
        <v>1701</v>
      </c>
      <c r="C582" s="133" t="s">
        <v>693</v>
      </c>
      <c r="D582" s="110" t="s">
        <v>685</v>
      </c>
      <c r="E582" s="110" t="s">
        <v>128</v>
      </c>
      <c r="F582" s="110" t="s">
        <v>128</v>
      </c>
      <c r="G582" s="111" t="s">
        <v>694</v>
      </c>
    </row>
    <row r="583" spans="2:7" x14ac:dyDescent="0.25">
      <c r="B583" s="141" t="s">
        <v>1701</v>
      </c>
      <c r="C583" s="133" t="s">
        <v>695</v>
      </c>
      <c r="D583" s="110" t="s">
        <v>685</v>
      </c>
      <c r="E583" s="110" t="s">
        <v>128</v>
      </c>
      <c r="F583" s="110" t="s">
        <v>128</v>
      </c>
      <c r="G583" s="111" t="s">
        <v>696</v>
      </c>
    </row>
    <row r="584" spans="2:7" x14ac:dyDescent="0.25">
      <c r="B584" s="141" t="s">
        <v>1701</v>
      </c>
      <c r="C584" s="133" t="s">
        <v>697</v>
      </c>
      <c r="D584" s="110" t="s">
        <v>685</v>
      </c>
      <c r="E584" s="110" t="s">
        <v>128</v>
      </c>
      <c r="F584" s="110" t="s">
        <v>128</v>
      </c>
      <c r="G584" s="111" t="s">
        <v>698</v>
      </c>
    </row>
    <row r="585" spans="2:7" x14ac:dyDescent="0.25">
      <c r="B585" s="141" t="s">
        <v>1701</v>
      </c>
      <c r="C585" s="133" t="s">
        <v>699</v>
      </c>
      <c r="D585" s="110" t="s">
        <v>685</v>
      </c>
      <c r="E585" s="110" t="s">
        <v>128</v>
      </c>
      <c r="F585" s="110" t="s">
        <v>128</v>
      </c>
      <c r="G585" s="111" t="s">
        <v>334</v>
      </c>
    </row>
    <row r="586" spans="2:7" x14ac:dyDescent="0.25">
      <c r="B586" s="141" t="s">
        <v>1701</v>
      </c>
      <c r="C586" s="133" t="s">
        <v>700</v>
      </c>
      <c r="D586" s="110" t="s">
        <v>685</v>
      </c>
      <c r="E586" s="110" t="s">
        <v>128</v>
      </c>
      <c r="F586" s="110" t="s">
        <v>128</v>
      </c>
      <c r="G586" s="111" t="s">
        <v>337</v>
      </c>
    </row>
    <row r="587" spans="2:7" x14ac:dyDescent="0.25">
      <c r="B587" s="141" t="s">
        <v>1701</v>
      </c>
      <c r="C587" s="133" t="s">
        <v>701</v>
      </c>
      <c r="D587" s="110" t="s">
        <v>685</v>
      </c>
      <c r="E587" s="110" t="s">
        <v>128</v>
      </c>
      <c r="F587" s="110" t="s">
        <v>128</v>
      </c>
      <c r="G587" s="111" t="s">
        <v>702</v>
      </c>
    </row>
    <row r="588" spans="2:7" x14ac:dyDescent="0.25">
      <c r="B588" s="141" t="s">
        <v>1701</v>
      </c>
      <c r="C588" s="133" t="s">
        <v>703</v>
      </c>
      <c r="D588" s="110" t="s">
        <v>685</v>
      </c>
      <c r="E588" s="110" t="s">
        <v>128</v>
      </c>
      <c r="F588" s="110" t="s">
        <v>128</v>
      </c>
      <c r="G588" s="111" t="s">
        <v>308</v>
      </c>
    </row>
    <row r="589" spans="2:7" x14ac:dyDescent="0.25">
      <c r="B589" s="143" t="s">
        <v>1701</v>
      </c>
      <c r="C589" s="135" t="s">
        <v>704</v>
      </c>
      <c r="D589" s="112" t="s">
        <v>685</v>
      </c>
      <c r="E589" s="112" t="s">
        <v>128</v>
      </c>
      <c r="F589" s="112" t="s">
        <v>128</v>
      </c>
      <c r="G589" s="113" t="s">
        <v>310</v>
      </c>
    </row>
    <row r="590" spans="2:7" x14ac:dyDescent="0.25">
      <c r="B590" s="144" t="s">
        <v>1703</v>
      </c>
      <c r="C590" s="134" t="s">
        <v>705</v>
      </c>
      <c r="D590" s="108" t="s">
        <v>706</v>
      </c>
      <c r="E590" s="108" t="s">
        <v>128</v>
      </c>
      <c r="F590" s="108" t="s">
        <v>128</v>
      </c>
      <c r="G590" s="109" t="s">
        <v>169</v>
      </c>
    </row>
    <row r="591" spans="2:7" x14ac:dyDescent="0.25">
      <c r="B591" s="141" t="s">
        <v>1703</v>
      </c>
      <c r="C591" s="133" t="s">
        <v>707</v>
      </c>
      <c r="D591" s="110" t="s">
        <v>708</v>
      </c>
      <c r="E591" s="110" t="s">
        <v>128</v>
      </c>
      <c r="F591" s="110" t="s">
        <v>128</v>
      </c>
      <c r="G591" s="111" t="s">
        <v>469</v>
      </c>
    </row>
    <row r="592" spans="2:7" x14ac:dyDescent="0.25">
      <c r="B592" s="141" t="s">
        <v>1703</v>
      </c>
      <c r="C592" s="133" t="s">
        <v>709</v>
      </c>
      <c r="D592" s="110" t="s">
        <v>710</v>
      </c>
      <c r="E592" s="110" t="s">
        <v>128</v>
      </c>
      <c r="F592" s="110" t="s">
        <v>128</v>
      </c>
      <c r="G592" s="111" t="s">
        <v>245</v>
      </c>
    </row>
    <row r="593" spans="2:7" x14ac:dyDescent="0.25">
      <c r="B593" s="141" t="s">
        <v>1703</v>
      </c>
      <c r="C593" s="133" t="s">
        <v>711</v>
      </c>
      <c r="D593" s="110" t="s">
        <v>710</v>
      </c>
      <c r="E593" s="110" t="s">
        <v>128</v>
      </c>
      <c r="F593" s="110" t="s">
        <v>128</v>
      </c>
      <c r="G593" s="111" t="s">
        <v>202</v>
      </c>
    </row>
    <row r="594" spans="2:7" x14ac:dyDescent="0.25">
      <c r="B594" s="141" t="s">
        <v>1703</v>
      </c>
      <c r="C594" s="133" t="s">
        <v>712</v>
      </c>
      <c r="D594" s="110" t="s">
        <v>710</v>
      </c>
      <c r="E594" s="110" t="s">
        <v>128</v>
      </c>
      <c r="F594" s="110" t="s">
        <v>128</v>
      </c>
      <c r="G594" s="111" t="s">
        <v>219</v>
      </c>
    </row>
    <row r="595" spans="2:7" x14ac:dyDescent="0.25">
      <c r="B595" s="141" t="s">
        <v>1703</v>
      </c>
      <c r="C595" s="133" t="s">
        <v>713</v>
      </c>
      <c r="D595" s="110" t="s">
        <v>710</v>
      </c>
      <c r="E595" s="110" t="s">
        <v>128</v>
      </c>
      <c r="F595" s="110" t="s">
        <v>128</v>
      </c>
      <c r="G595" s="111" t="s">
        <v>192</v>
      </c>
    </row>
    <row r="596" spans="2:7" x14ac:dyDescent="0.25">
      <c r="B596" s="141" t="s">
        <v>1703</v>
      </c>
      <c r="C596" s="133" t="s">
        <v>714</v>
      </c>
      <c r="D596" s="110" t="s">
        <v>710</v>
      </c>
      <c r="E596" s="110" t="s">
        <v>128</v>
      </c>
      <c r="F596" s="110" t="s">
        <v>128</v>
      </c>
      <c r="G596" s="111" t="s">
        <v>194</v>
      </c>
    </row>
    <row r="597" spans="2:7" x14ac:dyDescent="0.25">
      <c r="B597" s="141" t="s">
        <v>1703</v>
      </c>
      <c r="C597" s="133" t="s">
        <v>715</v>
      </c>
      <c r="D597" s="110" t="s">
        <v>710</v>
      </c>
      <c r="E597" s="110" t="s">
        <v>128</v>
      </c>
      <c r="F597" s="110" t="s">
        <v>128</v>
      </c>
      <c r="G597" s="111" t="s">
        <v>513</v>
      </c>
    </row>
    <row r="598" spans="2:7" x14ac:dyDescent="0.25">
      <c r="B598" s="141" t="s">
        <v>1703</v>
      </c>
      <c r="C598" s="133" t="s">
        <v>716</v>
      </c>
      <c r="D598" s="110" t="s">
        <v>710</v>
      </c>
      <c r="E598" s="110" t="s">
        <v>128</v>
      </c>
      <c r="F598" s="110" t="s">
        <v>128</v>
      </c>
      <c r="G598" s="111" t="s">
        <v>328</v>
      </c>
    </row>
    <row r="599" spans="2:7" x14ac:dyDescent="0.25">
      <c r="B599" s="141" t="s">
        <v>1703</v>
      </c>
      <c r="C599" s="133" t="s">
        <v>717</v>
      </c>
      <c r="D599" s="110" t="s">
        <v>706</v>
      </c>
      <c r="E599" s="110" t="s">
        <v>128</v>
      </c>
      <c r="F599" s="110" t="s">
        <v>128</v>
      </c>
      <c r="G599" s="111" t="s">
        <v>334</v>
      </c>
    </row>
    <row r="600" spans="2:7" x14ac:dyDescent="0.25">
      <c r="B600" s="141" t="s">
        <v>1703</v>
      </c>
      <c r="C600" s="133" t="s">
        <v>718</v>
      </c>
      <c r="D600" s="110" t="s">
        <v>708</v>
      </c>
      <c r="E600" s="110" t="s">
        <v>128</v>
      </c>
      <c r="F600" s="110" t="s">
        <v>128</v>
      </c>
      <c r="G600" s="111" t="s">
        <v>519</v>
      </c>
    </row>
    <row r="601" spans="2:7" x14ac:dyDescent="0.25">
      <c r="B601" s="141" t="s">
        <v>1703</v>
      </c>
      <c r="C601" s="133" t="s">
        <v>719</v>
      </c>
      <c r="D601" s="110" t="s">
        <v>710</v>
      </c>
      <c r="E601" s="110" t="s">
        <v>128</v>
      </c>
      <c r="F601" s="110" t="s">
        <v>128</v>
      </c>
      <c r="G601" s="111" t="s">
        <v>337</v>
      </c>
    </row>
    <row r="602" spans="2:7" x14ac:dyDescent="0.25">
      <c r="B602" s="141" t="s">
        <v>1703</v>
      </c>
      <c r="C602" s="133" t="s">
        <v>720</v>
      </c>
      <c r="D602" s="110" t="s">
        <v>710</v>
      </c>
      <c r="E602" s="110" t="s">
        <v>128</v>
      </c>
      <c r="F602" s="110" t="s">
        <v>128</v>
      </c>
      <c r="G602" s="111" t="s">
        <v>702</v>
      </c>
    </row>
    <row r="603" spans="2:7" x14ac:dyDescent="0.25">
      <c r="B603" s="141" t="s">
        <v>1703</v>
      </c>
      <c r="C603" s="133" t="s">
        <v>721</v>
      </c>
      <c r="D603" s="110" t="s">
        <v>710</v>
      </c>
      <c r="E603" s="110" t="s">
        <v>128</v>
      </c>
      <c r="F603" s="110" t="s">
        <v>128</v>
      </c>
      <c r="G603" s="111" t="s">
        <v>308</v>
      </c>
    </row>
    <row r="604" spans="2:7" x14ac:dyDescent="0.25">
      <c r="B604" s="143" t="s">
        <v>1703</v>
      </c>
      <c r="C604" s="135" t="s">
        <v>722</v>
      </c>
      <c r="D604" s="112" t="s">
        <v>710</v>
      </c>
      <c r="E604" s="112" t="s">
        <v>128</v>
      </c>
      <c r="F604" s="112" t="s">
        <v>128</v>
      </c>
      <c r="G604" s="113" t="s">
        <v>310</v>
      </c>
    </row>
    <row r="605" spans="2:7" x14ac:dyDescent="0.25">
      <c r="B605" s="144" t="s">
        <v>1704</v>
      </c>
      <c r="C605" s="134" t="s">
        <v>723</v>
      </c>
      <c r="D605" s="108" t="s">
        <v>724</v>
      </c>
      <c r="E605" s="108" t="s">
        <v>128</v>
      </c>
      <c r="F605" s="108" t="s">
        <v>128</v>
      </c>
      <c r="G605" s="109" t="s">
        <v>725</v>
      </c>
    </row>
    <row r="606" spans="2:7" x14ac:dyDescent="0.25">
      <c r="B606" s="141" t="s">
        <v>1704</v>
      </c>
      <c r="C606" s="133" t="s">
        <v>726</v>
      </c>
      <c r="D606" s="110" t="s">
        <v>724</v>
      </c>
      <c r="E606" s="110" t="s">
        <v>128</v>
      </c>
      <c r="F606" s="110" t="s">
        <v>128</v>
      </c>
      <c r="G606" s="111" t="s">
        <v>688</v>
      </c>
    </row>
    <row r="607" spans="2:7" x14ac:dyDescent="0.25">
      <c r="B607" s="141" t="s">
        <v>1704</v>
      </c>
      <c r="C607" s="133" t="s">
        <v>727</v>
      </c>
      <c r="D607" s="110" t="s">
        <v>724</v>
      </c>
      <c r="E607" s="110" t="s">
        <v>128</v>
      </c>
      <c r="F607" s="110" t="s">
        <v>128</v>
      </c>
      <c r="G607" s="111" t="s">
        <v>690</v>
      </c>
    </row>
    <row r="608" spans="2:7" x14ac:dyDescent="0.25">
      <c r="B608" s="141" t="s">
        <v>1704</v>
      </c>
      <c r="C608" s="133" t="s">
        <v>728</v>
      </c>
      <c r="D608" s="110" t="s">
        <v>724</v>
      </c>
      <c r="E608" s="110" t="s">
        <v>128</v>
      </c>
      <c r="F608" s="110" t="s">
        <v>128</v>
      </c>
      <c r="G608" s="111" t="s">
        <v>692</v>
      </c>
    </row>
    <row r="609" spans="2:7" x14ac:dyDescent="0.25">
      <c r="B609" s="141" t="s">
        <v>1704</v>
      </c>
      <c r="C609" s="133" t="s">
        <v>729</v>
      </c>
      <c r="D609" s="110" t="s">
        <v>724</v>
      </c>
      <c r="E609" s="110" t="s">
        <v>128</v>
      </c>
      <c r="F609" s="110" t="s">
        <v>128</v>
      </c>
      <c r="G609" s="111" t="s">
        <v>694</v>
      </c>
    </row>
    <row r="610" spans="2:7" x14ac:dyDescent="0.25">
      <c r="B610" s="141" t="s">
        <v>1704</v>
      </c>
      <c r="C610" s="133" t="s">
        <v>730</v>
      </c>
      <c r="D610" s="110" t="s">
        <v>724</v>
      </c>
      <c r="E610" s="110" t="s">
        <v>128</v>
      </c>
      <c r="F610" s="110" t="s">
        <v>128</v>
      </c>
      <c r="G610" s="111" t="s">
        <v>696</v>
      </c>
    </row>
    <row r="611" spans="2:7" x14ac:dyDescent="0.25">
      <c r="B611" s="141" t="s">
        <v>1704</v>
      </c>
      <c r="C611" s="133" t="s">
        <v>731</v>
      </c>
      <c r="D611" s="110" t="s">
        <v>724</v>
      </c>
      <c r="E611" s="110" t="s">
        <v>128</v>
      </c>
      <c r="F611" s="110" t="s">
        <v>128</v>
      </c>
      <c r="G611" s="111" t="s">
        <v>698</v>
      </c>
    </row>
    <row r="612" spans="2:7" x14ac:dyDescent="0.25">
      <c r="B612" s="141" t="s">
        <v>1704</v>
      </c>
      <c r="C612" s="133" t="s">
        <v>732</v>
      </c>
      <c r="D612" s="110" t="s">
        <v>724</v>
      </c>
      <c r="E612" s="110" t="s">
        <v>128</v>
      </c>
      <c r="F612" s="110" t="s">
        <v>128</v>
      </c>
      <c r="G612" s="111" t="s">
        <v>334</v>
      </c>
    </row>
    <row r="613" spans="2:7" x14ac:dyDescent="0.25">
      <c r="B613" s="141" t="s">
        <v>1704</v>
      </c>
      <c r="C613" s="133" t="s">
        <v>733</v>
      </c>
      <c r="D613" s="110" t="s">
        <v>724</v>
      </c>
      <c r="E613" s="110" t="s">
        <v>128</v>
      </c>
      <c r="F613" s="110" t="s">
        <v>128</v>
      </c>
      <c r="G613" s="111" t="s">
        <v>734</v>
      </c>
    </row>
    <row r="614" spans="2:7" x14ac:dyDescent="0.25">
      <c r="B614" s="141" t="s">
        <v>1704</v>
      </c>
      <c r="C614" s="133" t="s">
        <v>735</v>
      </c>
      <c r="D614" s="110" t="s">
        <v>724</v>
      </c>
      <c r="E614" s="110" t="s">
        <v>128</v>
      </c>
      <c r="F614" s="110" t="s">
        <v>128</v>
      </c>
      <c r="G614" s="111" t="s">
        <v>702</v>
      </c>
    </row>
    <row r="615" spans="2:7" x14ac:dyDescent="0.25">
      <c r="B615" s="141" t="s">
        <v>1704</v>
      </c>
      <c r="C615" s="133" t="s">
        <v>736</v>
      </c>
      <c r="D615" s="110" t="s">
        <v>724</v>
      </c>
      <c r="E615" s="110" t="s">
        <v>128</v>
      </c>
      <c r="F615" s="110" t="s">
        <v>128</v>
      </c>
      <c r="G615" s="111" t="s">
        <v>308</v>
      </c>
    </row>
    <row r="616" spans="2:7" x14ac:dyDescent="0.25">
      <c r="B616" s="143" t="s">
        <v>1704</v>
      </c>
      <c r="C616" s="135" t="s">
        <v>737</v>
      </c>
      <c r="D616" s="112" t="s">
        <v>724</v>
      </c>
      <c r="E616" s="112" t="s">
        <v>128</v>
      </c>
      <c r="F616" s="112" t="s">
        <v>128</v>
      </c>
      <c r="G616" s="113" t="s">
        <v>310</v>
      </c>
    </row>
    <row r="617" spans="2:7" x14ac:dyDescent="0.25">
      <c r="B617" s="141" t="s">
        <v>1706</v>
      </c>
      <c r="C617" s="134" t="s">
        <v>738</v>
      </c>
      <c r="D617" s="108" t="s">
        <v>739</v>
      </c>
      <c r="E617" s="108" t="s">
        <v>128</v>
      </c>
      <c r="F617" s="108" t="s">
        <v>128</v>
      </c>
      <c r="G617" s="109" t="s">
        <v>169</v>
      </c>
    </row>
    <row r="618" spans="2:7" x14ac:dyDescent="0.25">
      <c r="B618" s="141" t="s">
        <v>1706</v>
      </c>
      <c r="C618" s="133" t="s">
        <v>740</v>
      </c>
      <c r="D618" s="110" t="s">
        <v>739</v>
      </c>
      <c r="E618" s="110" t="s">
        <v>128</v>
      </c>
      <c r="F618" s="110" t="s">
        <v>128</v>
      </c>
      <c r="G618" s="111" t="s">
        <v>469</v>
      </c>
    </row>
    <row r="619" spans="2:7" x14ac:dyDescent="0.25">
      <c r="B619" s="141" t="s">
        <v>1706</v>
      </c>
      <c r="C619" s="133" t="s">
        <v>741</v>
      </c>
      <c r="D619" s="110" t="s">
        <v>739</v>
      </c>
      <c r="E619" s="110" t="s">
        <v>128</v>
      </c>
      <c r="F619" s="110" t="s">
        <v>128</v>
      </c>
      <c r="G619" s="111" t="s">
        <v>245</v>
      </c>
    </row>
    <row r="620" spans="2:7" x14ac:dyDescent="0.25">
      <c r="B620" s="141" t="s">
        <v>1706</v>
      </c>
      <c r="C620" s="133" t="s">
        <v>742</v>
      </c>
      <c r="D620" s="110" t="s">
        <v>743</v>
      </c>
      <c r="E620" s="110" t="s">
        <v>128</v>
      </c>
      <c r="F620" s="110" t="s">
        <v>128</v>
      </c>
      <c r="G620" s="111" t="s">
        <v>248</v>
      </c>
    </row>
    <row r="621" spans="2:7" x14ac:dyDescent="0.25">
      <c r="B621" s="141" t="s">
        <v>1706</v>
      </c>
      <c r="C621" s="133" t="s">
        <v>744</v>
      </c>
      <c r="D621" s="110" t="s">
        <v>743</v>
      </c>
      <c r="E621" s="110" t="s">
        <v>128</v>
      </c>
      <c r="F621" s="110" t="s">
        <v>128</v>
      </c>
      <c r="G621" s="111" t="s">
        <v>219</v>
      </c>
    </row>
    <row r="622" spans="2:7" x14ac:dyDescent="0.25">
      <c r="B622" s="141" t="s">
        <v>1706</v>
      </c>
      <c r="C622" s="133" t="s">
        <v>745</v>
      </c>
      <c r="D622" s="110" t="s">
        <v>743</v>
      </c>
      <c r="E622" s="110" t="s">
        <v>128</v>
      </c>
      <c r="F622" s="110" t="s">
        <v>128</v>
      </c>
      <c r="G622" s="111" t="s">
        <v>192</v>
      </c>
    </row>
    <row r="623" spans="2:7" x14ac:dyDescent="0.25">
      <c r="B623" s="141" t="s">
        <v>1706</v>
      </c>
      <c r="C623" s="133" t="s">
        <v>746</v>
      </c>
      <c r="D623" s="110" t="s">
        <v>743</v>
      </c>
      <c r="E623" s="110" t="s">
        <v>128</v>
      </c>
      <c r="F623" s="110" t="s">
        <v>128</v>
      </c>
      <c r="G623" s="111" t="s">
        <v>224</v>
      </c>
    </row>
    <row r="624" spans="2:7" x14ac:dyDescent="0.25">
      <c r="B624" s="141" t="s">
        <v>1706</v>
      </c>
      <c r="C624" s="133" t="s">
        <v>747</v>
      </c>
      <c r="D624" s="110" t="s">
        <v>743</v>
      </c>
      <c r="E624" s="110" t="s">
        <v>128</v>
      </c>
      <c r="F624" s="110" t="s">
        <v>128</v>
      </c>
      <c r="G624" s="111" t="s">
        <v>194</v>
      </c>
    </row>
    <row r="625" spans="2:7" x14ac:dyDescent="0.25">
      <c r="B625" s="141" t="s">
        <v>1706</v>
      </c>
      <c r="C625" s="133" t="s">
        <v>748</v>
      </c>
      <c r="D625" s="110" t="s">
        <v>743</v>
      </c>
      <c r="E625" s="110" t="s">
        <v>128</v>
      </c>
      <c r="F625" s="110" t="s">
        <v>128</v>
      </c>
      <c r="G625" s="111" t="s">
        <v>513</v>
      </c>
    </row>
    <row r="626" spans="2:7" x14ac:dyDescent="0.25">
      <c r="B626" s="141" t="s">
        <v>1706</v>
      </c>
      <c r="C626" s="133" t="s">
        <v>749</v>
      </c>
      <c r="D626" s="110" t="s">
        <v>743</v>
      </c>
      <c r="E626" s="110" t="s">
        <v>128</v>
      </c>
      <c r="F626" s="110" t="s">
        <v>128</v>
      </c>
      <c r="G626" s="111" t="s">
        <v>328</v>
      </c>
    </row>
    <row r="627" spans="2:7" x14ac:dyDescent="0.25">
      <c r="B627" s="141" t="s">
        <v>1706</v>
      </c>
      <c r="C627" s="133" t="s">
        <v>750</v>
      </c>
      <c r="D627" s="110" t="s">
        <v>739</v>
      </c>
      <c r="E627" s="110" t="s">
        <v>128</v>
      </c>
      <c r="F627" s="110" t="s">
        <v>128</v>
      </c>
      <c r="G627" s="111" t="s">
        <v>334</v>
      </c>
    </row>
    <row r="628" spans="2:7" x14ac:dyDescent="0.25">
      <c r="B628" s="141" t="s">
        <v>1706</v>
      </c>
      <c r="C628" s="133" t="s">
        <v>751</v>
      </c>
      <c r="D628" s="110" t="s">
        <v>739</v>
      </c>
      <c r="E628" s="110" t="s">
        <v>128</v>
      </c>
      <c r="F628" s="110" t="s">
        <v>128</v>
      </c>
      <c r="G628" s="111" t="s">
        <v>519</v>
      </c>
    </row>
    <row r="629" spans="2:7" x14ac:dyDescent="0.25">
      <c r="B629" s="141" t="s">
        <v>1706</v>
      </c>
      <c r="C629" s="133" t="s">
        <v>752</v>
      </c>
      <c r="D629" s="110" t="s">
        <v>739</v>
      </c>
      <c r="E629" s="110" t="s">
        <v>128</v>
      </c>
      <c r="F629" s="110" t="s">
        <v>128</v>
      </c>
      <c r="G629" s="111" t="s">
        <v>337</v>
      </c>
    </row>
    <row r="630" spans="2:7" x14ac:dyDescent="0.25">
      <c r="B630" s="141" t="s">
        <v>1706</v>
      </c>
      <c r="C630" s="133" t="s">
        <v>753</v>
      </c>
      <c r="D630" s="110" t="s">
        <v>743</v>
      </c>
      <c r="E630" s="110" t="s">
        <v>128</v>
      </c>
      <c r="F630" s="110" t="s">
        <v>128</v>
      </c>
      <c r="G630" s="111" t="s">
        <v>754</v>
      </c>
    </row>
    <row r="631" spans="2:7" x14ac:dyDescent="0.25">
      <c r="B631" s="141" t="s">
        <v>1706</v>
      </c>
      <c r="C631" s="133" t="s">
        <v>755</v>
      </c>
      <c r="D631" s="110" t="s">
        <v>743</v>
      </c>
      <c r="E631" s="110" t="s">
        <v>128</v>
      </c>
      <c r="F631" s="110" t="s">
        <v>128</v>
      </c>
      <c r="G631" s="111" t="s">
        <v>308</v>
      </c>
    </row>
    <row r="632" spans="2:7" x14ac:dyDescent="0.25">
      <c r="B632" s="141" t="s">
        <v>1706</v>
      </c>
      <c r="C632" s="133" t="s">
        <v>756</v>
      </c>
      <c r="D632" s="110" t="s">
        <v>743</v>
      </c>
      <c r="E632" s="110" t="s">
        <v>128</v>
      </c>
      <c r="F632" s="110" t="s">
        <v>128</v>
      </c>
      <c r="G632" s="111" t="s">
        <v>310</v>
      </c>
    </row>
    <row r="633" spans="2:7" x14ac:dyDescent="0.25">
      <c r="B633" s="141" t="s">
        <v>1705</v>
      </c>
      <c r="C633" s="133" t="s">
        <v>757</v>
      </c>
      <c r="D633" s="110" t="s">
        <v>739</v>
      </c>
      <c r="E633" s="110" t="s">
        <v>128</v>
      </c>
      <c r="F633" s="110" t="s">
        <v>128</v>
      </c>
      <c r="G633" s="111" t="s">
        <v>169</v>
      </c>
    </row>
    <row r="634" spans="2:7" x14ac:dyDescent="0.25">
      <c r="B634" s="141" t="s">
        <v>1705</v>
      </c>
      <c r="C634" s="133" t="s">
        <v>758</v>
      </c>
      <c r="D634" s="110" t="s">
        <v>739</v>
      </c>
      <c r="E634" s="110" t="s">
        <v>128</v>
      </c>
      <c r="F634" s="110" t="s">
        <v>128</v>
      </c>
      <c r="G634" s="111" t="s">
        <v>469</v>
      </c>
    </row>
    <row r="635" spans="2:7" x14ac:dyDescent="0.25">
      <c r="B635" s="141" t="s">
        <v>1705</v>
      </c>
      <c r="C635" s="133" t="s">
        <v>759</v>
      </c>
      <c r="D635" s="110" t="s">
        <v>739</v>
      </c>
      <c r="E635" s="110" t="s">
        <v>128</v>
      </c>
      <c r="F635" s="110" t="s">
        <v>128</v>
      </c>
      <c r="G635" s="111" t="s">
        <v>245</v>
      </c>
    </row>
    <row r="636" spans="2:7" x14ac:dyDescent="0.25">
      <c r="B636" s="141" t="s">
        <v>1705</v>
      </c>
      <c r="C636" s="133" t="s">
        <v>760</v>
      </c>
      <c r="D636" s="110" t="s">
        <v>743</v>
      </c>
      <c r="E636" s="110" t="s">
        <v>128</v>
      </c>
      <c r="F636" s="110" t="s">
        <v>128</v>
      </c>
      <c r="G636" s="111" t="s">
        <v>248</v>
      </c>
    </row>
    <row r="637" spans="2:7" x14ac:dyDescent="0.25">
      <c r="B637" s="141" t="s">
        <v>1705</v>
      </c>
      <c r="C637" s="133" t="s">
        <v>761</v>
      </c>
      <c r="D637" s="110" t="s">
        <v>743</v>
      </c>
      <c r="E637" s="110" t="s">
        <v>128</v>
      </c>
      <c r="F637" s="110" t="s">
        <v>128</v>
      </c>
      <c r="G637" s="111" t="s">
        <v>219</v>
      </c>
    </row>
    <row r="638" spans="2:7" x14ac:dyDescent="0.25">
      <c r="B638" s="141" t="s">
        <v>1705</v>
      </c>
      <c r="C638" s="133" t="s">
        <v>762</v>
      </c>
      <c r="D638" s="110" t="s">
        <v>743</v>
      </c>
      <c r="E638" s="110" t="s">
        <v>128</v>
      </c>
      <c r="F638" s="110" t="s">
        <v>128</v>
      </c>
      <c r="G638" s="111" t="s">
        <v>192</v>
      </c>
    </row>
    <row r="639" spans="2:7" x14ac:dyDescent="0.25">
      <c r="B639" s="141" t="s">
        <v>1705</v>
      </c>
      <c r="C639" s="133" t="s">
        <v>763</v>
      </c>
      <c r="D639" s="110" t="s">
        <v>743</v>
      </c>
      <c r="E639" s="110" t="s">
        <v>128</v>
      </c>
      <c r="F639" s="110" t="s">
        <v>128</v>
      </c>
      <c r="G639" s="111" t="s">
        <v>224</v>
      </c>
    </row>
    <row r="640" spans="2:7" x14ac:dyDescent="0.25">
      <c r="B640" s="141" t="s">
        <v>1705</v>
      </c>
      <c r="C640" s="133" t="s">
        <v>764</v>
      </c>
      <c r="D640" s="110" t="s">
        <v>743</v>
      </c>
      <c r="E640" s="110" t="s">
        <v>128</v>
      </c>
      <c r="F640" s="110" t="s">
        <v>128</v>
      </c>
      <c r="G640" s="111" t="s">
        <v>194</v>
      </c>
    </row>
    <row r="641" spans="2:7" x14ac:dyDescent="0.25">
      <c r="B641" s="143" t="s">
        <v>1705</v>
      </c>
      <c r="C641" s="135" t="s">
        <v>765</v>
      </c>
      <c r="D641" s="112" t="s">
        <v>743</v>
      </c>
      <c r="E641" s="112" t="s">
        <v>128</v>
      </c>
      <c r="F641" s="112" t="s">
        <v>128</v>
      </c>
      <c r="G641" s="113" t="s">
        <v>513</v>
      </c>
    </row>
    <row r="642" spans="2:7" x14ac:dyDescent="0.25">
      <c r="B642" s="144" t="s">
        <v>1707</v>
      </c>
      <c r="C642" s="134" t="s">
        <v>766</v>
      </c>
      <c r="D642" s="108" t="s">
        <v>767</v>
      </c>
      <c r="E642" s="108" t="s">
        <v>128</v>
      </c>
      <c r="F642" s="108" t="s">
        <v>128</v>
      </c>
      <c r="G642" s="109" t="s">
        <v>768</v>
      </c>
    </row>
    <row r="643" spans="2:7" x14ac:dyDescent="0.25">
      <c r="B643" s="141" t="s">
        <v>1707</v>
      </c>
      <c r="C643" s="133" t="s">
        <v>769</v>
      </c>
      <c r="D643" s="110" t="s">
        <v>767</v>
      </c>
      <c r="E643" s="110" t="s">
        <v>128</v>
      </c>
      <c r="F643" s="110" t="s">
        <v>128</v>
      </c>
      <c r="G643" s="111" t="s">
        <v>768</v>
      </c>
    </row>
    <row r="644" spans="2:7" x14ac:dyDescent="0.25">
      <c r="B644" s="141" t="s">
        <v>1707</v>
      </c>
      <c r="C644" s="133" t="s">
        <v>770</v>
      </c>
      <c r="D644" s="110" t="s">
        <v>767</v>
      </c>
      <c r="E644" s="110" t="s">
        <v>128</v>
      </c>
      <c r="F644" s="110" t="s">
        <v>128</v>
      </c>
      <c r="G644" s="111" t="s">
        <v>771</v>
      </c>
    </row>
    <row r="645" spans="2:7" x14ac:dyDescent="0.25">
      <c r="B645" s="141" t="s">
        <v>1707</v>
      </c>
      <c r="C645" s="133" t="s">
        <v>772</v>
      </c>
      <c r="D645" s="110" t="s">
        <v>767</v>
      </c>
      <c r="E645" s="110" t="s">
        <v>128</v>
      </c>
      <c r="F645" s="110" t="s">
        <v>128</v>
      </c>
      <c r="G645" s="111" t="s">
        <v>771</v>
      </c>
    </row>
    <row r="646" spans="2:7" x14ac:dyDescent="0.25">
      <c r="B646" s="141" t="s">
        <v>1707</v>
      </c>
      <c r="C646" s="133" t="s">
        <v>773</v>
      </c>
      <c r="D646" s="110" t="s">
        <v>767</v>
      </c>
      <c r="E646" s="110" t="s">
        <v>128</v>
      </c>
      <c r="F646" s="110" t="s">
        <v>128</v>
      </c>
      <c r="G646" s="111" t="s">
        <v>774</v>
      </c>
    </row>
    <row r="647" spans="2:7" x14ac:dyDescent="0.25">
      <c r="B647" s="141" t="s">
        <v>1707</v>
      </c>
      <c r="C647" s="133" t="s">
        <v>775</v>
      </c>
      <c r="D647" s="110" t="s">
        <v>767</v>
      </c>
      <c r="E647" s="110" t="s">
        <v>128</v>
      </c>
      <c r="F647" s="110" t="s">
        <v>128</v>
      </c>
      <c r="G647" s="111" t="s">
        <v>774</v>
      </c>
    </row>
    <row r="648" spans="2:7" x14ac:dyDescent="0.25">
      <c r="B648" s="141" t="s">
        <v>1707</v>
      </c>
      <c r="C648" s="133" t="s">
        <v>776</v>
      </c>
      <c r="D648" s="110" t="s">
        <v>767</v>
      </c>
      <c r="E648" s="110" t="s">
        <v>128</v>
      </c>
      <c r="F648" s="110" t="s">
        <v>128</v>
      </c>
      <c r="G648" s="111" t="s">
        <v>777</v>
      </c>
    </row>
    <row r="649" spans="2:7" x14ac:dyDescent="0.25">
      <c r="B649" s="141" t="s">
        <v>1707</v>
      </c>
      <c r="C649" s="133" t="s">
        <v>778</v>
      </c>
      <c r="D649" s="110" t="s">
        <v>767</v>
      </c>
      <c r="E649" s="110" t="s">
        <v>128</v>
      </c>
      <c r="F649" s="110" t="s">
        <v>128</v>
      </c>
      <c r="G649" s="111" t="s">
        <v>777</v>
      </c>
    </row>
    <row r="650" spans="2:7" x14ac:dyDescent="0.25">
      <c r="B650" s="141" t="s">
        <v>1707</v>
      </c>
      <c r="C650" s="133" t="s">
        <v>779</v>
      </c>
      <c r="D650" s="110" t="s">
        <v>767</v>
      </c>
      <c r="E650" s="110" t="s">
        <v>128</v>
      </c>
      <c r="F650" s="110" t="s">
        <v>128</v>
      </c>
      <c r="G650" s="111" t="s">
        <v>780</v>
      </c>
    </row>
    <row r="651" spans="2:7" x14ac:dyDescent="0.25">
      <c r="B651" s="141" t="s">
        <v>1707</v>
      </c>
      <c r="C651" s="133" t="s">
        <v>781</v>
      </c>
      <c r="D651" s="110" t="s">
        <v>767</v>
      </c>
      <c r="E651" s="110" t="s">
        <v>128</v>
      </c>
      <c r="F651" s="110" t="s">
        <v>128</v>
      </c>
      <c r="G651" s="111" t="s">
        <v>780</v>
      </c>
    </row>
    <row r="652" spans="2:7" x14ac:dyDescent="0.25">
      <c r="B652" s="141" t="s">
        <v>1707</v>
      </c>
      <c r="C652" s="133" t="s">
        <v>782</v>
      </c>
      <c r="D652" s="110" t="s">
        <v>767</v>
      </c>
      <c r="E652" s="110" t="s">
        <v>128</v>
      </c>
      <c r="F652" s="110" t="s">
        <v>128</v>
      </c>
      <c r="G652" s="111" t="s">
        <v>783</v>
      </c>
    </row>
    <row r="653" spans="2:7" x14ac:dyDescent="0.25">
      <c r="B653" s="141" t="s">
        <v>1707</v>
      </c>
      <c r="C653" s="133" t="s">
        <v>784</v>
      </c>
      <c r="D653" s="110" t="s">
        <v>767</v>
      </c>
      <c r="E653" s="110" t="s">
        <v>128</v>
      </c>
      <c r="F653" s="110" t="s">
        <v>128</v>
      </c>
      <c r="G653" s="111" t="s">
        <v>783</v>
      </c>
    </row>
    <row r="654" spans="2:7" x14ac:dyDescent="0.25">
      <c r="B654" s="141" t="s">
        <v>1707</v>
      </c>
      <c r="C654" s="133" t="s">
        <v>785</v>
      </c>
      <c r="D654" s="110" t="s">
        <v>767</v>
      </c>
      <c r="E654" s="110" t="s">
        <v>128</v>
      </c>
      <c r="F654" s="110" t="s">
        <v>128</v>
      </c>
      <c r="G654" s="111" t="s">
        <v>786</v>
      </c>
    </row>
    <row r="655" spans="2:7" x14ac:dyDescent="0.25">
      <c r="B655" s="141" t="s">
        <v>1707</v>
      </c>
      <c r="C655" s="133" t="s">
        <v>787</v>
      </c>
      <c r="D655" s="110" t="s">
        <v>767</v>
      </c>
      <c r="E655" s="110" t="s">
        <v>128</v>
      </c>
      <c r="F655" s="110" t="s">
        <v>128</v>
      </c>
      <c r="G655" s="111" t="s">
        <v>786</v>
      </c>
    </row>
    <row r="656" spans="2:7" x14ac:dyDescent="0.25">
      <c r="B656" s="141" t="s">
        <v>1707</v>
      </c>
      <c r="C656" s="133" t="s">
        <v>788</v>
      </c>
      <c r="D656" s="110" t="s">
        <v>767</v>
      </c>
      <c r="E656" s="110" t="s">
        <v>128</v>
      </c>
      <c r="F656" s="110" t="s">
        <v>128</v>
      </c>
      <c r="G656" s="111" t="s">
        <v>789</v>
      </c>
    </row>
    <row r="657" spans="2:7" x14ac:dyDescent="0.25">
      <c r="B657" s="141" t="s">
        <v>1707</v>
      </c>
      <c r="C657" s="133" t="s">
        <v>790</v>
      </c>
      <c r="D657" s="110" t="s">
        <v>767</v>
      </c>
      <c r="E657" s="110" t="s">
        <v>128</v>
      </c>
      <c r="F657" s="110" t="s">
        <v>128</v>
      </c>
      <c r="G657" s="111" t="s">
        <v>789</v>
      </c>
    </row>
    <row r="658" spans="2:7" x14ac:dyDescent="0.25">
      <c r="B658" s="141" t="s">
        <v>1707</v>
      </c>
      <c r="C658" s="133" t="s">
        <v>791</v>
      </c>
      <c r="D658" s="110" t="s">
        <v>767</v>
      </c>
      <c r="E658" s="110" t="s">
        <v>128</v>
      </c>
      <c r="F658" s="110" t="s">
        <v>128</v>
      </c>
      <c r="G658" s="111" t="s">
        <v>792</v>
      </c>
    </row>
    <row r="659" spans="2:7" x14ac:dyDescent="0.25">
      <c r="B659" s="141" t="s">
        <v>1707</v>
      </c>
      <c r="C659" s="133" t="s">
        <v>793</v>
      </c>
      <c r="D659" s="110" t="s">
        <v>767</v>
      </c>
      <c r="E659" s="110" t="s">
        <v>128</v>
      </c>
      <c r="F659" s="110" t="s">
        <v>128</v>
      </c>
      <c r="G659" s="111" t="s">
        <v>792</v>
      </c>
    </row>
    <row r="660" spans="2:7" x14ac:dyDescent="0.25">
      <c r="B660" s="143" t="s">
        <v>1707</v>
      </c>
      <c r="C660" s="135" t="s">
        <v>794</v>
      </c>
      <c r="D660" s="112" t="s">
        <v>767</v>
      </c>
      <c r="E660" s="112" t="s">
        <v>128</v>
      </c>
      <c r="F660" s="112" t="s">
        <v>128</v>
      </c>
      <c r="G660" s="113" t="s">
        <v>795</v>
      </c>
    </row>
    <row r="661" spans="2:7" ht="25.5" x14ac:dyDescent="0.25">
      <c r="B661" s="144" t="s">
        <v>1708</v>
      </c>
      <c r="C661" s="134" t="s">
        <v>796</v>
      </c>
      <c r="D661" s="108" t="s">
        <v>797</v>
      </c>
      <c r="E661" s="108" t="s">
        <v>128</v>
      </c>
      <c r="F661" s="108" t="s">
        <v>128</v>
      </c>
      <c r="G661" s="109" t="s">
        <v>798</v>
      </c>
    </row>
    <row r="662" spans="2:7" ht="25.5" x14ac:dyDescent="0.25">
      <c r="B662" s="141" t="s">
        <v>1708</v>
      </c>
      <c r="C662" s="133" t="s">
        <v>799</v>
      </c>
      <c r="D662" s="110" t="s">
        <v>797</v>
      </c>
      <c r="E662" s="110" t="s">
        <v>128</v>
      </c>
      <c r="F662" s="110" t="s">
        <v>128</v>
      </c>
      <c r="G662" s="111" t="s">
        <v>800</v>
      </c>
    </row>
    <row r="663" spans="2:7" ht="25.5" x14ac:dyDescent="0.25">
      <c r="B663" s="141" t="s">
        <v>1708</v>
      </c>
      <c r="C663" s="133" t="s">
        <v>801</v>
      </c>
      <c r="D663" s="110" t="s">
        <v>797</v>
      </c>
      <c r="E663" s="110" t="s">
        <v>128</v>
      </c>
      <c r="F663" s="110" t="s">
        <v>128</v>
      </c>
      <c r="G663" s="111" t="s">
        <v>802</v>
      </c>
    </row>
    <row r="664" spans="2:7" ht="25.5" x14ac:dyDescent="0.25">
      <c r="B664" s="141" t="s">
        <v>1708</v>
      </c>
      <c r="C664" s="133" t="s">
        <v>803</v>
      </c>
      <c r="D664" s="110" t="s">
        <v>797</v>
      </c>
      <c r="E664" s="110" t="s">
        <v>128</v>
      </c>
      <c r="F664" s="110" t="s">
        <v>128</v>
      </c>
      <c r="G664" s="111" t="s">
        <v>804</v>
      </c>
    </row>
    <row r="665" spans="2:7" ht="25.5" x14ac:dyDescent="0.25">
      <c r="B665" s="141" t="s">
        <v>1708</v>
      </c>
      <c r="C665" s="133" t="s">
        <v>805</v>
      </c>
      <c r="D665" s="110" t="s">
        <v>797</v>
      </c>
      <c r="E665" s="110" t="s">
        <v>128</v>
      </c>
      <c r="F665" s="110" t="s">
        <v>128</v>
      </c>
      <c r="G665" s="111" t="s">
        <v>806</v>
      </c>
    </row>
    <row r="666" spans="2:7" ht="25.5" x14ac:dyDescent="0.25">
      <c r="B666" s="141" t="s">
        <v>1708</v>
      </c>
      <c r="C666" s="133" t="s">
        <v>807</v>
      </c>
      <c r="D666" s="110" t="s">
        <v>797</v>
      </c>
      <c r="E666" s="110" t="s">
        <v>128</v>
      </c>
      <c r="F666" s="110" t="s">
        <v>128</v>
      </c>
      <c r="G666" s="111" t="s">
        <v>808</v>
      </c>
    </row>
    <row r="667" spans="2:7" ht="25.5" x14ac:dyDescent="0.25">
      <c r="B667" s="141" t="s">
        <v>1708</v>
      </c>
      <c r="C667" s="133" t="s">
        <v>809</v>
      </c>
      <c r="D667" s="110" t="s">
        <v>797</v>
      </c>
      <c r="E667" s="110" t="s">
        <v>128</v>
      </c>
      <c r="F667" s="110" t="s">
        <v>128</v>
      </c>
      <c r="G667" s="111" t="s">
        <v>810</v>
      </c>
    </row>
    <row r="668" spans="2:7" ht="25.5" x14ac:dyDescent="0.25">
      <c r="B668" s="141" t="s">
        <v>1708</v>
      </c>
      <c r="C668" s="133" t="s">
        <v>811</v>
      </c>
      <c r="D668" s="110" t="s">
        <v>797</v>
      </c>
      <c r="E668" s="110" t="s">
        <v>128</v>
      </c>
      <c r="F668" s="110" t="s">
        <v>128</v>
      </c>
      <c r="G668" s="111" t="s">
        <v>812</v>
      </c>
    </row>
    <row r="669" spans="2:7" ht="25.5" x14ac:dyDescent="0.25">
      <c r="B669" s="141" t="s">
        <v>1708</v>
      </c>
      <c r="C669" s="133" t="s">
        <v>813</v>
      </c>
      <c r="D669" s="110" t="s">
        <v>797</v>
      </c>
      <c r="E669" s="110" t="s">
        <v>128</v>
      </c>
      <c r="F669" s="110" t="s">
        <v>128</v>
      </c>
      <c r="G669" s="111" t="s">
        <v>814</v>
      </c>
    </row>
    <row r="670" spans="2:7" ht="25.5" x14ac:dyDescent="0.25">
      <c r="B670" s="141" t="s">
        <v>1708</v>
      </c>
      <c r="C670" s="133" t="s">
        <v>815</v>
      </c>
      <c r="D670" s="110" t="s">
        <v>797</v>
      </c>
      <c r="E670" s="110" t="s">
        <v>128</v>
      </c>
      <c r="F670" s="110" t="s">
        <v>128</v>
      </c>
      <c r="G670" s="111" t="s">
        <v>816</v>
      </c>
    </row>
    <row r="671" spans="2:7" ht="25.5" x14ac:dyDescent="0.25">
      <c r="B671" s="141" t="s">
        <v>1708</v>
      </c>
      <c r="C671" s="133" t="s">
        <v>817</v>
      </c>
      <c r="D671" s="110" t="s">
        <v>797</v>
      </c>
      <c r="E671" s="110" t="s">
        <v>128</v>
      </c>
      <c r="F671" s="110" t="s">
        <v>128</v>
      </c>
      <c r="G671" s="111" t="s">
        <v>818</v>
      </c>
    </row>
    <row r="672" spans="2:7" ht="25.5" x14ac:dyDescent="0.25">
      <c r="B672" s="141" t="s">
        <v>1708</v>
      </c>
      <c r="C672" s="133" t="s">
        <v>819</v>
      </c>
      <c r="D672" s="110" t="s">
        <v>797</v>
      </c>
      <c r="E672" s="110" t="s">
        <v>128</v>
      </c>
      <c r="F672" s="110" t="s">
        <v>128</v>
      </c>
      <c r="G672" s="111" t="s">
        <v>820</v>
      </c>
    </row>
    <row r="673" spans="2:7" ht="25.5" x14ac:dyDescent="0.25">
      <c r="B673" s="141" t="s">
        <v>1708</v>
      </c>
      <c r="C673" s="133" t="s">
        <v>821</v>
      </c>
      <c r="D673" s="110" t="s">
        <v>822</v>
      </c>
      <c r="E673" s="110" t="s">
        <v>128</v>
      </c>
      <c r="F673" s="110" t="s">
        <v>128</v>
      </c>
      <c r="G673" s="111" t="s">
        <v>800</v>
      </c>
    </row>
    <row r="674" spans="2:7" ht="25.5" x14ac:dyDescent="0.25">
      <c r="B674" s="141" t="s">
        <v>1708</v>
      </c>
      <c r="C674" s="133" t="s">
        <v>823</v>
      </c>
      <c r="D674" s="110" t="s">
        <v>822</v>
      </c>
      <c r="E674" s="110" t="s">
        <v>128</v>
      </c>
      <c r="F674" s="110" t="s">
        <v>128</v>
      </c>
      <c r="G674" s="111" t="s">
        <v>802</v>
      </c>
    </row>
    <row r="675" spans="2:7" ht="25.5" x14ac:dyDescent="0.25">
      <c r="B675" s="141" t="s">
        <v>1708</v>
      </c>
      <c r="C675" s="133" t="s">
        <v>824</v>
      </c>
      <c r="D675" s="110" t="s">
        <v>822</v>
      </c>
      <c r="E675" s="110" t="s">
        <v>128</v>
      </c>
      <c r="F675" s="110" t="s">
        <v>128</v>
      </c>
      <c r="G675" s="111" t="s">
        <v>804</v>
      </c>
    </row>
    <row r="676" spans="2:7" ht="25.5" x14ac:dyDescent="0.25">
      <c r="B676" s="141" t="s">
        <v>1708</v>
      </c>
      <c r="C676" s="133" t="s">
        <v>825</v>
      </c>
      <c r="D676" s="110" t="s">
        <v>822</v>
      </c>
      <c r="E676" s="110" t="s">
        <v>128</v>
      </c>
      <c r="F676" s="110" t="s">
        <v>128</v>
      </c>
      <c r="G676" s="111" t="s">
        <v>806</v>
      </c>
    </row>
    <row r="677" spans="2:7" ht="25.5" x14ac:dyDescent="0.25">
      <c r="B677" s="141" t="s">
        <v>1708</v>
      </c>
      <c r="C677" s="133" t="s">
        <v>826</v>
      </c>
      <c r="D677" s="110" t="s">
        <v>822</v>
      </c>
      <c r="E677" s="110" t="s">
        <v>128</v>
      </c>
      <c r="F677" s="110" t="s">
        <v>128</v>
      </c>
      <c r="G677" s="111" t="s">
        <v>808</v>
      </c>
    </row>
    <row r="678" spans="2:7" ht="25.5" x14ac:dyDescent="0.25">
      <c r="B678" s="141" t="s">
        <v>1708</v>
      </c>
      <c r="C678" s="133" t="s">
        <v>827</v>
      </c>
      <c r="D678" s="110" t="s">
        <v>822</v>
      </c>
      <c r="E678" s="110" t="s">
        <v>128</v>
      </c>
      <c r="F678" s="110" t="s">
        <v>128</v>
      </c>
      <c r="G678" s="111" t="s">
        <v>810</v>
      </c>
    </row>
    <row r="679" spans="2:7" ht="25.5" x14ac:dyDescent="0.25">
      <c r="B679" s="141" t="s">
        <v>1708</v>
      </c>
      <c r="C679" s="133" t="s">
        <v>828</v>
      </c>
      <c r="D679" s="110" t="s">
        <v>822</v>
      </c>
      <c r="E679" s="110" t="s">
        <v>128</v>
      </c>
      <c r="F679" s="110" t="s">
        <v>128</v>
      </c>
      <c r="G679" s="111" t="s">
        <v>812</v>
      </c>
    </row>
    <row r="680" spans="2:7" ht="25.5" x14ac:dyDescent="0.25">
      <c r="B680" s="141" t="s">
        <v>1708</v>
      </c>
      <c r="C680" s="133" t="s">
        <v>829</v>
      </c>
      <c r="D680" s="110" t="s">
        <v>822</v>
      </c>
      <c r="E680" s="110" t="s">
        <v>128</v>
      </c>
      <c r="F680" s="110" t="s">
        <v>128</v>
      </c>
      <c r="G680" s="111" t="s">
        <v>814</v>
      </c>
    </row>
    <row r="681" spans="2:7" ht="25.5" x14ac:dyDescent="0.25">
      <c r="B681" s="141" t="s">
        <v>1708</v>
      </c>
      <c r="C681" s="133" t="s">
        <v>830</v>
      </c>
      <c r="D681" s="110" t="s">
        <v>822</v>
      </c>
      <c r="E681" s="110" t="s">
        <v>128</v>
      </c>
      <c r="F681" s="110" t="s">
        <v>128</v>
      </c>
      <c r="G681" s="111" t="s">
        <v>816</v>
      </c>
    </row>
    <row r="682" spans="2:7" ht="25.5" x14ac:dyDescent="0.25">
      <c r="B682" s="143" t="s">
        <v>1708</v>
      </c>
      <c r="C682" s="135" t="s">
        <v>831</v>
      </c>
      <c r="D682" s="112" t="s">
        <v>822</v>
      </c>
      <c r="E682" s="112" t="s">
        <v>128</v>
      </c>
      <c r="F682" s="112" t="s">
        <v>128</v>
      </c>
      <c r="G682" s="113" t="s">
        <v>818</v>
      </c>
    </row>
    <row r="683" spans="2:7" x14ac:dyDescent="0.25">
      <c r="B683" s="144" t="s">
        <v>1710</v>
      </c>
      <c r="C683" s="137" t="s">
        <v>1709</v>
      </c>
      <c r="D683" s="119" t="s">
        <v>832</v>
      </c>
      <c r="E683" s="119" t="s">
        <v>128</v>
      </c>
      <c r="F683" s="119" t="s">
        <v>128</v>
      </c>
      <c r="G683" s="120" t="s">
        <v>833</v>
      </c>
    </row>
    <row r="684" spans="2:7" x14ac:dyDescent="0.25">
      <c r="B684" s="141" t="s">
        <v>1710</v>
      </c>
      <c r="C684" s="137" t="s">
        <v>834</v>
      </c>
      <c r="D684" s="119" t="s">
        <v>832</v>
      </c>
      <c r="E684" s="119" t="s">
        <v>128</v>
      </c>
      <c r="F684" s="119" t="s">
        <v>128</v>
      </c>
      <c r="G684" s="120" t="s">
        <v>835</v>
      </c>
    </row>
    <row r="685" spans="2:7" x14ac:dyDescent="0.25">
      <c r="B685" s="141" t="s">
        <v>1710</v>
      </c>
      <c r="C685" s="137" t="s">
        <v>836</v>
      </c>
      <c r="D685" s="119" t="s">
        <v>832</v>
      </c>
      <c r="E685" s="119" t="s">
        <v>128</v>
      </c>
      <c r="F685" s="119" t="s">
        <v>128</v>
      </c>
      <c r="G685" s="120" t="s">
        <v>837</v>
      </c>
    </row>
    <row r="686" spans="2:7" x14ac:dyDescent="0.25">
      <c r="B686" s="141" t="s">
        <v>1710</v>
      </c>
      <c r="C686" s="137" t="s">
        <v>838</v>
      </c>
      <c r="D686" s="119" t="s">
        <v>832</v>
      </c>
      <c r="E686" s="119" t="s">
        <v>128</v>
      </c>
      <c r="F686" s="119" t="s">
        <v>128</v>
      </c>
      <c r="G686" s="120" t="s">
        <v>839</v>
      </c>
    </row>
    <row r="687" spans="2:7" x14ac:dyDescent="0.25">
      <c r="B687" s="141" t="s">
        <v>1710</v>
      </c>
      <c r="C687" s="137" t="s">
        <v>840</v>
      </c>
      <c r="D687" s="119" t="s">
        <v>832</v>
      </c>
      <c r="E687" s="119" t="s">
        <v>128</v>
      </c>
      <c r="F687" s="119" t="s">
        <v>128</v>
      </c>
      <c r="G687" s="120" t="s">
        <v>841</v>
      </c>
    </row>
    <row r="688" spans="2:7" x14ac:dyDescent="0.25">
      <c r="B688" s="141" t="s">
        <v>1710</v>
      </c>
      <c r="C688" s="137" t="s">
        <v>842</v>
      </c>
      <c r="D688" s="119" t="s">
        <v>832</v>
      </c>
      <c r="E688" s="119" t="s">
        <v>128</v>
      </c>
      <c r="F688" s="119" t="s">
        <v>128</v>
      </c>
      <c r="G688" s="120" t="s">
        <v>843</v>
      </c>
    </row>
    <row r="689" spans="2:7" x14ac:dyDescent="0.25">
      <c r="B689" s="141" t="s">
        <v>1710</v>
      </c>
      <c r="C689" s="137" t="s">
        <v>844</v>
      </c>
      <c r="D689" s="119" t="s">
        <v>832</v>
      </c>
      <c r="E689" s="119" t="s">
        <v>128</v>
      </c>
      <c r="F689" s="119" t="s">
        <v>128</v>
      </c>
      <c r="G689" s="120" t="s">
        <v>845</v>
      </c>
    </row>
    <row r="690" spans="2:7" x14ac:dyDescent="0.25">
      <c r="B690" s="141" t="s">
        <v>1710</v>
      </c>
      <c r="C690" s="137" t="s">
        <v>846</v>
      </c>
      <c r="D690" s="119" t="s">
        <v>832</v>
      </c>
      <c r="E690" s="119" t="s">
        <v>128</v>
      </c>
      <c r="F690" s="119" t="s">
        <v>128</v>
      </c>
      <c r="G690" s="120" t="s">
        <v>847</v>
      </c>
    </row>
    <row r="691" spans="2:7" x14ac:dyDescent="0.25">
      <c r="B691" s="141" t="s">
        <v>1710</v>
      </c>
      <c r="C691" s="137" t="s">
        <v>848</v>
      </c>
      <c r="D691" s="119" t="s">
        <v>832</v>
      </c>
      <c r="E691" s="119" t="s">
        <v>128</v>
      </c>
      <c r="F691" s="119" t="s">
        <v>128</v>
      </c>
      <c r="G691" s="120" t="s">
        <v>849</v>
      </c>
    </row>
    <row r="692" spans="2:7" x14ac:dyDescent="0.25">
      <c r="B692" s="141" t="s">
        <v>1710</v>
      </c>
      <c r="C692" s="137" t="s">
        <v>850</v>
      </c>
      <c r="D692" s="119" t="s">
        <v>832</v>
      </c>
      <c r="E692" s="119" t="s">
        <v>128</v>
      </c>
      <c r="F692" s="119" t="s">
        <v>128</v>
      </c>
      <c r="G692" s="120" t="s">
        <v>851</v>
      </c>
    </row>
    <row r="693" spans="2:7" x14ac:dyDescent="0.25">
      <c r="B693" s="141" t="s">
        <v>1710</v>
      </c>
      <c r="C693" s="137" t="s">
        <v>852</v>
      </c>
      <c r="D693" s="119" t="s">
        <v>832</v>
      </c>
      <c r="E693" s="119" t="s">
        <v>128</v>
      </c>
      <c r="F693" s="119" t="s">
        <v>128</v>
      </c>
      <c r="G693" s="120" t="s">
        <v>853</v>
      </c>
    </row>
    <row r="694" spans="2:7" x14ac:dyDescent="0.25">
      <c r="B694" s="143" t="s">
        <v>1710</v>
      </c>
      <c r="C694" s="137" t="s">
        <v>854</v>
      </c>
      <c r="D694" s="119" t="s">
        <v>832</v>
      </c>
      <c r="E694" s="119" t="s">
        <v>128</v>
      </c>
      <c r="F694" s="119" t="s">
        <v>128</v>
      </c>
      <c r="G694" s="120" t="s">
        <v>855</v>
      </c>
    </row>
    <row r="695" spans="2:7" x14ac:dyDescent="0.25">
      <c r="B695" s="144" t="s">
        <v>1711</v>
      </c>
      <c r="C695" s="134" t="s">
        <v>856</v>
      </c>
      <c r="D695" s="108" t="s">
        <v>415</v>
      </c>
      <c r="E695" s="108" t="s">
        <v>128</v>
      </c>
      <c r="F695" s="108" t="s">
        <v>128</v>
      </c>
      <c r="G695" s="109" t="s">
        <v>857</v>
      </c>
    </row>
    <row r="696" spans="2:7" x14ac:dyDescent="0.25">
      <c r="B696" s="141" t="s">
        <v>1711</v>
      </c>
      <c r="C696" s="133" t="s">
        <v>858</v>
      </c>
      <c r="D696" s="110" t="s">
        <v>415</v>
      </c>
      <c r="E696" s="110" t="s">
        <v>128</v>
      </c>
      <c r="F696" s="110" t="s">
        <v>128</v>
      </c>
      <c r="G696" s="111" t="s">
        <v>589</v>
      </c>
    </row>
    <row r="697" spans="2:7" x14ac:dyDescent="0.25">
      <c r="B697" s="141" t="s">
        <v>1711</v>
      </c>
      <c r="C697" s="133" t="s">
        <v>859</v>
      </c>
      <c r="D697" s="110" t="s">
        <v>415</v>
      </c>
      <c r="E697" s="110" t="s">
        <v>128</v>
      </c>
      <c r="F697" s="110" t="s">
        <v>128</v>
      </c>
      <c r="G697" s="111" t="s">
        <v>159</v>
      </c>
    </row>
    <row r="698" spans="2:7" x14ac:dyDescent="0.25">
      <c r="B698" s="141" t="s">
        <v>1711</v>
      </c>
      <c r="C698" s="133" t="s">
        <v>860</v>
      </c>
      <c r="D698" s="110" t="s">
        <v>415</v>
      </c>
      <c r="E698" s="110" t="s">
        <v>128</v>
      </c>
      <c r="F698" s="110" t="s">
        <v>128</v>
      </c>
      <c r="G698" s="111" t="s">
        <v>151</v>
      </c>
    </row>
    <row r="699" spans="2:7" x14ac:dyDescent="0.25">
      <c r="B699" s="141" t="s">
        <v>1711</v>
      </c>
      <c r="C699" s="133" t="s">
        <v>861</v>
      </c>
      <c r="D699" s="110" t="s">
        <v>415</v>
      </c>
      <c r="E699" s="110" t="s">
        <v>128</v>
      </c>
      <c r="F699" s="110" t="s">
        <v>128</v>
      </c>
      <c r="G699" s="111" t="s">
        <v>153</v>
      </c>
    </row>
    <row r="700" spans="2:7" x14ac:dyDescent="0.25">
      <c r="B700" s="141" t="s">
        <v>1711</v>
      </c>
      <c r="C700" s="133" t="s">
        <v>862</v>
      </c>
      <c r="D700" s="110" t="s">
        <v>415</v>
      </c>
      <c r="E700" s="110" t="s">
        <v>128</v>
      </c>
      <c r="F700" s="110" t="s">
        <v>128</v>
      </c>
      <c r="G700" s="111" t="s">
        <v>75</v>
      </c>
    </row>
    <row r="701" spans="2:7" x14ac:dyDescent="0.25">
      <c r="B701" s="141" t="s">
        <v>1711</v>
      </c>
      <c r="C701" s="133" t="s">
        <v>863</v>
      </c>
      <c r="D701" s="110" t="s">
        <v>415</v>
      </c>
      <c r="E701" s="110" t="s">
        <v>128</v>
      </c>
      <c r="F701" s="110" t="s">
        <v>128</v>
      </c>
      <c r="G701" s="111" t="s">
        <v>166</v>
      </c>
    </row>
    <row r="702" spans="2:7" x14ac:dyDescent="0.25">
      <c r="B702" s="141" t="s">
        <v>1711</v>
      </c>
      <c r="C702" s="133" t="s">
        <v>864</v>
      </c>
      <c r="D702" s="110" t="s">
        <v>415</v>
      </c>
      <c r="E702" s="110" t="s">
        <v>128</v>
      </c>
      <c r="F702" s="110" t="s">
        <v>128</v>
      </c>
      <c r="G702" s="111" t="s">
        <v>77</v>
      </c>
    </row>
    <row r="703" spans="2:7" x14ac:dyDescent="0.25">
      <c r="B703" s="141" t="s">
        <v>1711</v>
      </c>
      <c r="C703" s="133" t="s">
        <v>865</v>
      </c>
      <c r="D703" s="110" t="s">
        <v>415</v>
      </c>
      <c r="E703" s="110" t="s">
        <v>128</v>
      </c>
      <c r="F703" s="110" t="s">
        <v>128</v>
      </c>
      <c r="G703" s="111" t="s">
        <v>164</v>
      </c>
    </row>
    <row r="704" spans="2:7" x14ac:dyDescent="0.25">
      <c r="B704" s="143" t="s">
        <v>1711</v>
      </c>
      <c r="C704" s="135" t="s">
        <v>866</v>
      </c>
      <c r="D704" s="112" t="s">
        <v>415</v>
      </c>
      <c r="E704" s="112" t="s">
        <v>128</v>
      </c>
      <c r="F704" s="112" t="s">
        <v>128</v>
      </c>
      <c r="G704" s="113" t="s">
        <v>867</v>
      </c>
    </row>
    <row r="705" spans="2:7" x14ac:dyDescent="0.25">
      <c r="B705" s="144" t="s">
        <v>1713</v>
      </c>
      <c r="C705" s="134" t="s">
        <v>868</v>
      </c>
      <c r="D705" s="108" t="s">
        <v>869</v>
      </c>
      <c r="E705" s="108" t="s">
        <v>128</v>
      </c>
      <c r="F705" s="108" t="s">
        <v>128</v>
      </c>
      <c r="G705" s="109" t="s">
        <v>870</v>
      </c>
    </row>
    <row r="706" spans="2:7" x14ac:dyDescent="0.25">
      <c r="B706" s="141" t="s">
        <v>1713</v>
      </c>
      <c r="C706" s="133" t="s">
        <v>871</v>
      </c>
      <c r="D706" s="110" t="s">
        <v>869</v>
      </c>
      <c r="E706" s="110" t="s">
        <v>128</v>
      </c>
      <c r="F706" s="110" t="s">
        <v>128</v>
      </c>
      <c r="G706" s="111" t="s">
        <v>589</v>
      </c>
    </row>
    <row r="707" spans="2:7" x14ac:dyDescent="0.25">
      <c r="B707" s="141" t="s">
        <v>1713</v>
      </c>
      <c r="C707" s="133" t="s">
        <v>872</v>
      </c>
      <c r="D707" s="110" t="s">
        <v>869</v>
      </c>
      <c r="E707" s="110" t="s">
        <v>128</v>
      </c>
      <c r="F707" s="110" t="s">
        <v>128</v>
      </c>
      <c r="G707" s="111" t="s">
        <v>159</v>
      </c>
    </row>
    <row r="708" spans="2:7" x14ac:dyDescent="0.25">
      <c r="B708" s="141" t="s">
        <v>1713</v>
      </c>
      <c r="C708" s="133" t="s">
        <v>873</v>
      </c>
      <c r="D708" s="110" t="s">
        <v>869</v>
      </c>
      <c r="E708" s="110" t="s">
        <v>128</v>
      </c>
      <c r="F708" s="110" t="s">
        <v>128</v>
      </c>
      <c r="G708" s="111" t="s">
        <v>151</v>
      </c>
    </row>
    <row r="709" spans="2:7" x14ac:dyDescent="0.25">
      <c r="B709" s="141" t="s">
        <v>1713</v>
      </c>
      <c r="C709" s="133" t="s">
        <v>874</v>
      </c>
      <c r="D709" s="110" t="s">
        <v>869</v>
      </c>
      <c r="E709" s="110" t="s">
        <v>128</v>
      </c>
      <c r="F709" s="110" t="s">
        <v>128</v>
      </c>
      <c r="G709" s="111" t="s">
        <v>153</v>
      </c>
    </row>
    <row r="710" spans="2:7" x14ac:dyDescent="0.25">
      <c r="B710" s="141" t="s">
        <v>1713</v>
      </c>
      <c r="C710" s="133" t="s">
        <v>875</v>
      </c>
      <c r="D710" s="110" t="s">
        <v>869</v>
      </c>
      <c r="E710" s="110" t="s">
        <v>128</v>
      </c>
      <c r="F710" s="110" t="s">
        <v>128</v>
      </c>
      <c r="G710" s="111" t="s">
        <v>75</v>
      </c>
    </row>
    <row r="711" spans="2:7" x14ac:dyDescent="0.25">
      <c r="B711" s="141" t="s">
        <v>1713</v>
      </c>
      <c r="C711" s="133" t="s">
        <v>876</v>
      </c>
      <c r="D711" s="110" t="s">
        <v>869</v>
      </c>
      <c r="E711" s="110" t="s">
        <v>128</v>
      </c>
      <c r="F711" s="110" t="s">
        <v>128</v>
      </c>
      <c r="G711" s="111" t="s">
        <v>166</v>
      </c>
    </row>
    <row r="712" spans="2:7" x14ac:dyDescent="0.25">
      <c r="B712" s="141" t="s">
        <v>1713</v>
      </c>
      <c r="C712" s="133" t="s">
        <v>877</v>
      </c>
      <c r="D712" s="110" t="s">
        <v>869</v>
      </c>
      <c r="E712" s="110" t="s">
        <v>128</v>
      </c>
      <c r="F712" s="110" t="s">
        <v>128</v>
      </c>
      <c r="G712" s="111" t="s">
        <v>77</v>
      </c>
    </row>
    <row r="713" spans="2:7" x14ac:dyDescent="0.25">
      <c r="B713" s="143" t="s">
        <v>1713</v>
      </c>
      <c r="C713" s="135" t="s">
        <v>878</v>
      </c>
      <c r="D713" s="112" t="s">
        <v>869</v>
      </c>
      <c r="E713" s="112" t="s">
        <v>128</v>
      </c>
      <c r="F713" s="112" t="s">
        <v>128</v>
      </c>
      <c r="G713" s="113" t="s">
        <v>164</v>
      </c>
    </row>
    <row r="714" spans="2:7" x14ac:dyDescent="0.25">
      <c r="B714" s="144" t="s">
        <v>1712</v>
      </c>
      <c r="C714" s="134" t="s">
        <v>879</v>
      </c>
      <c r="D714" s="108" t="s">
        <v>415</v>
      </c>
      <c r="E714" s="108" t="s">
        <v>128</v>
      </c>
      <c r="F714" s="108" t="s">
        <v>128</v>
      </c>
      <c r="G714" s="109" t="s">
        <v>857</v>
      </c>
    </row>
    <row r="715" spans="2:7" x14ac:dyDescent="0.25">
      <c r="B715" s="141" t="s">
        <v>1712</v>
      </c>
      <c r="C715" s="133" t="s">
        <v>880</v>
      </c>
      <c r="D715" s="110" t="s">
        <v>415</v>
      </c>
      <c r="E715" s="110" t="s">
        <v>128</v>
      </c>
      <c r="F715" s="110" t="s">
        <v>128</v>
      </c>
      <c r="G715" s="111" t="s">
        <v>589</v>
      </c>
    </row>
    <row r="716" spans="2:7" x14ac:dyDescent="0.25">
      <c r="B716" s="141" t="s">
        <v>1712</v>
      </c>
      <c r="C716" s="133" t="s">
        <v>881</v>
      </c>
      <c r="D716" s="110" t="s">
        <v>415</v>
      </c>
      <c r="E716" s="110" t="s">
        <v>128</v>
      </c>
      <c r="F716" s="110" t="s">
        <v>128</v>
      </c>
      <c r="G716" s="111" t="s">
        <v>159</v>
      </c>
    </row>
    <row r="717" spans="2:7" x14ac:dyDescent="0.25">
      <c r="B717" s="141" t="s">
        <v>1712</v>
      </c>
      <c r="C717" s="133" t="s">
        <v>882</v>
      </c>
      <c r="D717" s="110" t="s">
        <v>415</v>
      </c>
      <c r="E717" s="110" t="s">
        <v>128</v>
      </c>
      <c r="F717" s="110" t="s">
        <v>128</v>
      </c>
      <c r="G717" s="111" t="s">
        <v>151</v>
      </c>
    </row>
    <row r="718" spans="2:7" x14ac:dyDescent="0.25">
      <c r="B718" s="141" t="s">
        <v>1712</v>
      </c>
      <c r="C718" s="133" t="s">
        <v>883</v>
      </c>
      <c r="D718" s="110" t="s">
        <v>415</v>
      </c>
      <c r="E718" s="110" t="s">
        <v>128</v>
      </c>
      <c r="F718" s="110" t="s">
        <v>128</v>
      </c>
      <c r="G718" s="111" t="s">
        <v>153</v>
      </c>
    </row>
    <row r="719" spans="2:7" x14ac:dyDescent="0.25">
      <c r="B719" s="141" t="s">
        <v>1712</v>
      </c>
      <c r="C719" s="133" t="s">
        <v>884</v>
      </c>
      <c r="D719" s="110" t="s">
        <v>415</v>
      </c>
      <c r="E719" s="110" t="s">
        <v>128</v>
      </c>
      <c r="F719" s="110" t="s">
        <v>128</v>
      </c>
      <c r="G719" s="111" t="s">
        <v>75</v>
      </c>
    </row>
    <row r="720" spans="2:7" x14ac:dyDescent="0.25">
      <c r="B720" s="141" t="s">
        <v>1712</v>
      </c>
      <c r="C720" s="133" t="s">
        <v>885</v>
      </c>
      <c r="D720" s="110" t="s">
        <v>415</v>
      </c>
      <c r="E720" s="110" t="s">
        <v>128</v>
      </c>
      <c r="F720" s="110" t="s">
        <v>128</v>
      </c>
      <c r="G720" s="111" t="s">
        <v>166</v>
      </c>
    </row>
    <row r="721" spans="2:7" x14ac:dyDescent="0.25">
      <c r="B721" s="141" t="s">
        <v>1712</v>
      </c>
      <c r="C721" s="133" t="s">
        <v>886</v>
      </c>
      <c r="D721" s="110" t="s">
        <v>415</v>
      </c>
      <c r="E721" s="110" t="s">
        <v>128</v>
      </c>
      <c r="F721" s="110" t="s">
        <v>128</v>
      </c>
      <c r="G721" s="111" t="s">
        <v>77</v>
      </c>
    </row>
    <row r="722" spans="2:7" x14ac:dyDescent="0.25">
      <c r="B722" s="141" t="s">
        <v>1712</v>
      </c>
      <c r="C722" s="133" t="s">
        <v>887</v>
      </c>
      <c r="D722" s="110" t="s">
        <v>415</v>
      </c>
      <c r="E722" s="110" t="s">
        <v>128</v>
      </c>
      <c r="F722" s="110" t="s">
        <v>128</v>
      </c>
      <c r="G722" s="111" t="s">
        <v>164</v>
      </c>
    </row>
    <row r="723" spans="2:7" x14ac:dyDescent="0.25">
      <c r="B723" s="143" t="s">
        <v>1712</v>
      </c>
      <c r="C723" s="133" t="s">
        <v>888</v>
      </c>
      <c r="D723" s="112" t="s">
        <v>415</v>
      </c>
      <c r="E723" s="112" t="s">
        <v>128</v>
      </c>
      <c r="F723" s="112" t="s">
        <v>128</v>
      </c>
      <c r="G723" s="113" t="s">
        <v>867</v>
      </c>
    </row>
    <row r="724" spans="2:7" x14ac:dyDescent="0.25">
      <c r="B724" s="144" t="s">
        <v>1714</v>
      </c>
      <c r="C724" s="134" t="s">
        <v>889</v>
      </c>
      <c r="D724" s="108" t="s">
        <v>869</v>
      </c>
      <c r="E724" s="108" t="s">
        <v>128</v>
      </c>
      <c r="F724" s="108" t="s">
        <v>128</v>
      </c>
      <c r="G724" s="109" t="s">
        <v>870</v>
      </c>
    </row>
    <row r="725" spans="2:7" x14ac:dyDescent="0.25">
      <c r="B725" s="141" t="s">
        <v>1714</v>
      </c>
      <c r="C725" s="133" t="s">
        <v>890</v>
      </c>
      <c r="D725" s="110" t="s">
        <v>869</v>
      </c>
      <c r="E725" s="110" t="s">
        <v>128</v>
      </c>
      <c r="F725" s="110" t="s">
        <v>128</v>
      </c>
      <c r="G725" s="111" t="s">
        <v>589</v>
      </c>
    </row>
    <row r="726" spans="2:7" x14ac:dyDescent="0.25">
      <c r="B726" s="141" t="s">
        <v>1714</v>
      </c>
      <c r="C726" s="133" t="s">
        <v>891</v>
      </c>
      <c r="D726" s="110" t="s">
        <v>869</v>
      </c>
      <c r="E726" s="110" t="s">
        <v>128</v>
      </c>
      <c r="F726" s="110" t="s">
        <v>128</v>
      </c>
      <c r="G726" s="111" t="s">
        <v>159</v>
      </c>
    </row>
    <row r="727" spans="2:7" x14ac:dyDescent="0.25">
      <c r="B727" s="141" t="s">
        <v>1714</v>
      </c>
      <c r="C727" s="133" t="s">
        <v>892</v>
      </c>
      <c r="D727" s="110" t="s">
        <v>869</v>
      </c>
      <c r="E727" s="110" t="s">
        <v>128</v>
      </c>
      <c r="F727" s="110" t="s">
        <v>128</v>
      </c>
      <c r="G727" s="111" t="s">
        <v>151</v>
      </c>
    </row>
    <row r="728" spans="2:7" x14ac:dyDescent="0.25">
      <c r="B728" s="141" t="s">
        <v>1714</v>
      </c>
      <c r="C728" s="133" t="s">
        <v>893</v>
      </c>
      <c r="D728" s="110" t="s">
        <v>869</v>
      </c>
      <c r="E728" s="110" t="s">
        <v>128</v>
      </c>
      <c r="F728" s="110" t="s">
        <v>128</v>
      </c>
      <c r="G728" s="111" t="s">
        <v>153</v>
      </c>
    </row>
    <row r="729" spans="2:7" x14ac:dyDescent="0.25">
      <c r="B729" s="141" t="s">
        <v>1714</v>
      </c>
      <c r="C729" s="133" t="s">
        <v>894</v>
      </c>
      <c r="D729" s="110" t="s">
        <v>869</v>
      </c>
      <c r="E729" s="110" t="s">
        <v>128</v>
      </c>
      <c r="F729" s="110" t="s">
        <v>128</v>
      </c>
      <c r="G729" s="111" t="s">
        <v>75</v>
      </c>
    </row>
    <row r="730" spans="2:7" x14ac:dyDescent="0.25">
      <c r="B730" s="141" t="s">
        <v>1714</v>
      </c>
      <c r="C730" s="133" t="s">
        <v>895</v>
      </c>
      <c r="D730" s="110" t="s">
        <v>869</v>
      </c>
      <c r="E730" s="110" t="s">
        <v>128</v>
      </c>
      <c r="F730" s="110" t="s">
        <v>128</v>
      </c>
      <c r="G730" s="111" t="s">
        <v>166</v>
      </c>
    </row>
    <row r="731" spans="2:7" x14ac:dyDescent="0.25">
      <c r="B731" s="141" t="s">
        <v>1714</v>
      </c>
      <c r="C731" s="133" t="s">
        <v>896</v>
      </c>
      <c r="D731" s="110" t="s">
        <v>869</v>
      </c>
      <c r="E731" s="110" t="s">
        <v>128</v>
      </c>
      <c r="F731" s="110" t="s">
        <v>128</v>
      </c>
      <c r="G731" s="111" t="s">
        <v>77</v>
      </c>
    </row>
    <row r="732" spans="2:7" x14ac:dyDescent="0.25">
      <c r="B732" s="143" t="s">
        <v>1714</v>
      </c>
      <c r="C732" s="135" t="s">
        <v>897</v>
      </c>
      <c r="D732" s="112" t="s">
        <v>869</v>
      </c>
      <c r="E732" s="112" t="s">
        <v>128</v>
      </c>
      <c r="F732" s="112" t="s">
        <v>128</v>
      </c>
      <c r="G732" s="113" t="s">
        <v>164</v>
      </c>
    </row>
    <row r="733" spans="2:7" x14ac:dyDescent="0.25">
      <c r="B733" s="141" t="s">
        <v>1715</v>
      </c>
      <c r="C733" s="137" t="s">
        <v>1932</v>
      </c>
      <c r="D733" s="137" t="s">
        <v>1930</v>
      </c>
      <c r="E733" s="173" t="s">
        <v>128</v>
      </c>
      <c r="F733" s="173" t="s">
        <v>128</v>
      </c>
      <c r="G733" s="174" t="s">
        <v>1931</v>
      </c>
    </row>
    <row r="734" spans="2:7" x14ac:dyDescent="0.25">
      <c r="B734" s="141" t="s">
        <v>1715</v>
      </c>
      <c r="C734" s="137" t="s">
        <v>1933</v>
      </c>
      <c r="D734" s="137" t="s">
        <v>1930</v>
      </c>
      <c r="E734" s="173" t="s">
        <v>128</v>
      </c>
      <c r="F734" s="173" t="s">
        <v>128</v>
      </c>
      <c r="G734" s="174" t="s">
        <v>355</v>
      </c>
    </row>
    <row r="735" spans="2:7" x14ac:dyDescent="0.25">
      <c r="B735" s="141" t="s">
        <v>1715</v>
      </c>
      <c r="C735" s="137" t="s">
        <v>1934</v>
      </c>
      <c r="D735" s="137" t="s">
        <v>1930</v>
      </c>
      <c r="E735" s="173" t="s">
        <v>128</v>
      </c>
      <c r="F735" s="173" t="s">
        <v>128</v>
      </c>
      <c r="G735" s="174" t="s">
        <v>1940</v>
      </c>
    </row>
    <row r="736" spans="2:7" x14ac:dyDescent="0.25">
      <c r="B736" s="141" t="s">
        <v>1715</v>
      </c>
      <c r="C736" s="137" t="s">
        <v>1935</v>
      </c>
      <c r="D736" s="137" t="s">
        <v>1930</v>
      </c>
      <c r="E736" s="173" t="s">
        <v>128</v>
      </c>
      <c r="F736" s="173" t="s">
        <v>128</v>
      </c>
      <c r="G736" s="174" t="s">
        <v>357</v>
      </c>
    </row>
    <row r="737" spans="2:7" x14ac:dyDescent="0.25">
      <c r="B737" s="141" t="s">
        <v>1715</v>
      </c>
      <c r="C737" s="137" t="s">
        <v>1936</v>
      </c>
      <c r="D737" s="137" t="s">
        <v>1930</v>
      </c>
      <c r="E737" s="173" t="s">
        <v>128</v>
      </c>
      <c r="F737" s="173" t="s">
        <v>128</v>
      </c>
      <c r="G737" s="174" t="s">
        <v>361</v>
      </c>
    </row>
    <row r="738" spans="2:7" x14ac:dyDescent="0.25">
      <c r="B738" s="141" t="s">
        <v>1715</v>
      </c>
      <c r="C738" s="137" t="s">
        <v>1937</v>
      </c>
      <c r="D738" s="137" t="s">
        <v>1930</v>
      </c>
      <c r="E738" s="173" t="s">
        <v>128</v>
      </c>
      <c r="F738" s="173" t="s">
        <v>128</v>
      </c>
      <c r="G738" s="174" t="s">
        <v>365</v>
      </c>
    </row>
    <row r="739" spans="2:7" x14ac:dyDescent="0.25">
      <c r="B739" s="141" t="s">
        <v>1715</v>
      </c>
      <c r="C739" s="137" t="s">
        <v>1938</v>
      </c>
      <c r="D739" s="137" t="s">
        <v>1930</v>
      </c>
      <c r="E739" s="173" t="s">
        <v>128</v>
      </c>
      <c r="F739" s="173" t="s">
        <v>128</v>
      </c>
      <c r="G739" s="174" t="s">
        <v>1941</v>
      </c>
    </row>
    <row r="740" spans="2:7" x14ac:dyDescent="0.25">
      <c r="B740" s="141" t="s">
        <v>1715</v>
      </c>
      <c r="C740" s="137" t="s">
        <v>1939</v>
      </c>
      <c r="D740" s="137" t="s">
        <v>1930</v>
      </c>
      <c r="E740" s="173" t="s">
        <v>128</v>
      </c>
      <c r="F740" s="173" t="s">
        <v>128</v>
      </c>
      <c r="G740" s="174" t="s">
        <v>371</v>
      </c>
    </row>
    <row r="741" spans="2:7" x14ac:dyDescent="0.25">
      <c r="B741" s="141" t="s">
        <v>1715</v>
      </c>
      <c r="C741" s="137" t="s">
        <v>1942</v>
      </c>
      <c r="D741" s="137" t="s">
        <v>1930</v>
      </c>
      <c r="E741" s="173" t="s">
        <v>128</v>
      </c>
      <c r="F741" s="173" t="s">
        <v>128</v>
      </c>
      <c r="G741" s="174" t="s">
        <v>375</v>
      </c>
    </row>
    <row r="742" spans="2:7" x14ac:dyDescent="0.25">
      <c r="B742" s="141" t="s">
        <v>1715</v>
      </c>
      <c r="C742" s="137" t="s">
        <v>1943</v>
      </c>
      <c r="D742" s="137" t="s">
        <v>1930</v>
      </c>
      <c r="E742" s="173" t="s">
        <v>128</v>
      </c>
      <c r="F742" s="173" t="s">
        <v>128</v>
      </c>
      <c r="G742" s="174" t="s">
        <v>379</v>
      </c>
    </row>
    <row r="743" spans="2:7" x14ac:dyDescent="0.25">
      <c r="B743" s="141" t="s">
        <v>1715</v>
      </c>
      <c r="C743" s="137" t="s">
        <v>1944</v>
      </c>
      <c r="D743" s="137" t="s">
        <v>1930</v>
      </c>
      <c r="E743" s="173" t="s">
        <v>128</v>
      </c>
      <c r="F743" s="173" t="s">
        <v>128</v>
      </c>
      <c r="G743" s="174" t="s">
        <v>1945</v>
      </c>
    </row>
    <row r="744" spans="2:7" x14ac:dyDescent="0.25">
      <c r="B744" s="141" t="s">
        <v>1715</v>
      </c>
      <c r="C744" s="137" t="s">
        <v>1946</v>
      </c>
      <c r="D744" s="137" t="s">
        <v>1930</v>
      </c>
      <c r="E744" s="173" t="s">
        <v>128</v>
      </c>
      <c r="F744" s="173" t="s">
        <v>128</v>
      </c>
      <c r="G744" s="174" t="s">
        <v>1952</v>
      </c>
    </row>
    <row r="745" spans="2:7" x14ac:dyDescent="0.25">
      <c r="B745" s="141" t="s">
        <v>1715</v>
      </c>
      <c r="C745" s="137" t="s">
        <v>1947</v>
      </c>
      <c r="D745" s="137" t="s">
        <v>1930</v>
      </c>
      <c r="E745" s="173" t="s">
        <v>128</v>
      </c>
      <c r="F745" s="173" t="s">
        <v>128</v>
      </c>
      <c r="G745" s="174" t="s">
        <v>1953</v>
      </c>
    </row>
    <row r="746" spans="2:7" x14ac:dyDescent="0.25">
      <c r="B746" s="141" t="s">
        <v>1715</v>
      </c>
      <c r="C746" s="137" t="s">
        <v>1948</v>
      </c>
      <c r="D746" s="137" t="s">
        <v>1930</v>
      </c>
      <c r="E746" s="173" t="s">
        <v>128</v>
      </c>
      <c r="F746" s="173" t="s">
        <v>128</v>
      </c>
      <c r="G746" s="174" t="s">
        <v>1954</v>
      </c>
    </row>
    <row r="747" spans="2:7" x14ac:dyDescent="0.25">
      <c r="B747" s="141" t="s">
        <v>1715</v>
      </c>
      <c r="C747" s="137" t="s">
        <v>1949</v>
      </c>
      <c r="D747" s="137" t="s">
        <v>1930</v>
      </c>
      <c r="E747" s="173" t="s">
        <v>128</v>
      </c>
      <c r="F747" s="173" t="s">
        <v>128</v>
      </c>
      <c r="G747" s="174" t="s">
        <v>1955</v>
      </c>
    </row>
    <row r="748" spans="2:7" x14ac:dyDescent="0.25">
      <c r="B748" s="141" t="s">
        <v>1715</v>
      </c>
      <c r="C748" s="137" t="s">
        <v>1950</v>
      </c>
      <c r="D748" s="137" t="s">
        <v>1930</v>
      </c>
      <c r="E748" s="173" t="s">
        <v>128</v>
      </c>
      <c r="F748" s="173" t="s">
        <v>128</v>
      </c>
      <c r="G748" s="174" t="s">
        <v>1956</v>
      </c>
    </row>
    <row r="749" spans="2:7" x14ac:dyDescent="0.25">
      <c r="B749" s="141" t="s">
        <v>1715</v>
      </c>
      <c r="C749" s="137" t="s">
        <v>1951</v>
      </c>
      <c r="D749" s="137" t="s">
        <v>1930</v>
      </c>
      <c r="E749" s="173" t="s">
        <v>128</v>
      </c>
      <c r="F749" s="173" t="s">
        <v>128</v>
      </c>
      <c r="G749" s="174" t="s">
        <v>1957</v>
      </c>
    </row>
    <row r="750" spans="2:7" x14ac:dyDescent="0.25">
      <c r="B750" s="141" t="s">
        <v>1715</v>
      </c>
      <c r="C750" s="137" t="s">
        <v>1958</v>
      </c>
      <c r="D750" s="137" t="s">
        <v>1930</v>
      </c>
      <c r="E750" s="173" t="s">
        <v>128</v>
      </c>
      <c r="F750" s="173" t="s">
        <v>128</v>
      </c>
      <c r="G750" s="174" t="s">
        <v>1963</v>
      </c>
    </row>
    <row r="751" spans="2:7" x14ac:dyDescent="0.25">
      <c r="B751" s="141" t="s">
        <v>1715</v>
      </c>
      <c r="C751" s="137" t="s">
        <v>1959</v>
      </c>
      <c r="D751" s="137" t="s">
        <v>1930</v>
      </c>
      <c r="E751" s="173" t="s">
        <v>128</v>
      </c>
      <c r="F751" s="173" t="s">
        <v>128</v>
      </c>
      <c r="G751" s="174" t="s">
        <v>1964</v>
      </c>
    </row>
    <row r="752" spans="2:7" x14ac:dyDescent="0.25">
      <c r="B752" s="141" t="s">
        <v>1715</v>
      </c>
      <c r="C752" s="137" t="s">
        <v>1960</v>
      </c>
      <c r="D752" s="137" t="s">
        <v>1930</v>
      </c>
      <c r="E752" s="173" t="s">
        <v>128</v>
      </c>
      <c r="F752" s="173" t="s">
        <v>128</v>
      </c>
      <c r="G752" s="174" t="s">
        <v>1965</v>
      </c>
    </row>
    <row r="753" spans="2:7" x14ac:dyDescent="0.25">
      <c r="B753" s="141" t="s">
        <v>1715</v>
      </c>
      <c r="C753" s="137" t="s">
        <v>1961</v>
      </c>
      <c r="D753" s="137" t="s">
        <v>1930</v>
      </c>
      <c r="E753" s="173" t="s">
        <v>128</v>
      </c>
      <c r="F753" s="173" t="s">
        <v>128</v>
      </c>
      <c r="G753" s="174" t="s">
        <v>1966</v>
      </c>
    </row>
    <row r="754" spans="2:7" x14ac:dyDescent="0.25">
      <c r="B754" s="143" t="s">
        <v>1715</v>
      </c>
      <c r="C754" s="175" t="s">
        <v>1962</v>
      </c>
      <c r="D754" s="175" t="s">
        <v>1930</v>
      </c>
      <c r="E754" s="176" t="s">
        <v>128</v>
      </c>
      <c r="F754" s="176" t="s">
        <v>128</v>
      </c>
      <c r="G754" s="177" t="s">
        <v>1967</v>
      </c>
    </row>
    <row r="755" spans="2:7" x14ac:dyDescent="0.25">
      <c r="B755" s="141" t="s">
        <v>1716</v>
      </c>
      <c r="C755" s="137" t="s">
        <v>1969</v>
      </c>
      <c r="D755" s="173" t="s">
        <v>1968</v>
      </c>
      <c r="E755" s="173" t="s">
        <v>128</v>
      </c>
      <c r="F755" s="173" t="s">
        <v>128</v>
      </c>
      <c r="G755" s="174" t="s">
        <v>1970</v>
      </c>
    </row>
    <row r="756" spans="2:7" x14ac:dyDescent="0.25">
      <c r="B756" s="141" t="s">
        <v>1716</v>
      </c>
      <c r="C756" s="137" t="s">
        <v>1971</v>
      </c>
      <c r="D756" s="173" t="s">
        <v>1968</v>
      </c>
      <c r="E756" s="173" t="s">
        <v>128</v>
      </c>
      <c r="F756" s="173" t="s">
        <v>128</v>
      </c>
      <c r="G756" s="174" t="s">
        <v>1972</v>
      </c>
    </row>
    <row r="757" spans="2:7" x14ac:dyDescent="0.25">
      <c r="B757" s="141" t="s">
        <v>1716</v>
      </c>
      <c r="C757" s="137" t="s">
        <v>1973</v>
      </c>
      <c r="D757" s="173" t="s">
        <v>1968</v>
      </c>
      <c r="E757" s="173" t="s">
        <v>128</v>
      </c>
      <c r="F757" s="173" t="s">
        <v>128</v>
      </c>
      <c r="G757" s="174" t="s">
        <v>1974</v>
      </c>
    </row>
    <row r="758" spans="2:7" x14ac:dyDescent="0.25">
      <c r="B758" s="141" t="s">
        <v>1716</v>
      </c>
      <c r="C758" s="137" t="s">
        <v>1975</v>
      </c>
      <c r="D758" s="173" t="s">
        <v>1968</v>
      </c>
      <c r="E758" s="173" t="s">
        <v>128</v>
      </c>
      <c r="F758" s="173" t="s">
        <v>128</v>
      </c>
      <c r="G758" s="174" t="s">
        <v>1976</v>
      </c>
    </row>
    <row r="759" spans="2:7" x14ac:dyDescent="0.25">
      <c r="B759" s="141" t="s">
        <v>1716</v>
      </c>
      <c r="C759" s="137" t="s">
        <v>1977</v>
      </c>
      <c r="D759" s="173" t="s">
        <v>1968</v>
      </c>
      <c r="E759" s="173" t="s">
        <v>128</v>
      </c>
      <c r="F759" s="173" t="s">
        <v>128</v>
      </c>
      <c r="G759" s="174" t="s">
        <v>1978</v>
      </c>
    </row>
    <row r="760" spans="2:7" x14ac:dyDescent="0.25">
      <c r="B760" s="141" t="s">
        <v>1716</v>
      </c>
      <c r="C760" s="137" t="s">
        <v>1979</v>
      </c>
      <c r="D760" s="173" t="s">
        <v>1968</v>
      </c>
      <c r="E760" s="173" t="s">
        <v>128</v>
      </c>
      <c r="F760" s="173" t="s">
        <v>128</v>
      </c>
      <c r="G760" s="174" t="s">
        <v>1980</v>
      </c>
    </row>
    <row r="761" spans="2:7" x14ac:dyDescent="0.25">
      <c r="B761" s="141" t="s">
        <v>1716</v>
      </c>
      <c r="C761" s="137" t="s">
        <v>1981</v>
      </c>
      <c r="D761" s="173" t="s">
        <v>1968</v>
      </c>
      <c r="E761" s="173" t="s">
        <v>128</v>
      </c>
      <c r="F761" s="173" t="s">
        <v>128</v>
      </c>
      <c r="G761" s="174" t="s">
        <v>1982</v>
      </c>
    </row>
    <row r="762" spans="2:7" x14ac:dyDescent="0.25">
      <c r="B762" s="141" t="s">
        <v>1716</v>
      </c>
      <c r="C762" s="137" t="s">
        <v>1983</v>
      </c>
      <c r="D762" s="173" t="s">
        <v>1968</v>
      </c>
      <c r="E762" s="173" t="s">
        <v>128</v>
      </c>
      <c r="F762" s="173" t="s">
        <v>128</v>
      </c>
      <c r="G762" s="174" t="s">
        <v>1984</v>
      </c>
    </row>
    <row r="763" spans="2:7" x14ac:dyDescent="0.25">
      <c r="B763" s="141" t="s">
        <v>1716</v>
      </c>
      <c r="C763" s="137" t="s">
        <v>1985</v>
      </c>
      <c r="D763" s="173" t="s">
        <v>1968</v>
      </c>
      <c r="E763" s="173" t="s">
        <v>128</v>
      </c>
      <c r="F763" s="173" t="s">
        <v>128</v>
      </c>
      <c r="G763" s="174" t="s">
        <v>1986</v>
      </c>
    </row>
    <row r="764" spans="2:7" x14ac:dyDescent="0.25">
      <c r="B764" s="141" t="s">
        <v>1716</v>
      </c>
      <c r="C764" s="137" t="s">
        <v>1987</v>
      </c>
      <c r="D764" s="173" t="s">
        <v>1968</v>
      </c>
      <c r="E764" s="173" t="s">
        <v>128</v>
      </c>
      <c r="F764" s="173" t="s">
        <v>128</v>
      </c>
      <c r="G764" s="174" t="s">
        <v>1988</v>
      </c>
    </row>
    <row r="765" spans="2:7" x14ac:dyDescent="0.25">
      <c r="B765" s="141" t="s">
        <v>1716</v>
      </c>
      <c r="C765" s="137" t="s">
        <v>1989</v>
      </c>
      <c r="D765" s="173" t="s">
        <v>1968</v>
      </c>
      <c r="E765" s="173" t="s">
        <v>128</v>
      </c>
      <c r="F765" s="173" t="s">
        <v>128</v>
      </c>
      <c r="G765" s="174" t="s">
        <v>1990</v>
      </c>
    </row>
    <row r="766" spans="2:7" x14ac:dyDescent="0.25">
      <c r="B766" s="141" t="s">
        <v>1716</v>
      </c>
      <c r="C766" s="137" t="s">
        <v>1991</v>
      </c>
      <c r="D766" s="173" t="s">
        <v>1968</v>
      </c>
      <c r="E766" s="173" t="s">
        <v>128</v>
      </c>
      <c r="F766" s="173" t="s">
        <v>128</v>
      </c>
      <c r="G766" s="174" t="s">
        <v>1992</v>
      </c>
    </row>
    <row r="767" spans="2:7" x14ac:dyDescent="0.25">
      <c r="B767" s="141" t="s">
        <v>1716</v>
      </c>
      <c r="C767" s="137" t="s">
        <v>1993</v>
      </c>
      <c r="D767" s="173" t="s">
        <v>1968</v>
      </c>
      <c r="E767" s="173" t="s">
        <v>128</v>
      </c>
      <c r="F767" s="173" t="s">
        <v>128</v>
      </c>
      <c r="G767" s="174" t="s">
        <v>1994</v>
      </c>
    </row>
    <row r="768" spans="2:7" x14ac:dyDescent="0.25">
      <c r="B768" s="141" t="s">
        <v>1716</v>
      </c>
      <c r="C768" s="137" t="s">
        <v>1995</v>
      </c>
      <c r="D768" s="173" t="s">
        <v>1968</v>
      </c>
      <c r="E768" s="173" t="s">
        <v>128</v>
      </c>
      <c r="F768" s="173" t="s">
        <v>128</v>
      </c>
      <c r="G768" s="174" t="s">
        <v>1996</v>
      </c>
    </row>
    <row r="769" spans="2:7" x14ac:dyDescent="0.25">
      <c r="B769" s="141" t="s">
        <v>1716</v>
      </c>
      <c r="C769" s="137" t="s">
        <v>1997</v>
      </c>
      <c r="D769" s="173" t="s">
        <v>1968</v>
      </c>
      <c r="E769" s="173" t="s">
        <v>128</v>
      </c>
      <c r="F769" s="173" t="s">
        <v>128</v>
      </c>
      <c r="G769" s="174" t="s">
        <v>1998</v>
      </c>
    </row>
    <row r="770" spans="2:7" x14ac:dyDescent="0.25">
      <c r="B770" s="141" t="s">
        <v>1716</v>
      </c>
      <c r="C770" s="137" t="s">
        <v>1999</v>
      </c>
      <c r="D770" s="173" t="s">
        <v>1968</v>
      </c>
      <c r="E770" s="173" t="s">
        <v>128</v>
      </c>
      <c r="F770" s="173" t="s">
        <v>128</v>
      </c>
      <c r="G770" s="174" t="s">
        <v>2000</v>
      </c>
    </row>
    <row r="771" spans="2:7" x14ac:dyDescent="0.25">
      <c r="B771" s="141" t="s">
        <v>1716</v>
      </c>
      <c r="C771" s="137" t="s">
        <v>2001</v>
      </c>
      <c r="D771" s="173" t="s">
        <v>1968</v>
      </c>
      <c r="E771" s="173" t="s">
        <v>128</v>
      </c>
      <c r="F771" s="173" t="s">
        <v>128</v>
      </c>
      <c r="G771" s="174" t="s">
        <v>2002</v>
      </c>
    </row>
    <row r="772" spans="2:7" x14ac:dyDescent="0.25">
      <c r="B772" s="141" t="s">
        <v>1716</v>
      </c>
      <c r="C772" s="137" t="s">
        <v>2003</v>
      </c>
      <c r="D772" s="173" t="s">
        <v>1968</v>
      </c>
      <c r="E772" s="173" t="s">
        <v>128</v>
      </c>
      <c r="F772" s="173" t="s">
        <v>128</v>
      </c>
      <c r="G772" s="174" t="s">
        <v>2004</v>
      </c>
    </row>
    <row r="773" spans="2:7" x14ac:dyDescent="0.25">
      <c r="B773" s="141" t="s">
        <v>1716</v>
      </c>
      <c r="C773" s="137" t="s">
        <v>2005</v>
      </c>
      <c r="D773" s="173" t="s">
        <v>1968</v>
      </c>
      <c r="E773" s="173" t="s">
        <v>128</v>
      </c>
      <c r="F773" s="173" t="s">
        <v>128</v>
      </c>
      <c r="G773" s="174" t="s">
        <v>1970</v>
      </c>
    </row>
    <row r="774" spans="2:7" x14ac:dyDescent="0.25">
      <c r="B774" s="141" t="s">
        <v>1716</v>
      </c>
      <c r="C774" s="137" t="s">
        <v>2006</v>
      </c>
      <c r="D774" s="173" t="s">
        <v>1968</v>
      </c>
      <c r="E774" s="173" t="s">
        <v>128</v>
      </c>
      <c r="F774" s="173" t="s">
        <v>128</v>
      </c>
      <c r="G774" s="174" t="s">
        <v>1972</v>
      </c>
    </row>
    <row r="775" spans="2:7" x14ac:dyDescent="0.25">
      <c r="B775" s="141" t="s">
        <v>1716</v>
      </c>
      <c r="C775" s="137" t="s">
        <v>2007</v>
      </c>
      <c r="D775" s="173" t="s">
        <v>1968</v>
      </c>
      <c r="E775" s="173" t="s">
        <v>128</v>
      </c>
      <c r="F775" s="173" t="s">
        <v>128</v>
      </c>
      <c r="G775" s="174" t="s">
        <v>1974</v>
      </c>
    </row>
    <row r="776" spans="2:7" x14ac:dyDescent="0.25">
      <c r="B776" s="141" t="s">
        <v>1716</v>
      </c>
      <c r="C776" s="137" t="s">
        <v>2008</v>
      </c>
      <c r="D776" s="173" t="s">
        <v>1968</v>
      </c>
      <c r="E776" s="173" t="s">
        <v>128</v>
      </c>
      <c r="F776" s="173" t="s">
        <v>128</v>
      </c>
      <c r="G776" s="174" t="s">
        <v>1976</v>
      </c>
    </row>
    <row r="777" spans="2:7" x14ac:dyDescent="0.25">
      <c r="B777" s="141" t="s">
        <v>1716</v>
      </c>
      <c r="C777" s="137" t="s">
        <v>2009</v>
      </c>
      <c r="D777" s="173" t="s">
        <v>1968</v>
      </c>
      <c r="E777" s="173" t="s">
        <v>128</v>
      </c>
      <c r="F777" s="173" t="s">
        <v>128</v>
      </c>
      <c r="G777" s="174" t="s">
        <v>1978</v>
      </c>
    </row>
    <row r="778" spans="2:7" x14ac:dyDescent="0.25">
      <c r="B778" s="141" t="s">
        <v>1716</v>
      </c>
      <c r="C778" s="137" t="s">
        <v>2010</v>
      </c>
      <c r="D778" s="173" t="s">
        <v>1968</v>
      </c>
      <c r="E778" s="173" t="s">
        <v>128</v>
      </c>
      <c r="F778" s="173" t="s">
        <v>128</v>
      </c>
      <c r="G778" s="174" t="s">
        <v>1980</v>
      </c>
    </row>
    <row r="779" spans="2:7" x14ac:dyDescent="0.25">
      <c r="B779" s="141" t="s">
        <v>1716</v>
      </c>
      <c r="C779" s="137" t="s">
        <v>2011</v>
      </c>
      <c r="D779" s="173" t="s">
        <v>1968</v>
      </c>
      <c r="E779" s="173" t="s">
        <v>128</v>
      </c>
      <c r="F779" s="173" t="s">
        <v>128</v>
      </c>
      <c r="G779" s="174" t="s">
        <v>1982</v>
      </c>
    </row>
    <row r="780" spans="2:7" x14ac:dyDescent="0.25">
      <c r="B780" s="141" t="s">
        <v>1716</v>
      </c>
      <c r="C780" s="137" t="s">
        <v>2012</v>
      </c>
      <c r="D780" s="173" t="s">
        <v>1968</v>
      </c>
      <c r="E780" s="173" t="s">
        <v>128</v>
      </c>
      <c r="F780" s="173" t="s">
        <v>128</v>
      </c>
      <c r="G780" s="174" t="s">
        <v>1984</v>
      </c>
    </row>
    <row r="781" spans="2:7" x14ac:dyDescent="0.25">
      <c r="B781" s="141" t="s">
        <v>1716</v>
      </c>
      <c r="C781" s="137" t="s">
        <v>2013</v>
      </c>
      <c r="D781" s="173" t="s">
        <v>1968</v>
      </c>
      <c r="E781" s="173" t="s">
        <v>128</v>
      </c>
      <c r="F781" s="173" t="s">
        <v>128</v>
      </c>
      <c r="G781" s="174" t="s">
        <v>1986</v>
      </c>
    </row>
    <row r="782" spans="2:7" x14ac:dyDescent="0.25">
      <c r="B782" s="141" t="s">
        <v>1716</v>
      </c>
      <c r="C782" s="137" t="s">
        <v>2014</v>
      </c>
      <c r="D782" s="173" t="s">
        <v>1968</v>
      </c>
      <c r="E782" s="173" t="s">
        <v>128</v>
      </c>
      <c r="F782" s="173" t="s">
        <v>128</v>
      </c>
      <c r="G782" s="174" t="s">
        <v>1988</v>
      </c>
    </row>
    <row r="783" spans="2:7" x14ac:dyDescent="0.25">
      <c r="B783" s="141" t="s">
        <v>1716</v>
      </c>
      <c r="C783" s="137" t="s">
        <v>2015</v>
      </c>
      <c r="D783" s="173" t="s">
        <v>1968</v>
      </c>
      <c r="E783" s="173" t="s">
        <v>128</v>
      </c>
      <c r="F783" s="173" t="s">
        <v>128</v>
      </c>
      <c r="G783" s="174" t="s">
        <v>1990</v>
      </c>
    </row>
    <row r="784" spans="2:7" x14ac:dyDescent="0.25">
      <c r="B784" s="141" t="s">
        <v>1716</v>
      </c>
      <c r="C784" s="137" t="s">
        <v>2016</v>
      </c>
      <c r="D784" s="173" t="s">
        <v>1968</v>
      </c>
      <c r="E784" s="173" t="s">
        <v>128</v>
      </c>
      <c r="F784" s="173" t="s">
        <v>128</v>
      </c>
      <c r="G784" s="174" t="s">
        <v>1992</v>
      </c>
    </row>
    <row r="785" spans="2:7" x14ac:dyDescent="0.25">
      <c r="B785" s="141" t="s">
        <v>1716</v>
      </c>
      <c r="C785" s="137" t="s">
        <v>2017</v>
      </c>
      <c r="D785" s="173" t="s">
        <v>1968</v>
      </c>
      <c r="E785" s="173" t="s">
        <v>128</v>
      </c>
      <c r="F785" s="173" t="s">
        <v>128</v>
      </c>
      <c r="G785" s="174" t="s">
        <v>1994</v>
      </c>
    </row>
    <row r="786" spans="2:7" x14ac:dyDescent="0.25">
      <c r="B786" s="141" t="s">
        <v>1716</v>
      </c>
      <c r="C786" s="137" t="s">
        <v>2018</v>
      </c>
      <c r="D786" s="173" t="s">
        <v>1968</v>
      </c>
      <c r="E786" s="173" t="s">
        <v>128</v>
      </c>
      <c r="F786" s="173" t="s">
        <v>128</v>
      </c>
      <c r="G786" s="174" t="s">
        <v>1996</v>
      </c>
    </row>
    <row r="787" spans="2:7" x14ac:dyDescent="0.25">
      <c r="B787" s="141" t="s">
        <v>1716</v>
      </c>
      <c r="C787" s="137" t="s">
        <v>2019</v>
      </c>
      <c r="D787" s="173" t="s">
        <v>1968</v>
      </c>
      <c r="E787" s="173" t="s">
        <v>128</v>
      </c>
      <c r="F787" s="173" t="s">
        <v>128</v>
      </c>
      <c r="G787" s="174" t="s">
        <v>1998</v>
      </c>
    </row>
    <row r="788" spans="2:7" x14ac:dyDescent="0.25">
      <c r="B788" s="141" t="s">
        <v>1716</v>
      </c>
      <c r="C788" s="137" t="s">
        <v>2020</v>
      </c>
      <c r="D788" s="173" t="s">
        <v>1968</v>
      </c>
      <c r="E788" s="173" t="s">
        <v>128</v>
      </c>
      <c r="F788" s="173" t="s">
        <v>128</v>
      </c>
      <c r="G788" s="174" t="s">
        <v>2000</v>
      </c>
    </row>
    <row r="789" spans="2:7" x14ac:dyDescent="0.25">
      <c r="B789" s="141" t="s">
        <v>1716</v>
      </c>
      <c r="C789" s="137" t="s">
        <v>2021</v>
      </c>
      <c r="D789" s="173" t="s">
        <v>1968</v>
      </c>
      <c r="E789" s="173" t="s">
        <v>128</v>
      </c>
      <c r="F789" s="173" t="s">
        <v>128</v>
      </c>
      <c r="G789" s="174" t="s">
        <v>2002</v>
      </c>
    </row>
    <row r="790" spans="2:7" x14ac:dyDescent="0.25">
      <c r="B790" s="141" t="s">
        <v>1716</v>
      </c>
      <c r="C790" s="137" t="s">
        <v>2022</v>
      </c>
      <c r="D790" s="173" t="s">
        <v>1968</v>
      </c>
      <c r="E790" s="173" t="s">
        <v>128</v>
      </c>
      <c r="F790" s="173" t="s">
        <v>128</v>
      </c>
      <c r="G790" s="174" t="s">
        <v>2004</v>
      </c>
    </row>
    <row r="791" spans="2:7" x14ac:dyDescent="0.25">
      <c r="B791" s="141" t="s">
        <v>1716</v>
      </c>
      <c r="C791" s="137" t="s">
        <v>2023</v>
      </c>
      <c r="D791" s="173" t="s">
        <v>1968</v>
      </c>
      <c r="E791" s="173" t="s">
        <v>128</v>
      </c>
      <c r="F791" s="173" t="s">
        <v>128</v>
      </c>
      <c r="G791" s="174" t="s">
        <v>1970</v>
      </c>
    </row>
    <row r="792" spans="2:7" x14ac:dyDescent="0.25">
      <c r="B792" s="141" t="s">
        <v>1716</v>
      </c>
      <c r="C792" s="137" t="s">
        <v>2024</v>
      </c>
      <c r="D792" s="173" t="s">
        <v>1968</v>
      </c>
      <c r="E792" s="173" t="s">
        <v>128</v>
      </c>
      <c r="F792" s="173" t="s">
        <v>128</v>
      </c>
      <c r="G792" s="174" t="s">
        <v>1972</v>
      </c>
    </row>
    <row r="793" spans="2:7" x14ac:dyDescent="0.25">
      <c r="B793" s="141" t="s">
        <v>1716</v>
      </c>
      <c r="C793" s="137" t="s">
        <v>2025</v>
      </c>
      <c r="D793" s="173" t="s">
        <v>1968</v>
      </c>
      <c r="E793" s="173" t="s">
        <v>128</v>
      </c>
      <c r="F793" s="173" t="s">
        <v>128</v>
      </c>
      <c r="G793" s="174" t="s">
        <v>1974</v>
      </c>
    </row>
    <row r="794" spans="2:7" x14ac:dyDescent="0.25">
      <c r="B794" s="141" t="s">
        <v>1716</v>
      </c>
      <c r="C794" s="137" t="s">
        <v>2026</v>
      </c>
      <c r="D794" s="173" t="s">
        <v>1968</v>
      </c>
      <c r="E794" s="173" t="s">
        <v>128</v>
      </c>
      <c r="F794" s="173" t="s">
        <v>128</v>
      </c>
      <c r="G794" s="174" t="s">
        <v>1976</v>
      </c>
    </row>
    <row r="795" spans="2:7" x14ac:dyDescent="0.25">
      <c r="B795" s="141" t="s">
        <v>1716</v>
      </c>
      <c r="C795" s="137" t="s">
        <v>2027</v>
      </c>
      <c r="D795" s="173" t="s">
        <v>1968</v>
      </c>
      <c r="E795" s="173" t="s">
        <v>128</v>
      </c>
      <c r="F795" s="173" t="s">
        <v>128</v>
      </c>
      <c r="G795" s="174" t="s">
        <v>1978</v>
      </c>
    </row>
    <row r="796" spans="2:7" x14ac:dyDescent="0.25">
      <c r="B796" s="141" t="s">
        <v>1716</v>
      </c>
      <c r="C796" s="137" t="s">
        <v>2028</v>
      </c>
      <c r="D796" s="173" t="s">
        <v>1968</v>
      </c>
      <c r="E796" s="173" t="s">
        <v>128</v>
      </c>
      <c r="F796" s="173" t="s">
        <v>128</v>
      </c>
      <c r="G796" s="174" t="s">
        <v>1980</v>
      </c>
    </row>
    <row r="797" spans="2:7" x14ac:dyDescent="0.25">
      <c r="B797" s="141" t="s">
        <v>1716</v>
      </c>
      <c r="C797" s="137" t="s">
        <v>2029</v>
      </c>
      <c r="D797" s="173" t="s">
        <v>1968</v>
      </c>
      <c r="E797" s="173" t="s">
        <v>128</v>
      </c>
      <c r="F797" s="173" t="s">
        <v>128</v>
      </c>
      <c r="G797" s="174" t="s">
        <v>1982</v>
      </c>
    </row>
    <row r="798" spans="2:7" x14ac:dyDescent="0.25">
      <c r="B798" s="141" t="s">
        <v>1716</v>
      </c>
      <c r="C798" s="137" t="s">
        <v>2030</v>
      </c>
      <c r="D798" s="173" t="s">
        <v>1968</v>
      </c>
      <c r="E798" s="173" t="s">
        <v>128</v>
      </c>
      <c r="F798" s="173" t="s">
        <v>128</v>
      </c>
      <c r="G798" s="174" t="s">
        <v>1984</v>
      </c>
    </row>
    <row r="799" spans="2:7" x14ac:dyDescent="0.25">
      <c r="B799" s="141" t="s">
        <v>1716</v>
      </c>
      <c r="C799" s="137" t="s">
        <v>2031</v>
      </c>
      <c r="D799" s="173" t="s">
        <v>1968</v>
      </c>
      <c r="E799" s="173" t="s">
        <v>128</v>
      </c>
      <c r="F799" s="173" t="s">
        <v>128</v>
      </c>
      <c r="G799" s="174" t="s">
        <v>1986</v>
      </c>
    </row>
    <row r="800" spans="2:7" x14ac:dyDescent="0.25">
      <c r="B800" s="141" t="s">
        <v>1716</v>
      </c>
      <c r="C800" s="137" t="s">
        <v>2032</v>
      </c>
      <c r="D800" s="173" t="s">
        <v>1968</v>
      </c>
      <c r="E800" s="173" t="s">
        <v>128</v>
      </c>
      <c r="F800" s="173" t="s">
        <v>128</v>
      </c>
      <c r="G800" s="174" t="s">
        <v>1988</v>
      </c>
    </row>
    <row r="801" spans="2:7" x14ac:dyDescent="0.25">
      <c r="B801" s="141" t="s">
        <v>1716</v>
      </c>
      <c r="C801" s="137" t="s">
        <v>2033</v>
      </c>
      <c r="D801" s="173" t="s">
        <v>1968</v>
      </c>
      <c r="E801" s="173" t="s">
        <v>128</v>
      </c>
      <c r="F801" s="173" t="s">
        <v>128</v>
      </c>
      <c r="G801" s="174" t="s">
        <v>1990</v>
      </c>
    </row>
    <row r="802" spans="2:7" x14ac:dyDescent="0.25">
      <c r="B802" s="141" t="s">
        <v>1716</v>
      </c>
      <c r="C802" s="137" t="s">
        <v>2034</v>
      </c>
      <c r="D802" s="173" t="s">
        <v>1968</v>
      </c>
      <c r="E802" s="173" t="s">
        <v>128</v>
      </c>
      <c r="F802" s="173" t="s">
        <v>128</v>
      </c>
      <c r="G802" s="174" t="s">
        <v>1992</v>
      </c>
    </row>
    <row r="803" spans="2:7" x14ac:dyDescent="0.25">
      <c r="B803" s="141" t="s">
        <v>1716</v>
      </c>
      <c r="C803" s="137" t="s">
        <v>2035</v>
      </c>
      <c r="D803" s="173" t="s">
        <v>1968</v>
      </c>
      <c r="E803" s="173" t="s">
        <v>128</v>
      </c>
      <c r="F803" s="173" t="s">
        <v>128</v>
      </c>
      <c r="G803" s="174" t="s">
        <v>1994</v>
      </c>
    </row>
    <row r="804" spans="2:7" x14ac:dyDescent="0.25">
      <c r="B804" s="141" t="s">
        <v>1716</v>
      </c>
      <c r="C804" s="137" t="s">
        <v>2036</v>
      </c>
      <c r="D804" s="173" t="s">
        <v>1968</v>
      </c>
      <c r="E804" s="173" t="s">
        <v>128</v>
      </c>
      <c r="F804" s="173" t="s">
        <v>128</v>
      </c>
      <c r="G804" s="174" t="s">
        <v>1996</v>
      </c>
    </row>
    <row r="805" spans="2:7" x14ac:dyDescent="0.25">
      <c r="B805" s="141" t="s">
        <v>1716</v>
      </c>
      <c r="C805" s="137" t="s">
        <v>2037</v>
      </c>
      <c r="D805" s="173" t="s">
        <v>1968</v>
      </c>
      <c r="E805" s="173" t="s">
        <v>128</v>
      </c>
      <c r="F805" s="173" t="s">
        <v>128</v>
      </c>
      <c r="G805" s="174" t="s">
        <v>1998</v>
      </c>
    </row>
    <row r="806" spans="2:7" x14ac:dyDescent="0.25">
      <c r="B806" s="141" t="s">
        <v>1716</v>
      </c>
      <c r="C806" s="137" t="s">
        <v>2038</v>
      </c>
      <c r="D806" s="173" t="s">
        <v>1968</v>
      </c>
      <c r="E806" s="173" t="s">
        <v>128</v>
      </c>
      <c r="F806" s="173" t="s">
        <v>128</v>
      </c>
      <c r="G806" s="174" t="s">
        <v>2000</v>
      </c>
    </row>
    <row r="807" spans="2:7" x14ac:dyDescent="0.25">
      <c r="B807" s="141" t="s">
        <v>1716</v>
      </c>
      <c r="C807" s="137" t="s">
        <v>2039</v>
      </c>
      <c r="D807" s="173" t="s">
        <v>1968</v>
      </c>
      <c r="E807" s="173" t="s">
        <v>128</v>
      </c>
      <c r="F807" s="173" t="s">
        <v>128</v>
      </c>
      <c r="G807" s="174" t="s">
        <v>2002</v>
      </c>
    </row>
    <row r="808" spans="2:7" x14ac:dyDescent="0.25">
      <c r="B808" s="141" t="s">
        <v>1716</v>
      </c>
      <c r="C808" s="137" t="s">
        <v>2040</v>
      </c>
      <c r="D808" s="173" t="s">
        <v>1968</v>
      </c>
      <c r="E808" s="173" t="s">
        <v>128</v>
      </c>
      <c r="F808" s="173" t="s">
        <v>128</v>
      </c>
      <c r="G808" s="174" t="s">
        <v>2004</v>
      </c>
    </row>
    <row r="809" spans="2:7" x14ac:dyDescent="0.25">
      <c r="B809" s="141" t="s">
        <v>1716</v>
      </c>
      <c r="C809" s="137" t="s">
        <v>2041</v>
      </c>
      <c r="D809" s="173" t="s">
        <v>1968</v>
      </c>
      <c r="E809" s="173" t="s">
        <v>128</v>
      </c>
      <c r="F809" s="173" t="s">
        <v>128</v>
      </c>
      <c r="G809" s="174" t="s">
        <v>1970</v>
      </c>
    </row>
    <row r="810" spans="2:7" x14ac:dyDescent="0.25">
      <c r="B810" s="141" t="s">
        <v>1716</v>
      </c>
      <c r="C810" s="137" t="s">
        <v>2042</v>
      </c>
      <c r="D810" s="173" t="s">
        <v>1968</v>
      </c>
      <c r="E810" s="173" t="s">
        <v>128</v>
      </c>
      <c r="F810" s="173" t="s">
        <v>128</v>
      </c>
      <c r="G810" s="174" t="s">
        <v>1972</v>
      </c>
    </row>
    <row r="811" spans="2:7" x14ac:dyDescent="0.25">
      <c r="B811" s="141" t="s">
        <v>1716</v>
      </c>
      <c r="C811" s="137" t="s">
        <v>2043</v>
      </c>
      <c r="D811" s="173" t="s">
        <v>1968</v>
      </c>
      <c r="E811" s="173" t="s">
        <v>128</v>
      </c>
      <c r="F811" s="173" t="s">
        <v>128</v>
      </c>
      <c r="G811" s="174" t="s">
        <v>1974</v>
      </c>
    </row>
    <row r="812" spans="2:7" x14ac:dyDescent="0.25">
      <c r="B812" s="141" t="s">
        <v>1716</v>
      </c>
      <c r="C812" s="137" t="s">
        <v>2044</v>
      </c>
      <c r="D812" s="173" t="s">
        <v>1968</v>
      </c>
      <c r="E812" s="173" t="s">
        <v>128</v>
      </c>
      <c r="F812" s="173" t="s">
        <v>128</v>
      </c>
      <c r="G812" s="174" t="s">
        <v>1976</v>
      </c>
    </row>
    <row r="813" spans="2:7" x14ac:dyDescent="0.25">
      <c r="B813" s="141" t="s">
        <v>1716</v>
      </c>
      <c r="C813" s="137" t="s">
        <v>2045</v>
      </c>
      <c r="D813" s="173" t="s">
        <v>1968</v>
      </c>
      <c r="E813" s="173" t="s">
        <v>128</v>
      </c>
      <c r="F813" s="173" t="s">
        <v>128</v>
      </c>
      <c r="G813" s="174" t="s">
        <v>1980</v>
      </c>
    </row>
    <row r="814" spans="2:7" x14ac:dyDescent="0.25">
      <c r="B814" s="141" t="s">
        <v>1716</v>
      </c>
      <c r="C814" s="137" t="s">
        <v>2046</v>
      </c>
      <c r="D814" s="173" t="s">
        <v>1968</v>
      </c>
      <c r="E814" s="173" t="s">
        <v>128</v>
      </c>
      <c r="F814" s="173" t="s">
        <v>128</v>
      </c>
      <c r="G814" s="174" t="s">
        <v>1982</v>
      </c>
    </row>
    <row r="815" spans="2:7" x14ac:dyDescent="0.25">
      <c r="B815" s="141" t="s">
        <v>1716</v>
      </c>
      <c r="C815" s="137" t="s">
        <v>2047</v>
      </c>
      <c r="D815" s="173" t="s">
        <v>1968</v>
      </c>
      <c r="E815" s="173" t="s">
        <v>128</v>
      </c>
      <c r="F815" s="173" t="s">
        <v>128</v>
      </c>
      <c r="G815" s="174" t="s">
        <v>1984</v>
      </c>
    </row>
    <row r="816" spans="2:7" x14ac:dyDescent="0.25">
      <c r="B816" s="141" t="s">
        <v>1716</v>
      </c>
      <c r="C816" s="137" t="s">
        <v>2048</v>
      </c>
      <c r="D816" s="173" t="s">
        <v>1968</v>
      </c>
      <c r="E816" s="173" t="s">
        <v>128</v>
      </c>
      <c r="F816" s="173" t="s">
        <v>128</v>
      </c>
      <c r="G816" s="174" t="s">
        <v>1986</v>
      </c>
    </row>
    <row r="817" spans="2:7" x14ac:dyDescent="0.25">
      <c r="B817" s="141" t="s">
        <v>1716</v>
      </c>
      <c r="C817" s="137" t="s">
        <v>2049</v>
      </c>
      <c r="D817" s="173" t="s">
        <v>1968</v>
      </c>
      <c r="E817" s="173" t="s">
        <v>128</v>
      </c>
      <c r="F817" s="173" t="s">
        <v>128</v>
      </c>
      <c r="G817" s="174" t="s">
        <v>1988</v>
      </c>
    </row>
    <row r="818" spans="2:7" x14ac:dyDescent="0.25">
      <c r="B818" s="141" t="s">
        <v>1716</v>
      </c>
      <c r="C818" s="137" t="s">
        <v>2050</v>
      </c>
      <c r="D818" s="173" t="s">
        <v>1968</v>
      </c>
      <c r="E818" s="173" t="s">
        <v>128</v>
      </c>
      <c r="F818" s="173" t="s">
        <v>128</v>
      </c>
      <c r="G818" s="174" t="s">
        <v>1990</v>
      </c>
    </row>
    <row r="819" spans="2:7" x14ac:dyDescent="0.25">
      <c r="B819" s="141" t="s">
        <v>1716</v>
      </c>
      <c r="C819" s="137" t="s">
        <v>2051</v>
      </c>
      <c r="D819" s="173" t="s">
        <v>1968</v>
      </c>
      <c r="E819" s="173" t="s">
        <v>128</v>
      </c>
      <c r="F819" s="173" t="s">
        <v>128</v>
      </c>
      <c r="G819" s="174" t="s">
        <v>1992</v>
      </c>
    </row>
    <row r="820" spans="2:7" x14ac:dyDescent="0.25">
      <c r="B820" s="141" t="s">
        <v>1716</v>
      </c>
      <c r="C820" s="137" t="s">
        <v>2052</v>
      </c>
      <c r="D820" s="173" t="s">
        <v>1968</v>
      </c>
      <c r="E820" s="173" t="s">
        <v>128</v>
      </c>
      <c r="F820" s="173" t="s">
        <v>128</v>
      </c>
      <c r="G820" s="174" t="s">
        <v>1994</v>
      </c>
    </row>
    <row r="821" spans="2:7" x14ac:dyDescent="0.25">
      <c r="B821" s="141" t="s">
        <v>1716</v>
      </c>
      <c r="C821" s="137" t="s">
        <v>2053</v>
      </c>
      <c r="D821" s="173" t="s">
        <v>1968</v>
      </c>
      <c r="E821" s="173" t="s">
        <v>128</v>
      </c>
      <c r="F821" s="173" t="s">
        <v>128</v>
      </c>
      <c r="G821" s="174" t="s">
        <v>1996</v>
      </c>
    </row>
    <row r="822" spans="2:7" x14ac:dyDescent="0.25">
      <c r="B822" s="141" t="s">
        <v>1716</v>
      </c>
      <c r="C822" s="137" t="s">
        <v>2054</v>
      </c>
      <c r="D822" s="173" t="s">
        <v>1968</v>
      </c>
      <c r="E822" s="173" t="s">
        <v>128</v>
      </c>
      <c r="F822" s="173" t="s">
        <v>128</v>
      </c>
      <c r="G822" s="174" t="s">
        <v>1998</v>
      </c>
    </row>
    <row r="823" spans="2:7" x14ac:dyDescent="0.25">
      <c r="B823" s="141" t="s">
        <v>1716</v>
      </c>
      <c r="C823" s="137" t="s">
        <v>2055</v>
      </c>
      <c r="D823" s="173" t="s">
        <v>1968</v>
      </c>
      <c r="E823" s="173" t="s">
        <v>128</v>
      </c>
      <c r="F823" s="173" t="s">
        <v>128</v>
      </c>
      <c r="G823" s="174" t="s">
        <v>2000</v>
      </c>
    </row>
    <row r="824" spans="2:7" x14ac:dyDescent="0.25">
      <c r="B824" s="141" t="s">
        <v>1716</v>
      </c>
      <c r="C824" s="137" t="s">
        <v>2056</v>
      </c>
      <c r="D824" s="173" t="s">
        <v>1968</v>
      </c>
      <c r="E824" s="173" t="s">
        <v>128</v>
      </c>
      <c r="F824" s="173" t="s">
        <v>128</v>
      </c>
      <c r="G824" s="174" t="s">
        <v>2002</v>
      </c>
    </row>
    <row r="825" spans="2:7" x14ac:dyDescent="0.25">
      <c r="B825" s="141" t="s">
        <v>1716</v>
      </c>
      <c r="C825" s="137" t="s">
        <v>2057</v>
      </c>
      <c r="D825" s="173" t="s">
        <v>1968</v>
      </c>
      <c r="E825" s="173" t="s">
        <v>128</v>
      </c>
      <c r="F825" s="173" t="s">
        <v>128</v>
      </c>
      <c r="G825" s="174" t="s">
        <v>2004</v>
      </c>
    </row>
    <row r="826" spans="2:7" x14ac:dyDescent="0.25">
      <c r="B826" s="141" t="s">
        <v>1716</v>
      </c>
      <c r="C826" s="137" t="s">
        <v>2058</v>
      </c>
      <c r="D826" s="173" t="s">
        <v>1968</v>
      </c>
      <c r="E826" s="173" t="s">
        <v>128</v>
      </c>
      <c r="F826" s="173" t="s">
        <v>128</v>
      </c>
      <c r="G826" s="174" t="s">
        <v>2059</v>
      </c>
    </row>
    <row r="827" spans="2:7" x14ac:dyDescent="0.25">
      <c r="B827" s="141" t="s">
        <v>1716</v>
      </c>
      <c r="C827" s="137" t="s">
        <v>2060</v>
      </c>
      <c r="D827" s="173" t="s">
        <v>1968</v>
      </c>
      <c r="E827" s="173" t="s">
        <v>128</v>
      </c>
      <c r="F827" s="173" t="s">
        <v>128</v>
      </c>
      <c r="G827" s="174" t="s">
        <v>2061</v>
      </c>
    </row>
    <row r="828" spans="2:7" x14ac:dyDescent="0.25">
      <c r="B828" s="141" t="s">
        <v>1716</v>
      </c>
      <c r="C828" s="137" t="s">
        <v>2062</v>
      </c>
      <c r="D828" s="173" t="s">
        <v>1968</v>
      </c>
      <c r="E828" s="173" t="s">
        <v>128</v>
      </c>
      <c r="F828" s="173" t="s">
        <v>128</v>
      </c>
      <c r="G828" s="174" t="s">
        <v>2063</v>
      </c>
    </row>
    <row r="829" spans="2:7" x14ac:dyDescent="0.25">
      <c r="B829" s="141" t="s">
        <v>1716</v>
      </c>
      <c r="C829" s="137" t="s">
        <v>2064</v>
      </c>
      <c r="D829" s="173" t="s">
        <v>1968</v>
      </c>
      <c r="E829" s="173" t="s">
        <v>128</v>
      </c>
      <c r="F829" s="173" t="s">
        <v>128</v>
      </c>
      <c r="G829" s="174" t="s">
        <v>2065</v>
      </c>
    </row>
    <row r="830" spans="2:7" x14ac:dyDescent="0.25">
      <c r="B830" s="141" t="s">
        <v>1716</v>
      </c>
      <c r="C830" s="137" t="s">
        <v>2066</v>
      </c>
      <c r="D830" s="173" t="s">
        <v>1968</v>
      </c>
      <c r="E830" s="173" t="s">
        <v>128</v>
      </c>
      <c r="F830" s="173" t="s">
        <v>128</v>
      </c>
      <c r="G830" s="174" t="s">
        <v>2067</v>
      </c>
    </row>
    <row r="831" spans="2:7" x14ac:dyDescent="0.25">
      <c r="B831" s="141" t="s">
        <v>1716</v>
      </c>
      <c r="C831" s="137" t="s">
        <v>2069</v>
      </c>
      <c r="D831" s="173" t="s">
        <v>1968</v>
      </c>
      <c r="E831" s="173" t="s">
        <v>128</v>
      </c>
      <c r="F831" s="173" t="s">
        <v>128</v>
      </c>
      <c r="G831" s="174" t="s">
        <v>2070</v>
      </c>
    </row>
    <row r="832" spans="2:7" x14ac:dyDescent="0.25">
      <c r="B832" s="141" t="s">
        <v>1716</v>
      </c>
      <c r="C832" s="137" t="s">
        <v>2068</v>
      </c>
      <c r="D832" s="173" t="s">
        <v>1968</v>
      </c>
      <c r="E832" s="173" t="s">
        <v>128</v>
      </c>
      <c r="F832" s="173" t="s">
        <v>128</v>
      </c>
      <c r="G832" s="174" t="s">
        <v>2071</v>
      </c>
    </row>
    <row r="833" spans="2:7" x14ac:dyDescent="0.25">
      <c r="B833" s="141" t="s">
        <v>1716</v>
      </c>
      <c r="C833" s="137" t="s">
        <v>2072</v>
      </c>
      <c r="D833" s="173" t="s">
        <v>1968</v>
      </c>
      <c r="E833" s="173" t="s">
        <v>128</v>
      </c>
      <c r="F833" s="173" t="s">
        <v>128</v>
      </c>
      <c r="G833" s="174" t="s">
        <v>2073</v>
      </c>
    </row>
    <row r="834" spans="2:7" x14ac:dyDescent="0.25">
      <c r="B834" s="141" t="s">
        <v>1716</v>
      </c>
      <c r="C834" s="137" t="s">
        <v>2074</v>
      </c>
      <c r="D834" s="173" t="s">
        <v>1968</v>
      </c>
      <c r="E834" s="173" t="s">
        <v>128</v>
      </c>
      <c r="F834" s="173" t="s">
        <v>128</v>
      </c>
      <c r="G834" s="174" t="s">
        <v>2075</v>
      </c>
    </row>
    <row r="835" spans="2:7" x14ac:dyDescent="0.25">
      <c r="B835" s="141" t="s">
        <v>1716</v>
      </c>
      <c r="C835" s="137" t="s">
        <v>2076</v>
      </c>
      <c r="D835" s="173" t="s">
        <v>1968</v>
      </c>
      <c r="E835" s="173" t="s">
        <v>128</v>
      </c>
      <c r="F835" s="173" t="s">
        <v>128</v>
      </c>
      <c r="G835" s="174" t="s">
        <v>2077</v>
      </c>
    </row>
    <row r="836" spans="2:7" x14ac:dyDescent="0.25">
      <c r="B836" s="141" t="s">
        <v>1716</v>
      </c>
      <c r="C836" s="137" t="s">
        <v>2078</v>
      </c>
      <c r="D836" s="173" t="s">
        <v>1968</v>
      </c>
      <c r="E836" s="173" t="s">
        <v>128</v>
      </c>
      <c r="F836" s="173" t="s">
        <v>128</v>
      </c>
      <c r="G836" s="174" t="s">
        <v>2079</v>
      </c>
    </row>
    <row r="837" spans="2:7" x14ac:dyDescent="0.25">
      <c r="B837" s="141" t="s">
        <v>1716</v>
      </c>
      <c r="C837" s="137" t="s">
        <v>2080</v>
      </c>
      <c r="D837" s="173" t="s">
        <v>1968</v>
      </c>
      <c r="E837" s="173" t="s">
        <v>128</v>
      </c>
      <c r="F837" s="173" t="s">
        <v>128</v>
      </c>
      <c r="G837" s="174" t="s">
        <v>1984</v>
      </c>
    </row>
    <row r="838" spans="2:7" x14ac:dyDescent="0.25">
      <c r="B838" s="141" t="s">
        <v>1716</v>
      </c>
      <c r="C838" s="137" t="s">
        <v>2081</v>
      </c>
      <c r="D838" s="173" t="s">
        <v>1968</v>
      </c>
      <c r="E838" s="173" t="s">
        <v>128</v>
      </c>
      <c r="F838" s="173" t="s">
        <v>128</v>
      </c>
      <c r="G838" s="174" t="s">
        <v>2082</v>
      </c>
    </row>
    <row r="839" spans="2:7" x14ac:dyDescent="0.25">
      <c r="B839" s="141" t="s">
        <v>1716</v>
      </c>
      <c r="C839" s="137" t="s">
        <v>2083</v>
      </c>
      <c r="D839" s="173" t="s">
        <v>1968</v>
      </c>
      <c r="E839" s="173" t="s">
        <v>128</v>
      </c>
      <c r="F839" s="173" t="s">
        <v>128</v>
      </c>
      <c r="G839" s="174" t="s">
        <v>2084</v>
      </c>
    </row>
    <row r="840" spans="2:7" x14ac:dyDescent="0.25">
      <c r="B840" s="141" t="s">
        <v>1716</v>
      </c>
      <c r="C840" s="137" t="s">
        <v>2085</v>
      </c>
      <c r="D840" s="173" t="s">
        <v>1968</v>
      </c>
      <c r="E840" s="173" t="s">
        <v>128</v>
      </c>
      <c r="F840" s="173" t="s">
        <v>128</v>
      </c>
      <c r="G840" s="174" t="s">
        <v>2086</v>
      </c>
    </row>
    <row r="841" spans="2:7" x14ac:dyDescent="0.25">
      <c r="B841" s="141" t="s">
        <v>1716</v>
      </c>
      <c r="C841" s="137" t="s">
        <v>2087</v>
      </c>
      <c r="D841" s="173" t="s">
        <v>1968</v>
      </c>
      <c r="E841" s="173" t="s">
        <v>128</v>
      </c>
      <c r="F841" s="173" t="s">
        <v>128</v>
      </c>
      <c r="G841" s="174" t="s">
        <v>2088</v>
      </c>
    </row>
    <row r="842" spans="2:7" x14ac:dyDescent="0.25">
      <c r="B842" s="141" t="s">
        <v>1716</v>
      </c>
      <c r="C842" s="137" t="s">
        <v>2089</v>
      </c>
      <c r="D842" s="173" t="s">
        <v>1968</v>
      </c>
      <c r="E842" s="173" t="s">
        <v>128</v>
      </c>
      <c r="F842" s="173" t="s">
        <v>128</v>
      </c>
      <c r="G842" s="174" t="s">
        <v>2059</v>
      </c>
    </row>
    <row r="843" spans="2:7" x14ac:dyDescent="0.25">
      <c r="B843" s="141" t="s">
        <v>1716</v>
      </c>
      <c r="C843" s="137" t="s">
        <v>2090</v>
      </c>
      <c r="D843" s="173" t="s">
        <v>1968</v>
      </c>
      <c r="E843" s="173" t="s">
        <v>128</v>
      </c>
      <c r="F843" s="173" t="s">
        <v>128</v>
      </c>
      <c r="G843" s="174" t="s">
        <v>2061</v>
      </c>
    </row>
    <row r="844" spans="2:7" x14ac:dyDescent="0.25">
      <c r="B844" s="141" t="s">
        <v>1716</v>
      </c>
      <c r="C844" s="137" t="s">
        <v>2091</v>
      </c>
      <c r="D844" s="173" t="s">
        <v>1968</v>
      </c>
      <c r="E844" s="173" t="s">
        <v>128</v>
      </c>
      <c r="F844" s="173" t="s">
        <v>128</v>
      </c>
      <c r="G844" s="174" t="s">
        <v>2063</v>
      </c>
    </row>
    <row r="845" spans="2:7" x14ac:dyDescent="0.25">
      <c r="B845" s="141" t="s">
        <v>1716</v>
      </c>
      <c r="C845" s="137" t="s">
        <v>2092</v>
      </c>
      <c r="D845" s="173" t="s">
        <v>1968</v>
      </c>
      <c r="E845" s="173" t="s">
        <v>128</v>
      </c>
      <c r="F845" s="173" t="s">
        <v>128</v>
      </c>
      <c r="G845" s="174" t="s">
        <v>2065</v>
      </c>
    </row>
    <row r="846" spans="2:7" x14ac:dyDescent="0.25">
      <c r="B846" s="141" t="s">
        <v>1716</v>
      </c>
      <c r="C846" s="137" t="s">
        <v>2093</v>
      </c>
      <c r="D846" s="173" t="s">
        <v>1968</v>
      </c>
      <c r="E846" s="173" t="s">
        <v>128</v>
      </c>
      <c r="F846" s="173" t="s">
        <v>128</v>
      </c>
      <c r="G846" s="174" t="s">
        <v>2067</v>
      </c>
    </row>
    <row r="847" spans="2:7" x14ac:dyDescent="0.25">
      <c r="B847" s="141" t="s">
        <v>1716</v>
      </c>
      <c r="C847" s="137" t="s">
        <v>2094</v>
      </c>
      <c r="D847" s="173" t="s">
        <v>1968</v>
      </c>
      <c r="E847" s="173" t="s">
        <v>128</v>
      </c>
      <c r="F847" s="173" t="s">
        <v>128</v>
      </c>
      <c r="G847" s="174" t="s">
        <v>2070</v>
      </c>
    </row>
    <row r="848" spans="2:7" x14ac:dyDescent="0.25">
      <c r="B848" s="141" t="s">
        <v>1716</v>
      </c>
      <c r="C848" s="137" t="s">
        <v>2095</v>
      </c>
      <c r="D848" s="173" t="s">
        <v>1968</v>
      </c>
      <c r="E848" s="173" t="s">
        <v>128</v>
      </c>
      <c r="F848" s="173" t="s">
        <v>128</v>
      </c>
      <c r="G848" s="174" t="s">
        <v>2071</v>
      </c>
    </row>
    <row r="849" spans="2:7" x14ac:dyDescent="0.25">
      <c r="B849" s="141" t="s">
        <v>1716</v>
      </c>
      <c r="C849" s="137" t="s">
        <v>2096</v>
      </c>
      <c r="D849" s="173" t="s">
        <v>1968</v>
      </c>
      <c r="E849" s="173" t="s">
        <v>128</v>
      </c>
      <c r="F849" s="173" t="s">
        <v>128</v>
      </c>
      <c r="G849" s="174" t="s">
        <v>2073</v>
      </c>
    </row>
    <row r="850" spans="2:7" x14ac:dyDescent="0.25">
      <c r="B850" s="141" t="s">
        <v>1716</v>
      </c>
      <c r="C850" s="137" t="s">
        <v>2097</v>
      </c>
      <c r="D850" s="173" t="s">
        <v>1968</v>
      </c>
      <c r="E850" s="173" t="s">
        <v>128</v>
      </c>
      <c r="F850" s="173" t="s">
        <v>128</v>
      </c>
      <c r="G850" s="174" t="s">
        <v>2075</v>
      </c>
    </row>
    <row r="851" spans="2:7" x14ac:dyDescent="0.25">
      <c r="B851" s="141" t="s">
        <v>1716</v>
      </c>
      <c r="C851" s="137" t="s">
        <v>2098</v>
      </c>
      <c r="D851" s="173" t="s">
        <v>1968</v>
      </c>
      <c r="E851" s="173" t="s">
        <v>128</v>
      </c>
      <c r="F851" s="173" t="s">
        <v>128</v>
      </c>
      <c r="G851" s="174" t="s">
        <v>2077</v>
      </c>
    </row>
    <row r="852" spans="2:7" x14ac:dyDescent="0.25">
      <c r="B852" s="141" t="s">
        <v>1716</v>
      </c>
      <c r="C852" s="137" t="s">
        <v>2099</v>
      </c>
      <c r="D852" s="173" t="s">
        <v>1968</v>
      </c>
      <c r="E852" s="173" t="s">
        <v>128</v>
      </c>
      <c r="F852" s="173" t="s">
        <v>128</v>
      </c>
      <c r="G852" s="174" t="s">
        <v>2079</v>
      </c>
    </row>
    <row r="853" spans="2:7" x14ac:dyDescent="0.25">
      <c r="B853" s="141" t="s">
        <v>1716</v>
      </c>
      <c r="C853" s="137" t="s">
        <v>2100</v>
      </c>
      <c r="D853" s="173" t="s">
        <v>1968</v>
      </c>
      <c r="E853" s="173" t="s">
        <v>128</v>
      </c>
      <c r="F853" s="173" t="s">
        <v>128</v>
      </c>
      <c r="G853" s="174" t="s">
        <v>1984</v>
      </c>
    </row>
    <row r="854" spans="2:7" x14ac:dyDescent="0.25">
      <c r="B854" s="141" t="s">
        <v>1716</v>
      </c>
      <c r="C854" s="137" t="s">
        <v>2101</v>
      </c>
      <c r="D854" s="173" t="s">
        <v>1968</v>
      </c>
      <c r="E854" s="173" t="s">
        <v>128</v>
      </c>
      <c r="F854" s="173" t="s">
        <v>128</v>
      </c>
      <c r="G854" s="174" t="s">
        <v>2082</v>
      </c>
    </row>
    <row r="855" spans="2:7" x14ac:dyDescent="0.25">
      <c r="B855" s="141" t="s">
        <v>1716</v>
      </c>
      <c r="C855" s="137" t="s">
        <v>2102</v>
      </c>
      <c r="D855" s="173" t="s">
        <v>1968</v>
      </c>
      <c r="E855" s="173" t="s">
        <v>128</v>
      </c>
      <c r="F855" s="173" t="s">
        <v>128</v>
      </c>
      <c r="G855" s="174" t="s">
        <v>2084</v>
      </c>
    </row>
    <row r="856" spans="2:7" x14ac:dyDescent="0.25">
      <c r="B856" s="141" t="s">
        <v>1716</v>
      </c>
      <c r="C856" s="137" t="s">
        <v>2103</v>
      </c>
      <c r="D856" s="173" t="s">
        <v>1968</v>
      </c>
      <c r="E856" s="173" t="s">
        <v>128</v>
      </c>
      <c r="F856" s="173" t="s">
        <v>128</v>
      </c>
      <c r="G856" s="174" t="s">
        <v>2086</v>
      </c>
    </row>
    <row r="857" spans="2:7" x14ac:dyDescent="0.25">
      <c r="B857" s="141" t="s">
        <v>1716</v>
      </c>
      <c r="C857" s="137" t="s">
        <v>2104</v>
      </c>
      <c r="D857" s="173" t="s">
        <v>1968</v>
      </c>
      <c r="E857" s="173" t="s">
        <v>128</v>
      </c>
      <c r="F857" s="173" t="s">
        <v>128</v>
      </c>
      <c r="G857" s="174" t="s">
        <v>2088</v>
      </c>
    </row>
    <row r="858" spans="2:7" x14ac:dyDescent="0.25">
      <c r="B858" s="141" t="s">
        <v>1716</v>
      </c>
      <c r="C858" s="137" t="s">
        <v>2105</v>
      </c>
      <c r="D858" s="173" t="s">
        <v>1968</v>
      </c>
      <c r="E858" s="173" t="s">
        <v>128</v>
      </c>
      <c r="F858" s="173" t="s">
        <v>128</v>
      </c>
      <c r="G858" s="174" t="s">
        <v>2059</v>
      </c>
    </row>
    <row r="859" spans="2:7" x14ac:dyDescent="0.25">
      <c r="B859" s="141" t="s">
        <v>1716</v>
      </c>
      <c r="C859" s="137" t="s">
        <v>2106</v>
      </c>
      <c r="D859" s="173" t="s">
        <v>1968</v>
      </c>
      <c r="E859" s="173" t="s">
        <v>128</v>
      </c>
      <c r="F859" s="173" t="s">
        <v>128</v>
      </c>
      <c r="G859" s="174" t="s">
        <v>2061</v>
      </c>
    </row>
    <row r="860" spans="2:7" x14ac:dyDescent="0.25">
      <c r="B860" s="141" t="s">
        <v>1716</v>
      </c>
      <c r="C860" s="137" t="s">
        <v>2107</v>
      </c>
      <c r="D860" s="173" t="s">
        <v>1968</v>
      </c>
      <c r="E860" s="173" t="s">
        <v>128</v>
      </c>
      <c r="F860" s="173" t="s">
        <v>128</v>
      </c>
      <c r="G860" s="174" t="s">
        <v>2063</v>
      </c>
    </row>
    <row r="861" spans="2:7" x14ac:dyDescent="0.25">
      <c r="B861" s="141" t="s">
        <v>1716</v>
      </c>
      <c r="C861" s="137" t="s">
        <v>2109</v>
      </c>
      <c r="D861" s="173" t="s">
        <v>1968</v>
      </c>
      <c r="E861" s="173" t="s">
        <v>128</v>
      </c>
      <c r="F861" s="173" t="s">
        <v>128</v>
      </c>
      <c r="G861" s="174" t="s">
        <v>2065</v>
      </c>
    </row>
    <row r="862" spans="2:7" x14ac:dyDescent="0.25">
      <c r="B862" s="141" t="s">
        <v>1716</v>
      </c>
      <c r="C862" s="137" t="s">
        <v>2108</v>
      </c>
      <c r="D862" s="173" t="s">
        <v>1968</v>
      </c>
      <c r="E862" s="173" t="s">
        <v>128</v>
      </c>
      <c r="F862" s="173" t="s">
        <v>128</v>
      </c>
      <c r="G862" s="174" t="s">
        <v>2067</v>
      </c>
    </row>
    <row r="863" spans="2:7" x14ac:dyDescent="0.25">
      <c r="B863" s="141" t="s">
        <v>1716</v>
      </c>
      <c r="C863" s="137" t="s">
        <v>2110</v>
      </c>
      <c r="D863" s="173" t="s">
        <v>1968</v>
      </c>
      <c r="E863" s="173" t="s">
        <v>128</v>
      </c>
      <c r="F863" s="173" t="s">
        <v>128</v>
      </c>
      <c r="G863" s="174" t="s">
        <v>2070</v>
      </c>
    </row>
    <row r="864" spans="2:7" x14ac:dyDescent="0.25">
      <c r="B864" s="141" t="s">
        <v>1716</v>
      </c>
      <c r="C864" s="137" t="s">
        <v>2111</v>
      </c>
      <c r="D864" s="173" t="s">
        <v>1968</v>
      </c>
      <c r="E864" s="173" t="s">
        <v>128</v>
      </c>
      <c r="F864" s="173" t="s">
        <v>128</v>
      </c>
      <c r="G864" s="174" t="s">
        <v>2071</v>
      </c>
    </row>
    <row r="865" spans="2:7" x14ac:dyDescent="0.25">
      <c r="B865" s="141" t="s">
        <v>1716</v>
      </c>
      <c r="C865" s="137" t="s">
        <v>2112</v>
      </c>
      <c r="D865" s="173" t="s">
        <v>1968</v>
      </c>
      <c r="E865" s="173" t="s">
        <v>128</v>
      </c>
      <c r="F865" s="173" t="s">
        <v>128</v>
      </c>
      <c r="G865" s="174" t="s">
        <v>2073</v>
      </c>
    </row>
    <row r="866" spans="2:7" x14ac:dyDescent="0.25">
      <c r="B866" s="141" t="s">
        <v>1716</v>
      </c>
      <c r="C866" s="137" t="s">
        <v>2113</v>
      </c>
      <c r="D866" s="173" t="s">
        <v>1968</v>
      </c>
      <c r="E866" s="173" t="s">
        <v>128</v>
      </c>
      <c r="F866" s="173" t="s">
        <v>128</v>
      </c>
      <c r="G866" s="174" t="s">
        <v>2075</v>
      </c>
    </row>
    <row r="867" spans="2:7" x14ac:dyDescent="0.25">
      <c r="B867" s="141" t="s">
        <v>1716</v>
      </c>
      <c r="C867" s="137" t="s">
        <v>2114</v>
      </c>
      <c r="D867" s="173" t="s">
        <v>1968</v>
      </c>
      <c r="E867" s="173" t="s">
        <v>128</v>
      </c>
      <c r="F867" s="173" t="s">
        <v>128</v>
      </c>
      <c r="G867" s="174" t="s">
        <v>2077</v>
      </c>
    </row>
    <row r="868" spans="2:7" x14ac:dyDescent="0.25">
      <c r="B868" s="141" t="s">
        <v>1716</v>
      </c>
      <c r="C868" s="137" t="s">
        <v>2115</v>
      </c>
      <c r="D868" s="173" t="s">
        <v>1968</v>
      </c>
      <c r="E868" s="173" t="s">
        <v>128</v>
      </c>
      <c r="F868" s="173" t="s">
        <v>128</v>
      </c>
      <c r="G868" s="174" t="s">
        <v>2079</v>
      </c>
    </row>
    <row r="869" spans="2:7" x14ac:dyDescent="0.25">
      <c r="B869" s="141" t="s">
        <v>1716</v>
      </c>
      <c r="C869" s="137" t="s">
        <v>2116</v>
      </c>
      <c r="D869" s="173" t="s">
        <v>1968</v>
      </c>
      <c r="E869" s="173" t="s">
        <v>128</v>
      </c>
      <c r="F869" s="173" t="s">
        <v>128</v>
      </c>
      <c r="G869" s="174" t="s">
        <v>1984</v>
      </c>
    </row>
    <row r="870" spans="2:7" x14ac:dyDescent="0.25">
      <c r="B870" s="141" t="s">
        <v>1716</v>
      </c>
      <c r="C870" s="137" t="s">
        <v>2117</v>
      </c>
      <c r="D870" s="173" t="s">
        <v>1968</v>
      </c>
      <c r="E870" s="173" t="s">
        <v>128</v>
      </c>
      <c r="F870" s="173" t="s">
        <v>128</v>
      </c>
      <c r="G870" s="174" t="s">
        <v>2082</v>
      </c>
    </row>
    <row r="871" spans="2:7" x14ac:dyDescent="0.25">
      <c r="B871" s="141" t="s">
        <v>1716</v>
      </c>
      <c r="C871" s="137" t="s">
        <v>2118</v>
      </c>
      <c r="D871" s="173" t="s">
        <v>1968</v>
      </c>
      <c r="E871" s="173" t="s">
        <v>128</v>
      </c>
      <c r="F871" s="173" t="s">
        <v>128</v>
      </c>
      <c r="G871" s="174" t="s">
        <v>2084</v>
      </c>
    </row>
    <row r="872" spans="2:7" x14ac:dyDescent="0.25">
      <c r="B872" s="141" t="s">
        <v>1716</v>
      </c>
      <c r="C872" s="137" t="s">
        <v>2119</v>
      </c>
      <c r="D872" s="173" t="s">
        <v>1968</v>
      </c>
      <c r="E872" s="173" t="s">
        <v>128</v>
      </c>
      <c r="F872" s="173" t="s">
        <v>128</v>
      </c>
      <c r="G872" s="174" t="s">
        <v>2086</v>
      </c>
    </row>
    <row r="873" spans="2:7" x14ac:dyDescent="0.25">
      <c r="B873" s="141" t="s">
        <v>1716</v>
      </c>
      <c r="C873" s="137" t="s">
        <v>2120</v>
      </c>
      <c r="D873" s="173" t="s">
        <v>1968</v>
      </c>
      <c r="E873" s="173" t="s">
        <v>128</v>
      </c>
      <c r="F873" s="173" t="s">
        <v>128</v>
      </c>
      <c r="G873" s="174" t="s">
        <v>2088</v>
      </c>
    </row>
    <row r="874" spans="2:7" x14ac:dyDescent="0.25">
      <c r="B874" s="141" t="s">
        <v>1716</v>
      </c>
      <c r="C874" s="137" t="s">
        <v>2121</v>
      </c>
      <c r="D874" s="173" t="s">
        <v>1968</v>
      </c>
      <c r="E874" s="173" t="s">
        <v>128</v>
      </c>
      <c r="F874" s="173" t="s">
        <v>128</v>
      </c>
      <c r="G874" s="174" t="s">
        <v>2059</v>
      </c>
    </row>
    <row r="875" spans="2:7" x14ac:dyDescent="0.25">
      <c r="B875" s="141" t="s">
        <v>1716</v>
      </c>
      <c r="C875" s="137" t="s">
        <v>2122</v>
      </c>
      <c r="D875" s="173" t="s">
        <v>1968</v>
      </c>
      <c r="E875" s="173" t="s">
        <v>128</v>
      </c>
      <c r="F875" s="173" t="s">
        <v>128</v>
      </c>
      <c r="G875" s="174" t="s">
        <v>2061</v>
      </c>
    </row>
    <row r="876" spans="2:7" x14ac:dyDescent="0.25">
      <c r="B876" s="141" t="s">
        <v>1716</v>
      </c>
      <c r="C876" s="137" t="s">
        <v>2123</v>
      </c>
      <c r="D876" s="173" t="s">
        <v>1968</v>
      </c>
      <c r="E876" s="173" t="s">
        <v>128</v>
      </c>
      <c r="F876" s="173" t="s">
        <v>128</v>
      </c>
      <c r="G876" s="174" t="s">
        <v>2063</v>
      </c>
    </row>
    <row r="877" spans="2:7" x14ac:dyDescent="0.25">
      <c r="B877" s="141" t="s">
        <v>1716</v>
      </c>
      <c r="C877" s="137" t="s">
        <v>2124</v>
      </c>
      <c r="D877" s="173" t="s">
        <v>1968</v>
      </c>
      <c r="E877" s="173" t="s">
        <v>128</v>
      </c>
      <c r="F877" s="173" t="s">
        <v>128</v>
      </c>
      <c r="G877" s="174" t="s">
        <v>2065</v>
      </c>
    </row>
    <row r="878" spans="2:7" x14ac:dyDescent="0.25">
      <c r="B878" s="141" t="s">
        <v>1716</v>
      </c>
      <c r="C878" s="137" t="s">
        <v>2125</v>
      </c>
      <c r="D878" s="173" t="s">
        <v>1968</v>
      </c>
      <c r="E878" s="173" t="s">
        <v>128</v>
      </c>
      <c r="F878" s="173" t="s">
        <v>128</v>
      </c>
      <c r="G878" s="174" t="s">
        <v>2067</v>
      </c>
    </row>
    <row r="879" spans="2:7" x14ac:dyDescent="0.25">
      <c r="B879" s="141" t="s">
        <v>1716</v>
      </c>
      <c r="C879" s="137" t="s">
        <v>2126</v>
      </c>
      <c r="D879" s="173" t="s">
        <v>1968</v>
      </c>
      <c r="E879" s="173" t="s">
        <v>128</v>
      </c>
      <c r="F879" s="173" t="s">
        <v>128</v>
      </c>
      <c r="G879" s="174" t="s">
        <v>2070</v>
      </c>
    </row>
    <row r="880" spans="2:7" x14ac:dyDescent="0.25">
      <c r="B880" s="141" t="s">
        <v>1716</v>
      </c>
      <c r="C880" s="137" t="s">
        <v>2127</v>
      </c>
      <c r="D880" s="173" t="s">
        <v>1968</v>
      </c>
      <c r="E880" s="173" t="s">
        <v>128</v>
      </c>
      <c r="F880" s="173" t="s">
        <v>128</v>
      </c>
      <c r="G880" s="174" t="s">
        <v>2071</v>
      </c>
    </row>
    <row r="881" spans="2:7" x14ac:dyDescent="0.25">
      <c r="B881" s="141" t="s">
        <v>1716</v>
      </c>
      <c r="C881" s="137" t="s">
        <v>2128</v>
      </c>
      <c r="D881" s="173" t="s">
        <v>1968</v>
      </c>
      <c r="E881" s="173" t="s">
        <v>128</v>
      </c>
      <c r="F881" s="173" t="s">
        <v>128</v>
      </c>
      <c r="G881" s="174" t="s">
        <v>2073</v>
      </c>
    </row>
    <row r="882" spans="2:7" x14ac:dyDescent="0.25">
      <c r="B882" s="141" t="s">
        <v>1716</v>
      </c>
      <c r="C882" s="137" t="s">
        <v>2129</v>
      </c>
      <c r="D882" s="173" t="s">
        <v>1968</v>
      </c>
      <c r="E882" s="173" t="s">
        <v>128</v>
      </c>
      <c r="F882" s="173" t="s">
        <v>128</v>
      </c>
      <c r="G882" s="174" t="s">
        <v>2075</v>
      </c>
    </row>
    <row r="883" spans="2:7" x14ac:dyDescent="0.25">
      <c r="B883" s="141" t="s">
        <v>1716</v>
      </c>
      <c r="C883" s="137" t="s">
        <v>2130</v>
      </c>
      <c r="D883" s="173" t="s">
        <v>1968</v>
      </c>
      <c r="E883" s="173" t="s">
        <v>128</v>
      </c>
      <c r="F883" s="173" t="s">
        <v>128</v>
      </c>
      <c r="G883" s="174" t="s">
        <v>2077</v>
      </c>
    </row>
    <row r="884" spans="2:7" x14ac:dyDescent="0.25">
      <c r="B884" s="141" t="s">
        <v>1716</v>
      </c>
      <c r="C884" s="137" t="s">
        <v>2131</v>
      </c>
      <c r="D884" s="173" t="s">
        <v>1968</v>
      </c>
      <c r="E884" s="173" t="s">
        <v>128</v>
      </c>
      <c r="F884" s="173" t="s">
        <v>128</v>
      </c>
      <c r="G884" s="174" t="s">
        <v>2079</v>
      </c>
    </row>
    <row r="885" spans="2:7" x14ac:dyDescent="0.25">
      <c r="B885" s="141" t="s">
        <v>1716</v>
      </c>
      <c r="C885" s="137" t="s">
        <v>2132</v>
      </c>
      <c r="D885" s="173" t="s">
        <v>1968</v>
      </c>
      <c r="E885" s="173" t="s">
        <v>128</v>
      </c>
      <c r="F885" s="173" t="s">
        <v>128</v>
      </c>
      <c r="G885" s="174" t="s">
        <v>1984</v>
      </c>
    </row>
    <row r="886" spans="2:7" x14ac:dyDescent="0.25">
      <c r="B886" s="141" t="s">
        <v>1716</v>
      </c>
      <c r="C886" s="137" t="s">
        <v>2133</v>
      </c>
      <c r="D886" s="173" t="s">
        <v>1968</v>
      </c>
      <c r="E886" s="173" t="s">
        <v>128</v>
      </c>
      <c r="F886" s="173" t="s">
        <v>128</v>
      </c>
      <c r="G886" s="174" t="s">
        <v>2082</v>
      </c>
    </row>
    <row r="887" spans="2:7" x14ac:dyDescent="0.25">
      <c r="B887" s="141" t="s">
        <v>1716</v>
      </c>
      <c r="C887" s="137" t="s">
        <v>2134</v>
      </c>
      <c r="D887" s="173" t="s">
        <v>1968</v>
      </c>
      <c r="E887" s="173" t="s">
        <v>128</v>
      </c>
      <c r="F887" s="173" t="s">
        <v>128</v>
      </c>
      <c r="G887" s="174" t="s">
        <v>2084</v>
      </c>
    </row>
    <row r="888" spans="2:7" x14ac:dyDescent="0.25">
      <c r="B888" s="141" t="s">
        <v>1716</v>
      </c>
      <c r="C888" s="137" t="s">
        <v>2135</v>
      </c>
      <c r="D888" s="173" t="s">
        <v>1968</v>
      </c>
      <c r="E888" s="173" t="s">
        <v>128</v>
      </c>
      <c r="F888" s="173" t="s">
        <v>128</v>
      </c>
      <c r="G888" s="174" t="s">
        <v>2086</v>
      </c>
    </row>
    <row r="889" spans="2:7" x14ac:dyDescent="0.25">
      <c r="B889" s="143" t="s">
        <v>1716</v>
      </c>
      <c r="C889" s="175" t="s">
        <v>2136</v>
      </c>
      <c r="D889" s="176" t="s">
        <v>1968</v>
      </c>
      <c r="E889" s="176" t="s">
        <v>128</v>
      </c>
      <c r="F889" s="176" t="s">
        <v>128</v>
      </c>
      <c r="G889" s="177" t="s">
        <v>2088</v>
      </c>
    </row>
    <row r="890" spans="2:7" x14ac:dyDescent="0.25">
      <c r="B890" s="141" t="s">
        <v>1717</v>
      </c>
      <c r="C890" s="137" t="s">
        <v>2139</v>
      </c>
      <c r="D890" s="173" t="s">
        <v>2137</v>
      </c>
      <c r="E890" s="173" t="s">
        <v>128</v>
      </c>
      <c r="F890" s="173" t="s">
        <v>128</v>
      </c>
      <c r="G890" s="174" t="s">
        <v>2138</v>
      </c>
    </row>
    <row r="891" spans="2:7" x14ac:dyDescent="0.25">
      <c r="B891" s="141" t="s">
        <v>1717</v>
      </c>
      <c r="C891" s="137" t="s">
        <v>2140</v>
      </c>
      <c r="D891" s="173" t="s">
        <v>2137</v>
      </c>
      <c r="E891" s="173" t="s">
        <v>128</v>
      </c>
      <c r="F891" s="173" t="s">
        <v>128</v>
      </c>
      <c r="G891" s="174" t="s">
        <v>2138</v>
      </c>
    </row>
    <row r="892" spans="2:7" x14ac:dyDescent="0.25">
      <c r="B892" s="141" t="s">
        <v>1717</v>
      </c>
      <c r="C892" s="137" t="s">
        <v>2141</v>
      </c>
      <c r="D892" s="173" t="s">
        <v>2137</v>
      </c>
      <c r="E892" s="173" t="s">
        <v>128</v>
      </c>
      <c r="F892" s="173" t="s">
        <v>128</v>
      </c>
      <c r="G892" s="174" t="s">
        <v>2138</v>
      </c>
    </row>
    <row r="893" spans="2:7" x14ac:dyDescent="0.25">
      <c r="B893" s="141" t="s">
        <v>1717</v>
      </c>
      <c r="C893" s="137" t="s">
        <v>2142</v>
      </c>
      <c r="D893" s="173" t="s">
        <v>2137</v>
      </c>
      <c r="E893" s="173" t="s">
        <v>128</v>
      </c>
      <c r="F893" s="173" t="s">
        <v>128</v>
      </c>
      <c r="G893" s="174" t="s">
        <v>2145</v>
      </c>
    </row>
    <row r="894" spans="2:7" x14ac:dyDescent="0.25">
      <c r="B894" s="141" t="s">
        <v>1717</v>
      </c>
      <c r="C894" s="137" t="s">
        <v>2143</v>
      </c>
      <c r="D894" s="173" t="s">
        <v>2137</v>
      </c>
      <c r="E894" s="173" t="s">
        <v>128</v>
      </c>
      <c r="F894" s="173" t="s">
        <v>128</v>
      </c>
      <c r="G894" s="174" t="s">
        <v>2145</v>
      </c>
    </row>
    <row r="895" spans="2:7" x14ac:dyDescent="0.25">
      <c r="B895" s="141" t="s">
        <v>1717</v>
      </c>
      <c r="C895" s="137" t="s">
        <v>2144</v>
      </c>
      <c r="D895" s="173" t="s">
        <v>2137</v>
      </c>
      <c r="E895" s="173" t="s">
        <v>128</v>
      </c>
      <c r="F895" s="173" t="s">
        <v>128</v>
      </c>
      <c r="G895" s="174" t="s">
        <v>2145</v>
      </c>
    </row>
    <row r="896" spans="2:7" x14ac:dyDescent="0.25">
      <c r="B896" s="141" t="s">
        <v>1717</v>
      </c>
      <c r="C896" s="137" t="s">
        <v>2146</v>
      </c>
      <c r="D896" s="173" t="s">
        <v>2137</v>
      </c>
      <c r="E896" s="173" t="s">
        <v>128</v>
      </c>
      <c r="F896" s="173" t="s">
        <v>128</v>
      </c>
      <c r="G896" s="174" t="s">
        <v>2149</v>
      </c>
    </row>
    <row r="897" spans="2:7" x14ac:dyDescent="0.25">
      <c r="B897" s="141" t="s">
        <v>1717</v>
      </c>
      <c r="C897" s="137" t="s">
        <v>2147</v>
      </c>
      <c r="D897" s="173" t="s">
        <v>2137</v>
      </c>
      <c r="E897" s="173" t="s">
        <v>128</v>
      </c>
      <c r="F897" s="173" t="s">
        <v>128</v>
      </c>
      <c r="G897" s="174" t="s">
        <v>2149</v>
      </c>
    </row>
    <row r="898" spans="2:7" x14ac:dyDescent="0.25">
      <c r="B898" s="141" t="s">
        <v>1717</v>
      </c>
      <c r="C898" s="137" t="s">
        <v>2148</v>
      </c>
      <c r="D898" s="173" t="s">
        <v>2137</v>
      </c>
      <c r="E898" s="173" t="s">
        <v>128</v>
      </c>
      <c r="F898" s="173" t="s">
        <v>128</v>
      </c>
      <c r="G898" s="174" t="s">
        <v>2149</v>
      </c>
    </row>
    <row r="899" spans="2:7" x14ac:dyDescent="0.25">
      <c r="B899" s="141" t="s">
        <v>1717</v>
      </c>
      <c r="C899" s="137" t="s">
        <v>2150</v>
      </c>
      <c r="D899" s="173" t="s">
        <v>2137</v>
      </c>
      <c r="E899" s="173" t="s">
        <v>128</v>
      </c>
      <c r="F899" s="173" t="s">
        <v>128</v>
      </c>
      <c r="G899" s="174" t="s">
        <v>393</v>
      </c>
    </row>
    <row r="900" spans="2:7" x14ac:dyDescent="0.25">
      <c r="B900" s="141" t="s">
        <v>1717</v>
      </c>
      <c r="C900" s="137" t="s">
        <v>2151</v>
      </c>
      <c r="D900" s="173" t="s">
        <v>2137</v>
      </c>
      <c r="E900" s="173" t="s">
        <v>128</v>
      </c>
      <c r="F900" s="173" t="s">
        <v>128</v>
      </c>
      <c r="G900" s="174" t="s">
        <v>393</v>
      </c>
    </row>
    <row r="901" spans="2:7" x14ac:dyDescent="0.25">
      <c r="B901" s="141" t="s">
        <v>1717</v>
      </c>
      <c r="C901" s="137" t="s">
        <v>2152</v>
      </c>
      <c r="D901" s="173" t="s">
        <v>2137</v>
      </c>
      <c r="E901" s="173" t="s">
        <v>128</v>
      </c>
      <c r="F901" s="173" t="s">
        <v>128</v>
      </c>
      <c r="G901" s="174" t="s">
        <v>393</v>
      </c>
    </row>
    <row r="902" spans="2:7" x14ac:dyDescent="0.25">
      <c r="B902" s="141" t="s">
        <v>1717</v>
      </c>
      <c r="C902" s="137" t="s">
        <v>2153</v>
      </c>
      <c r="D902" s="173" t="s">
        <v>2137</v>
      </c>
      <c r="E902" s="173" t="s">
        <v>128</v>
      </c>
      <c r="F902" s="173" t="s">
        <v>128</v>
      </c>
      <c r="G902" s="174" t="s">
        <v>675</v>
      </c>
    </row>
    <row r="903" spans="2:7" x14ac:dyDescent="0.25">
      <c r="B903" s="141" t="s">
        <v>1717</v>
      </c>
      <c r="C903" s="137" t="s">
        <v>2154</v>
      </c>
      <c r="D903" s="173" t="s">
        <v>2137</v>
      </c>
      <c r="E903" s="173" t="s">
        <v>128</v>
      </c>
      <c r="F903" s="173" t="s">
        <v>128</v>
      </c>
      <c r="G903" s="174" t="s">
        <v>675</v>
      </c>
    </row>
    <row r="904" spans="2:7" x14ac:dyDescent="0.25">
      <c r="B904" s="141" t="s">
        <v>1717</v>
      </c>
      <c r="C904" s="137" t="s">
        <v>2155</v>
      </c>
      <c r="D904" s="173" t="s">
        <v>2137</v>
      </c>
      <c r="E904" s="173" t="s">
        <v>128</v>
      </c>
      <c r="F904" s="173" t="s">
        <v>128</v>
      </c>
      <c r="G904" s="174" t="s">
        <v>675</v>
      </c>
    </row>
    <row r="905" spans="2:7" x14ac:dyDescent="0.25">
      <c r="B905" s="141" t="s">
        <v>1717</v>
      </c>
      <c r="C905" s="137" t="s">
        <v>2156</v>
      </c>
      <c r="D905" s="173" t="s">
        <v>2137</v>
      </c>
      <c r="E905" s="173" t="s">
        <v>128</v>
      </c>
      <c r="F905" s="173" t="s">
        <v>128</v>
      </c>
      <c r="G905" s="174" t="s">
        <v>399</v>
      </c>
    </row>
    <row r="906" spans="2:7" x14ac:dyDescent="0.25">
      <c r="B906" s="141" t="s">
        <v>1717</v>
      </c>
      <c r="C906" s="137" t="s">
        <v>2157</v>
      </c>
      <c r="D906" s="173" t="s">
        <v>2137</v>
      </c>
      <c r="E906" s="173" t="s">
        <v>128</v>
      </c>
      <c r="F906" s="173" t="s">
        <v>128</v>
      </c>
      <c r="G906" s="174" t="s">
        <v>399</v>
      </c>
    </row>
    <row r="907" spans="2:7" x14ac:dyDescent="0.25">
      <c r="B907" s="141" t="s">
        <v>1717</v>
      </c>
      <c r="C907" s="137" t="s">
        <v>2158</v>
      </c>
      <c r="D907" s="173" t="s">
        <v>2137</v>
      </c>
      <c r="E907" s="173" t="s">
        <v>128</v>
      </c>
      <c r="F907" s="173" t="s">
        <v>128</v>
      </c>
      <c r="G907" s="174" t="s">
        <v>399</v>
      </c>
    </row>
    <row r="908" spans="2:7" x14ac:dyDescent="0.25">
      <c r="B908" s="141" t="s">
        <v>1717</v>
      </c>
      <c r="C908" s="137" t="s">
        <v>2159</v>
      </c>
      <c r="D908" s="173" t="s">
        <v>2137</v>
      </c>
      <c r="E908" s="173" t="s">
        <v>128</v>
      </c>
      <c r="F908" s="173" t="s">
        <v>128</v>
      </c>
      <c r="G908" s="174" t="s">
        <v>2162</v>
      </c>
    </row>
    <row r="909" spans="2:7" x14ac:dyDescent="0.25">
      <c r="B909" s="141" t="s">
        <v>1717</v>
      </c>
      <c r="C909" s="137" t="s">
        <v>2160</v>
      </c>
      <c r="D909" s="173" t="s">
        <v>2137</v>
      </c>
      <c r="E909" s="173" t="s">
        <v>128</v>
      </c>
      <c r="F909" s="173" t="s">
        <v>128</v>
      </c>
      <c r="G909" s="174" t="s">
        <v>2162</v>
      </c>
    </row>
    <row r="910" spans="2:7" x14ac:dyDescent="0.25">
      <c r="B910" s="141" t="s">
        <v>1717</v>
      </c>
      <c r="C910" s="137" t="s">
        <v>2161</v>
      </c>
      <c r="D910" s="173" t="s">
        <v>2137</v>
      </c>
      <c r="E910" s="173" t="s">
        <v>128</v>
      </c>
      <c r="F910" s="173" t="s">
        <v>128</v>
      </c>
      <c r="G910" s="174" t="s">
        <v>2162</v>
      </c>
    </row>
    <row r="911" spans="2:7" x14ac:dyDescent="0.25">
      <c r="B911" s="141" t="s">
        <v>1717</v>
      </c>
      <c r="C911" s="137" t="s">
        <v>2163</v>
      </c>
      <c r="D911" s="173" t="s">
        <v>2137</v>
      </c>
      <c r="E911" s="173" t="s">
        <v>128</v>
      </c>
      <c r="F911" s="173" t="s">
        <v>128</v>
      </c>
      <c r="G911" s="174" t="s">
        <v>403</v>
      </c>
    </row>
    <row r="912" spans="2:7" x14ac:dyDescent="0.25">
      <c r="B912" s="141" t="s">
        <v>1717</v>
      </c>
      <c r="C912" s="137" t="s">
        <v>2164</v>
      </c>
      <c r="D912" s="173" t="s">
        <v>2137</v>
      </c>
      <c r="E912" s="173" t="s">
        <v>128</v>
      </c>
      <c r="F912" s="173" t="s">
        <v>128</v>
      </c>
      <c r="G912" s="174" t="s">
        <v>403</v>
      </c>
    </row>
    <row r="913" spans="2:7" x14ac:dyDescent="0.25">
      <c r="B913" s="141" t="s">
        <v>1717</v>
      </c>
      <c r="C913" s="137" t="s">
        <v>2165</v>
      </c>
      <c r="D913" s="173" t="s">
        <v>2137</v>
      </c>
      <c r="E913" s="173" t="s">
        <v>128</v>
      </c>
      <c r="F913" s="173" t="s">
        <v>128</v>
      </c>
      <c r="G913" s="174" t="s">
        <v>403</v>
      </c>
    </row>
    <row r="914" spans="2:7" x14ac:dyDescent="0.25">
      <c r="B914" s="141" t="s">
        <v>1717</v>
      </c>
      <c r="C914" s="137" t="s">
        <v>2166</v>
      </c>
      <c r="D914" s="173" t="s">
        <v>2137</v>
      </c>
      <c r="E914" s="173" t="s">
        <v>128</v>
      </c>
      <c r="F914" s="173" t="s">
        <v>128</v>
      </c>
      <c r="G914" s="174" t="s">
        <v>406</v>
      </c>
    </row>
    <row r="915" spans="2:7" x14ac:dyDescent="0.25">
      <c r="B915" s="141" t="s">
        <v>1717</v>
      </c>
      <c r="C915" s="137" t="s">
        <v>2167</v>
      </c>
      <c r="D915" s="173" t="s">
        <v>2137</v>
      </c>
      <c r="E915" s="173" t="s">
        <v>128</v>
      </c>
      <c r="F915" s="173" t="s">
        <v>128</v>
      </c>
      <c r="G915" s="174" t="s">
        <v>406</v>
      </c>
    </row>
    <row r="916" spans="2:7" x14ac:dyDescent="0.25">
      <c r="B916" s="141" t="s">
        <v>1717</v>
      </c>
      <c r="C916" s="137" t="s">
        <v>2168</v>
      </c>
      <c r="D916" s="173" t="s">
        <v>2137</v>
      </c>
      <c r="E916" s="173" t="s">
        <v>128</v>
      </c>
      <c r="F916" s="173" t="s">
        <v>128</v>
      </c>
      <c r="G916" s="174" t="s">
        <v>406</v>
      </c>
    </row>
    <row r="917" spans="2:7" x14ac:dyDescent="0.25">
      <c r="B917" s="141" t="s">
        <v>1717</v>
      </c>
      <c r="C917" s="137" t="s">
        <v>2169</v>
      </c>
      <c r="D917" s="173" t="s">
        <v>2137</v>
      </c>
      <c r="E917" s="173" t="s">
        <v>128</v>
      </c>
      <c r="F917" s="173" t="s">
        <v>128</v>
      </c>
      <c r="G917" s="174" t="s">
        <v>2172</v>
      </c>
    </row>
    <row r="918" spans="2:7" x14ac:dyDescent="0.25">
      <c r="B918" s="141" t="s">
        <v>1717</v>
      </c>
      <c r="C918" s="137" t="s">
        <v>2170</v>
      </c>
      <c r="D918" s="173" t="s">
        <v>2137</v>
      </c>
      <c r="E918" s="173" t="s">
        <v>128</v>
      </c>
      <c r="F918" s="173" t="s">
        <v>128</v>
      </c>
      <c r="G918" s="174" t="s">
        <v>2172</v>
      </c>
    </row>
    <row r="919" spans="2:7" x14ac:dyDescent="0.25">
      <c r="B919" s="141" t="s">
        <v>1717</v>
      </c>
      <c r="C919" s="137" t="s">
        <v>2171</v>
      </c>
      <c r="D919" s="173" t="s">
        <v>2137</v>
      </c>
      <c r="E919" s="173" t="s">
        <v>128</v>
      </c>
      <c r="F919" s="173" t="s">
        <v>128</v>
      </c>
      <c r="G919" s="174" t="s">
        <v>2172</v>
      </c>
    </row>
    <row r="920" spans="2:7" x14ac:dyDescent="0.25">
      <c r="B920" s="141" t="s">
        <v>1717</v>
      </c>
      <c r="C920" s="137" t="s">
        <v>2173</v>
      </c>
      <c r="D920" s="173" t="s">
        <v>2137</v>
      </c>
      <c r="E920" s="173" t="s">
        <v>128</v>
      </c>
      <c r="F920" s="173" t="s">
        <v>128</v>
      </c>
      <c r="G920" s="174" t="s">
        <v>2176</v>
      </c>
    </row>
    <row r="921" spans="2:7" x14ac:dyDescent="0.25">
      <c r="B921" s="141" t="s">
        <v>1717</v>
      </c>
      <c r="C921" s="137" t="s">
        <v>2174</v>
      </c>
      <c r="D921" s="173" t="s">
        <v>2137</v>
      </c>
      <c r="E921" s="173" t="s">
        <v>128</v>
      </c>
      <c r="F921" s="173" t="s">
        <v>128</v>
      </c>
      <c r="G921" s="174" t="s">
        <v>2176</v>
      </c>
    </row>
    <row r="922" spans="2:7" x14ac:dyDescent="0.25">
      <c r="B922" s="141" t="s">
        <v>1717</v>
      </c>
      <c r="C922" s="137" t="s">
        <v>2175</v>
      </c>
      <c r="D922" s="173" t="s">
        <v>2137</v>
      </c>
      <c r="E922" s="173" t="s">
        <v>128</v>
      </c>
      <c r="F922" s="173" t="s">
        <v>128</v>
      </c>
      <c r="G922" s="174" t="s">
        <v>2176</v>
      </c>
    </row>
    <row r="923" spans="2:7" x14ac:dyDescent="0.25">
      <c r="B923" s="141" t="s">
        <v>1717</v>
      </c>
      <c r="C923" s="137" t="s">
        <v>2177</v>
      </c>
      <c r="D923" s="173" t="s">
        <v>2137</v>
      </c>
      <c r="E923" s="173" t="s">
        <v>128</v>
      </c>
      <c r="F923" s="173" t="s">
        <v>128</v>
      </c>
      <c r="G923" s="174" t="s">
        <v>681</v>
      </c>
    </row>
    <row r="924" spans="2:7" x14ac:dyDescent="0.25">
      <c r="B924" s="141" t="s">
        <v>1717</v>
      </c>
      <c r="C924" s="137" t="s">
        <v>2178</v>
      </c>
      <c r="D924" s="173" t="s">
        <v>2137</v>
      </c>
      <c r="E924" s="173" t="s">
        <v>128</v>
      </c>
      <c r="F924" s="173" t="s">
        <v>128</v>
      </c>
      <c r="G924" s="174" t="s">
        <v>681</v>
      </c>
    </row>
    <row r="925" spans="2:7" x14ac:dyDescent="0.25">
      <c r="B925" s="141" t="s">
        <v>1717</v>
      </c>
      <c r="C925" s="137" t="s">
        <v>2179</v>
      </c>
      <c r="D925" s="173" t="s">
        <v>2137</v>
      </c>
      <c r="E925" s="173" t="s">
        <v>128</v>
      </c>
      <c r="F925" s="173" t="s">
        <v>128</v>
      </c>
      <c r="G925" s="174" t="s">
        <v>681</v>
      </c>
    </row>
    <row r="926" spans="2:7" x14ac:dyDescent="0.25">
      <c r="B926" s="141" t="s">
        <v>1717</v>
      </c>
      <c r="C926" s="137" t="s">
        <v>2180</v>
      </c>
      <c r="D926" s="173" t="s">
        <v>2137</v>
      </c>
      <c r="E926" s="173" t="s">
        <v>128</v>
      </c>
      <c r="F926" s="173" t="s">
        <v>128</v>
      </c>
      <c r="G926" s="174" t="s">
        <v>2183</v>
      </c>
    </row>
    <row r="927" spans="2:7" x14ac:dyDescent="0.25">
      <c r="B927" s="141" t="s">
        <v>1717</v>
      </c>
      <c r="C927" s="137" t="s">
        <v>2181</v>
      </c>
      <c r="D927" s="173" t="s">
        <v>2137</v>
      </c>
      <c r="E927" s="173" t="s">
        <v>128</v>
      </c>
      <c r="F927" s="173" t="s">
        <v>128</v>
      </c>
      <c r="G927" s="174" t="s">
        <v>2183</v>
      </c>
    </row>
    <row r="928" spans="2:7" x14ac:dyDescent="0.25">
      <c r="B928" s="141" t="s">
        <v>1717</v>
      </c>
      <c r="C928" s="137" t="s">
        <v>2182</v>
      </c>
      <c r="D928" s="173" t="s">
        <v>2137</v>
      </c>
      <c r="E928" s="173" t="s">
        <v>128</v>
      </c>
      <c r="F928" s="173" t="s">
        <v>128</v>
      </c>
      <c r="G928" s="174" t="s">
        <v>2183</v>
      </c>
    </row>
    <row r="929" spans="2:7" x14ac:dyDescent="0.25">
      <c r="B929" s="141" t="s">
        <v>1717</v>
      </c>
      <c r="C929" s="137" t="s">
        <v>2184</v>
      </c>
      <c r="D929" s="173" t="s">
        <v>2137</v>
      </c>
      <c r="E929" s="173" t="s">
        <v>128</v>
      </c>
      <c r="F929" s="173" t="s">
        <v>128</v>
      </c>
      <c r="G929" s="174" t="s">
        <v>683</v>
      </c>
    </row>
    <row r="930" spans="2:7" x14ac:dyDescent="0.25">
      <c r="B930" s="141" t="s">
        <v>1717</v>
      </c>
      <c r="C930" s="137" t="s">
        <v>2185</v>
      </c>
      <c r="D930" s="173" t="s">
        <v>2137</v>
      </c>
      <c r="E930" s="173" t="s">
        <v>128</v>
      </c>
      <c r="F930" s="173" t="s">
        <v>128</v>
      </c>
      <c r="G930" s="174" t="s">
        <v>683</v>
      </c>
    </row>
    <row r="931" spans="2:7" x14ac:dyDescent="0.25">
      <c r="B931" s="141" t="s">
        <v>1717</v>
      </c>
      <c r="C931" s="137" t="s">
        <v>2186</v>
      </c>
      <c r="D931" s="173" t="s">
        <v>2137</v>
      </c>
      <c r="E931" s="173" t="s">
        <v>128</v>
      </c>
      <c r="F931" s="173" t="s">
        <v>128</v>
      </c>
      <c r="G931" s="174" t="s">
        <v>683</v>
      </c>
    </row>
    <row r="932" spans="2:7" x14ac:dyDescent="0.25">
      <c r="B932" s="141" t="s">
        <v>1717</v>
      </c>
      <c r="C932" s="137" t="s">
        <v>2187</v>
      </c>
      <c r="D932" s="173" t="s">
        <v>2137</v>
      </c>
      <c r="E932" s="173" t="s">
        <v>128</v>
      </c>
      <c r="F932" s="173" t="s">
        <v>128</v>
      </c>
      <c r="G932" s="174" t="s">
        <v>2190</v>
      </c>
    </row>
    <row r="933" spans="2:7" x14ac:dyDescent="0.25">
      <c r="B933" s="141" t="s">
        <v>1717</v>
      </c>
      <c r="C933" s="137" t="s">
        <v>2188</v>
      </c>
      <c r="D933" s="173" t="s">
        <v>2137</v>
      </c>
      <c r="E933" s="173" t="s">
        <v>128</v>
      </c>
      <c r="F933" s="173" t="s">
        <v>128</v>
      </c>
      <c r="G933" s="174" t="s">
        <v>2190</v>
      </c>
    </row>
    <row r="934" spans="2:7" x14ac:dyDescent="0.25">
      <c r="B934" s="141" t="s">
        <v>1717</v>
      </c>
      <c r="C934" s="137" t="s">
        <v>2189</v>
      </c>
      <c r="D934" s="173" t="s">
        <v>2137</v>
      </c>
      <c r="E934" s="173" t="s">
        <v>128</v>
      </c>
      <c r="F934" s="173" t="s">
        <v>128</v>
      </c>
      <c r="G934" s="174" t="s">
        <v>2190</v>
      </c>
    </row>
    <row r="935" spans="2:7" x14ac:dyDescent="0.25">
      <c r="B935" s="141" t="s">
        <v>1717</v>
      </c>
      <c r="C935" s="137" t="s">
        <v>2191</v>
      </c>
      <c r="D935" s="173" t="s">
        <v>2137</v>
      </c>
      <c r="E935" s="173" t="s">
        <v>128</v>
      </c>
      <c r="F935" s="173" t="s">
        <v>128</v>
      </c>
      <c r="G935" s="174" t="s">
        <v>2194</v>
      </c>
    </row>
    <row r="936" spans="2:7" x14ac:dyDescent="0.25">
      <c r="B936" s="141" t="s">
        <v>1717</v>
      </c>
      <c r="C936" s="137" t="s">
        <v>2192</v>
      </c>
      <c r="D936" s="173" t="s">
        <v>2137</v>
      </c>
      <c r="E936" s="173" t="s">
        <v>128</v>
      </c>
      <c r="F936" s="173" t="s">
        <v>128</v>
      </c>
      <c r="G936" s="174" t="s">
        <v>2194</v>
      </c>
    </row>
    <row r="937" spans="2:7" x14ac:dyDescent="0.25">
      <c r="B937" s="141" t="s">
        <v>1717</v>
      </c>
      <c r="C937" s="137" t="s">
        <v>2193</v>
      </c>
      <c r="D937" s="173" t="s">
        <v>2137</v>
      </c>
      <c r="E937" s="173" t="s">
        <v>128</v>
      </c>
      <c r="F937" s="173" t="s">
        <v>128</v>
      </c>
      <c r="G937" s="174" t="s">
        <v>2194</v>
      </c>
    </row>
    <row r="938" spans="2:7" x14ac:dyDescent="0.25">
      <c r="B938" s="141" t="s">
        <v>1717</v>
      </c>
      <c r="C938" s="137" t="s">
        <v>2195</v>
      </c>
      <c r="D938" s="173" t="s">
        <v>2137</v>
      </c>
      <c r="E938" s="173" t="s">
        <v>128</v>
      </c>
      <c r="F938" s="173" t="s">
        <v>128</v>
      </c>
      <c r="G938" s="174" t="s">
        <v>2198</v>
      </c>
    </row>
    <row r="939" spans="2:7" x14ac:dyDescent="0.25">
      <c r="B939" s="141" t="s">
        <v>1717</v>
      </c>
      <c r="C939" s="137" t="s">
        <v>2196</v>
      </c>
      <c r="D939" s="173" t="s">
        <v>2137</v>
      </c>
      <c r="E939" s="173" t="s">
        <v>128</v>
      </c>
      <c r="F939" s="173" t="s">
        <v>128</v>
      </c>
      <c r="G939" s="174" t="s">
        <v>2198</v>
      </c>
    </row>
    <row r="940" spans="2:7" x14ac:dyDescent="0.25">
      <c r="B940" s="141" t="s">
        <v>1717</v>
      </c>
      <c r="C940" s="137" t="s">
        <v>2197</v>
      </c>
      <c r="D940" s="173" t="s">
        <v>2137</v>
      </c>
      <c r="E940" s="173" t="s">
        <v>128</v>
      </c>
      <c r="F940" s="173" t="s">
        <v>128</v>
      </c>
      <c r="G940" s="174" t="s">
        <v>2198</v>
      </c>
    </row>
    <row r="941" spans="2:7" x14ac:dyDescent="0.25">
      <c r="B941" s="141" t="s">
        <v>1717</v>
      </c>
      <c r="C941" s="137" t="s">
        <v>2199</v>
      </c>
      <c r="D941" s="173" t="s">
        <v>2137</v>
      </c>
      <c r="E941" s="173" t="s">
        <v>128</v>
      </c>
      <c r="F941" s="173" t="s">
        <v>128</v>
      </c>
      <c r="G941" s="174" t="s">
        <v>2202</v>
      </c>
    </row>
    <row r="942" spans="2:7" x14ac:dyDescent="0.25">
      <c r="B942" s="141" t="s">
        <v>1717</v>
      </c>
      <c r="C942" s="137" t="s">
        <v>2200</v>
      </c>
      <c r="D942" s="173" t="s">
        <v>2137</v>
      </c>
      <c r="E942" s="173" t="s">
        <v>128</v>
      </c>
      <c r="F942" s="173" t="s">
        <v>128</v>
      </c>
      <c r="G942" s="174" t="s">
        <v>2202</v>
      </c>
    </row>
    <row r="943" spans="2:7" x14ac:dyDescent="0.25">
      <c r="B943" s="141" t="s">
        <v>1717</v>
      </c>
      <c r="C943" s="137" t="s">
        <v>2201</v>
      </c>
      <c r="D943" s="173" t="s">
        <v>2137</v>
      </c>
      <c r="E943" s="173" t="s">
        <v>128</v>
      </c>
      <c r="F943" s="173" t="s">
        <v>128</v>
      </c>
      <c r="G943" s="174" t="s">
        <v>2202</v>
      </c>
    </row>
    <row r="944" spans="2:7" x14ac:dyDescent="0.25">
      <c r="B944" s="141" t="s">
        <v>1717</v>
      </c>
      <c r="C944" s="137" t="s">
        <v>2203</v>
      </c>
      <c r="D944" s="173" t="s">
        <v>2137</v>
      </c>
      <c r="E944" s="173" t="s">
        <v>128</v>
      </c>
      <c r="F944" s="173" t="s">
        <v>128</v>
      </c>
      <c r="G944" s="174" t="s">
        <v>2209</v>
      </c>
    </row>
    <row r="945" spans="2:7" x14ac:dyDescent="0.25">
      <c r="B945" s="141" t="s">
        <v>1717</v>
      </c>
      <c r="C945" s="137" t="s">
        <v>2204</v>
      </c>
      <c r="D945" s="173" t="s">
        <v>2137</v>
      </c>
      <c r="E945" s="173" t="s">
        <v>128</v>
      </c>
      <c r="F945" s="173" t="s">
        <v>128</v>
      </c>
      <c r="G945" s="174" t="s">
        <v>2209</v>
      </c>
    </row>
    <row r="946" spans="2:7" x14ac:dyDescent="0.25">
      <c r="B946" s="141" t="s">
        <v>1717</v>
      </c>
      <c r="C946" s="137" t="s">
        <v>2205</v>
      </c>
      <c r="D946" s="173" t="s">
        <v>2137</v>
      </c>
      <c r="E946" s="173" t="s">
        <v>128</v>
      </c>
      <c r="F946" s="173" t="s">
        <v>128</v>
      </c>
      <c r="G946" s="174" t="s">
        <v>2209</v>
      </c>
    </row>
    <row r="947" spans="2:7" x14ac:dyDescent="0.25">
      <c r="B947" s="141" t="s">
        <v>1717</v>
      </c>
      <c r="C947" s="137" t="s">
        <v>2206</v>
      </c>
      <c r="D947" s="173" t="s">
        <v>2137</v>
      </c>
      <c r="E947" s="173" t="s">
        <v>128</v>
      </c>
      <c r="F947" s="173" t="s">
        <v>128</v>
      </c>
      <c r="G947" s="174" t="s">
        <v>2210</v>
      </c>
    </row>
    <row r="948" spans="2:7" x14ac:dyDescent="0.25">
      <c r="B948" s="141" t="s">
        <v>1717</v>
      </c>
      <c r="C948" s="137" t="s">
        <v>2207</v>
      </c>
      <c r="D948" s="173" t="s">
        <v>2137</v>
      </c>
      <c r="E948" s="173" t="s">
        <v>128</v>
      </c>
      <c r="F948" s="173" t="s">
        <v>128</v>
      </c>
      <c r="G948" s="174" t="s">
        <v>2210</v>
      </c>
    </row>
    <row r="949" spans="2:7" x14ac:dyDescent="0.25">
      <c r="B949" s="141" t="s">
        <v>1717</v>
      </c>
      <c r="C949" s="137" t="s">
        <v>2208</v>
      </c>
      <c r="D949" s="173" t="s">
        <v>2137</v>
      </c>
      <c r="E949" s="173" t="s">
        <v>128</v>
      </c>
      <c r="F949" s="173" t="s">
        <v>128</v>
      </c>
      <c r="G949" s="174" t="s">
        <v>2210</v>
      </c>
    </row>
    <row r="950" spans="2:7" x14ac:dyDescent="0.25">
      <c r="B950" s="144" t="s">
        <v>1718</v>
      </c>
      <c r="C950" s="134" t="s">
        <v>898</v>
      </c>
      <c r="D950" s="108" t="s">
        <v>899</v>
      </c>
      <c r="E950" s="108" t="s">
        <v>128</v>
      </c>
      <c r="F950" s="108" t="s">
        <v>128</v>
      </c>
      <c r="G950" s="109" t="s">
        <v>900</v>
      </c>
    </row>
    <row r="951" spans="2:7" x14ac:dyDescent="0.25">
      <c r="B951" s="141" t="s">
        <v>1718</v>
      </c>
      <c r="C951" s="133" t="s">
        <v>901</v>
      </c>
      <c r="D951" s="110" t="s">
        <v>899</v>
      </c>
      <c r="E951" s="110" t="s">
        <v>128</v>
      </c>
      <c r="F951" s="110" t="s">
        <v>128</v>
      </c>
      <c r="G951" s="111" t="s">
        <v>900</v>
      </c>
    </row>
    <row r="952" spans="2:7" x14ac:dyDescent="0.25">
      <c r="B952" s="141" t="s">
        <v>1718</v>
      </c>
      <c r="C952" s="133" t="s">
        <v>902</v>
      </c>
      <c r="D952" s="110" t="s">
        <v>899</v>
      </c>
      <c r="E952" s="110" t="s">
        <v>128</v>
      </c>
      <c r="F952" s="110" t="s">
        <v>128</v>
      </c>
      <c r="G952" s="111" t="s">
        <v>903</v>
      </c>
    </row>
    <row r="953" spans="2:7" x14ac:dyDescent="0.25">
      <c r="B953" s="141" t="s">
        <v>1718</v>
      </c>
      <c r="C953" s="133" t="s">
        <v>904</v>
      </c>
      <c r="D953" s="110" t="s">
        <v>899</v>
      </c>
      <c r="E953" s="110" t="s">
        <v>128</v>
      </c>
      <c r="F953" s="110" t="s">
        <v>128</v>
      </c>
      <c r="G953" s="111" t="s">
        <v>903</v>
      </c>
    </row>
    <row r="954" spans="2:7" x14ac:dyDescent="0.25">
      <c r="B954" s="141" t="s">
        <v>1718</v>
      </c>
      <c r="C954" s="133" t="s">
        <v>905</v>
      </c>
      <c r="D954" s="110" t="s">
        <v>899</v>
      </c>
      <c r="E954" s="110" t="s">
        <v>128</v>
      </c>
      <c r="F954" s="110" t="s">
        <v>128</v>
      </c>
      <c r="G954" s="111" t="s">
        <v>75</v>
      </c>
    </row>
    <row r="955" spans="2:7" x14ac:dyDescent="0.25">
      <c r="B955" s="141" t="s">
        <v>1718</v>
      </c>
      <c r="C955" s="133" t="s">
        <v>906</v>
      </c>
      <c r="D955" s="110" t="s">
        <v>899</v>
      </c>
      <c r="E955" s="110" t="s">
        <v>128</v>
      </c>
      <c r="F955" s="110" t="s">
        <v>128</v>
      </c>
      <c r="G955" s="111" t="s">
        <v>75</v>
      </c>
    </row>
    <row r="956" spans="2:7" x14ac:dyDescent="0.25">
      <c r="B956" s="141" t="s">
        <v>1718</v>
      </c>
      <c r="C956" s="133" t="s">
        <v>907</v>
      </c>
      <c r="D956" s="110" t="s">
        <v>899</v>
      </c>
      <c r="E956" s="110" t="s">
        <v>128</v>
      </c>
      <c r="F956" s="110" t="s">
        <v>128</v>
      </c>
      <c r="G956" s="111" t="s">
        <v>908</v>
      </c>
    </row>
    <row r="957" spans="2:7" x14ac:dyDescent="0.25">
      <c r="B957" s="141" t="s">
        <v>1718</v>
      </c>
      <c r="C957" s="133" t="s">
        <v>909</v>
      </c>
      <c r="D957" s="110" t="s">
        <v>899</v>
      </c>
      <c r="E957" s="110" t="s">
        <v>128</v>
      </c>
      <c r="F957" s="110" t="s">
        <v>128</v>
      </c>
      <c r="G957" s="111" t="s">
        <v>908</v>
      </c>
    </row>
    <row r="958" spans="2:7" x14ac:dyDescent="0.25">
      <c r="B958" s="141" t="s">
        <v>1718</v>
      </c>
      <c r="C958" s="133" t="s">
        <v>910</v>
      </c>
      <c r="D958" s="110" t="s">
        <v>899</v>
      </c>
      <c r="E958" s="110" t="s">
        <v>128</v>
      </c>
      <c r="F958" s="110" t="s">
        <v>128</v>
      </c>
      <c r="G958" s="111" t="s">
        <v>77</v>
      </c>
    </row>
    <row r="959" spans="2:7" x14ac:dyDescent="0.25">
      <c r="B959" s="141" t="s">
        <v>1718</v>
      </c>
      <c r="C959" s="133" t="s">
        <v>911</v>
      </c>
      <c r="D959" s="110" t="s">
        <v>899</v>
      </c>
      <c r="E959" s="110" t="s">
        <v>128</v>
      </c>
      <c r="F959" s="110" t="s">
        <v>128</v>
      </c>
      <c r="G959" s="111" t="s">
        <v>77</v>
      </c>
    </row>
    <row r="960" spans="2:7" x14ac:dyDescent="0.25">
      <c r="B960" s="141" t="s">
        <v>1718</v>
      </c>
      <c r="C960" s="133" t="s">
        <v>912</v>
      </c>
      <c r="D960" s="110" t="s">
        <v>899</v>
      </c>
      <c r="E960" s="110" t="s">
        <v>128</v>
      </c>
      <c r="F960" s="110" t="s">
        <v>128</v>
      </c>
      <c r="G960" s="111" t="s">
        <v>913</v>
      </c>
    </row>
    <row r="961" spans="2:7" x14ac:dyDescent="0.25">
      <c r="B961" s="141" t="s">
        <v>1718</v>
      </c>
      <c r="C961" s="133" t="s">
        <v>914</v>
      </c>
      <c r="D961" s="110" t="s">
        <v>899</v>
      </c>
      <c r="E961" s="110" t="s">
        <v>128</v>
      </c>
      <c r="F961" s="110" t="s">
        <v>128</v>
      </c>
      <c r="G961" s="111" t="s">
        <v>913</v>
      </c>
    </row>
    <row r="962" spans="2:7" x14ac:dyDescent="0.25">
      <c r="B962" s="141" t="s">
        <v>1718</v>
      </c>
      <c r="C962" s="133" t="s">
        <v>915</v>
      </c>
      <c r="D962" s="110" t="s">
        <v>899</v>
      </c>
      <c r="E962" s="110" t="s">
        <v>128</v>
      </c>
      <c r="F962" s="110" t="s">
        <v>128</v>
      </c>
      <c r="G962" s="111" t="s">
        <v>79</v>
      </c>
    </row>
    <row r="963" spans="2:7" x14ac:dyDescent="0.25">
      <c r="B963" s="141" t="s">
        <v>1718</v>
      </c>
      <c r="C963" s="133" t="s">
        <v>916</v>
      </c>
      <c r="D963" s="110" t="s">
        <v>899</v>
      </c>
      <c r="E963" s="110" t="s">
        <v>128</v>
      </c>
      <c r="F963" s="110" t="s">
        <v>128</v>
      </c>
      <c r="G963" s="111" t="s">
        <v>79</v>
      </c>
    </row>
    <row r="964" spans="2:7" x14ac:dyDescent="0.25">
      <c r="B964" s="141" t="s">
        <v>1718</v>
      </c>
      <c r="C964" s="133" t="s">
        <v>917</v>
      </c>
      <c r="D964" s="110" t="s">
        <v>899</v>
      </c>
      <c r="E964" s="110" t="s">
        <v>128</v>
      </c>
      <c r="F964" s="110" t="s">
        <v>128</v>
      </c>
      <c r="G964" s="111" t="s">
        <v>918</v>
      </c>
    </row>
    <row r="965" spans="2:7" x14ac:dyDescent="0.25">
      <c r="B965" s="141" t="s">
        <v>1718</v>
      </c>
      <c r="C965" s="133" t="s">
        <v>919</v>
      </c>
      <c r="D965" s="110" t="s">
        <v>899</v>
      </c>
      <c r="E965" s="110" t="s">
        <v>128</v>
      </c>
      <c r="F965" s="110" t="s">
        <v>128</v>
      </c>
      <c r="G965" s="111" t="s">
        <v>918</v>
      </c>
    </row>
    <row r="966" spans="2:7" x14ac:dyDescent="0.25">
      <c r="B966" s="141" t="s">
        <v>1718</v>
      </c>
      <c r="C966" s="133" t="s">
        <v>920</v>
      </c>
      <c r="D966" s="110" t="s">
        <v>899</v>
      </c>
      <c r="E966" s="110" t="s">
        <v>128</v>
      </c>
      <c r="F966" s="110" t="s">
        <v>128</v>
      </c>
      <c r="G966" s="111" t="s">
        <v>623</v>
      </c>
    </row>
    <row r="967" spans="2:7" x14ac:dyDescent="0.25">
      <c r="B967" s="143" t="s">
        <v>1718</v>
      </c>
      <c r="C967" s="135" t="s">
        <v>921</v>
      </c>
      <c r="D967" s="112" t="s">
        <v>899</v>
      </c>
      <c r="E967" s="112" t="s">
        <v>128</v>
      </c>
      <c r="F967" s="112" t="s">
        <v>128</v>
      </c>
      <c r="G967" s="113" t="s">
        <v>623</v>
      </c>
    </row>
    <row r="968" spans="2:7" x14ac:dyDescent="0.25">
      <c r="B968" s="143" t="s">
        <v>1719</v>
      </c>
      <c r="C968" s="178" t="s">
        <v>922</v>
      </c>
      <c r="D968" s="179" t="s">
        <v>2211</v>
      </c>
      <c r="E968" s="179" t="s">
        <v>128</v>
      </c>
      <c r="F968" s="179" t="s">
        <v>128</v>
      </c>
      <c r="G968" s="180" t="s">
        <v>128</v>
      </c>
    </row>
    <row r="969" spans="2:7" ht="25.5" x14ac:dyDescent="0.25">
      <c r="B969" s="144" t="s">
        <v>1720</v>
      </c>
      <c r="C969" s="134" t="s">
        <v>923</v>
      </c>
      <c r="D969" s="108" t="s">
        <v>924</v>
      </c>
      <c r="E969" s="108" t="s">
        <v>128</v>
      </c>
      <c r="F969" s="108" t="s">
        <v>128</v>
      </c>
      <c r="G969" s="109" t="s">
        <v>925</v>
      </c>
    </row>
    <row r="970" spans="2:7" ht="25.5" x14ac:dyDescent="0.25">
      <c r="B970" s="141" t="s">
        <v>1720</v>
      </c>
      <c r="C970" s="133" t="s">
        <v>926</v>
      </c>
      <c r="D970" s="110" t="s">
        <v>924</v>
      </c>
      <c r="E970" s="110" t="s">
        <v>128</v>
      </c>
      <c r="F970" s="110" t="s">
        <v>128</v>
      </c>
      <c r="G970" s="111" t="s">
        <v>927</v>
      </c>
    </row>
    <row r="971" spans="2:7" ht="25.5" x14ac:dyDescent="0.25">
      <c r="B971" s="141" t="s">
        <v>1720</v>
      </c>
      <c r="C971" s="133" t="s">
        <v>928</v>
      </c>
      <c r="D971" s="110" t="s">
        <v>924</v>
      </c>
      <c r="E971" s="110" t="s">
        <v>128</v>
      </c>
      <c r="F971" s="110" t="s">
        <v>128</v>
      </c>
      <c r="G971" s="111" t="s">
        <v>929</v>
      </c>
    </row>
    <row r="972" spans="2:7" ht="25.5" x14ac:dyDescent="0.25">
      <c r="B972" s="141" t="s">
        <v>1720</v>
      </c>
      <c r="C972" s="133" t="s">
        <v>930</v>
      </c>
      <c r="D972" s="110" t="s">
        <v>924</v>
      </c>
      <c r="E972" s="110" t="s">
        <v>128</v>
      </c>
      <c r="F972" s="110" t="s">
        <v>128</v>
      </c>
      <c r="G972" s="111" t="s">
        <v>931</v>
      </c>
    </row>
    <row r="973" spans="2:7" ht="25.5" x14ac:dyDescent="0.25">
      <c r="B973" s="141" t="s">
        <v>1720</v>
      </c>
      <c r="C973" s="133" t="s">
        <v>932</v>
      </c>
      <c r="D973" s="110" t="s">
        <v>924</v>
      </c>
      <c r="E973" s="110" t="s">
        <v>128</v>
      </c>
      <c r="F973" s="110" t="s">
        <v>128</v>
      </c>
      <c r="G973" s="111" t="s">
        <v>933</v>
      </c>
    </row>
    <row r="974" spans="2:7" ht="25.5" x14ac:dyDescent="0.25">
      <c r="B974" s="141" t="s">
        <v>1720</v>
      </c>
      <c r="C974" s="133" t="s">
        <v>934</v>
      </c>
      <c r="D974" s="110" t="s">
        <v>924</v>
      </c>
      <c r="E974" s="110" t="s">
        <v>128</v>
      </c>
      <c r="F974" s="110" t="s">
        <v>128</v>
      </c>
      <c r="G974" s="111" t="s">
        <v>935</v>
      </c>
    </row>
    <row r="975" spans="2:7" ht="25.5" x14ac:dyDescent="0.25">
      <c r="B975" s="141" t="s">
        <v>1720</v>
      </c>
      <c r="C975" s="133" t="s">
        <v>936</v>
      </c>
      <c r="D975" s="110" t="s">
        <v>924</v>
      </c>
      <c r="E975" s="110" t="s">
        <v>128</v>
      </c>
      <c r="F975" s="110" t="s">
        <v>128</v>
      </c>
      <c r="G975" s="111" t="s">
        <v>937</v>
      </c>
    </row>
    <row r="976" spans="2:7" ht="25.5" x14ac:dyDescent="0.25">
      <c r="B976" s="141" t="s">
        <v>1720</v>
      </c>
      <c r="C976" s="133" t="s">
        <v>938</v>
      </c>
      <c r="D976" s="110" t="s">
        <v>924</v>
      </c>
      <c r="E976" s="110" t="s">
        <v>128</v>
      </c>
      <c r="F976" s="110" t="s">
        <v>128</v>
      </c>
      <c r="G976" s="111" t="s">
        <v>939</v>
      </c>
    </row>
    <row r="977" spans="2:7" ht="25.5" x14ac:dyDescent="0.25">
      <c r="B977" s="141" t="s">
        <v>1720</v>
      </c>
      <c r="C977" s="133" t="s">
        <v>940</v>
      </c>
      <c r="D977" s="110" t="s">
        <v>924</v>
      </c>
      <c r="E977" s="110" t="s">
        <v>128</v>
      </c>
      <c r="F977" s="110" t="s">
        <v>128</v>
      </c>
      <c r="G977" s="111" t="s">
        <v>925</v>
      </c>
    </row>
    <row r="978" spans="2:7" ht="25.5" x14ac:dyDescent="0.25">
      <c r="B978" s="141" t="s">
        <v>1720</v>
      </c>
      <c r="C978" s="133" t="s">
        <v>941</v>
      </c>
      <c r="D978" s="110" t="s">
        <v>924</v>
      </c>
      <c r="E978" s="110" t="s">
        <v>128</v>
      </c>
      <c r="F978" s="110" t="s">
        <v>128</v>
      </c>
      <c r="G978" s="111" t="s">
        <v>942</v>
      </c>
    </row>
    <row r="979" spans="2:7" ht="25.5" x14ac:dyDescent="0.25">
      <c r="B979" s="141" t="s">
        <v>1720</v>
      </c>
      <c r="C979" s="133" t="s">
        <v>943</v>
      </c>
      <c r="D979" s="110" t="s">
        <v>924</v>
      </c>
      <c r="E979" s="110" t="s">
        <v>128</v>
      </c>
      <c r="F979" s="110" t="s">
        <v>128</v>
      </c>
      <c r="G979" s="111" t="s">
        <v>931</v>
      </c>
    </row>
    <row r="980" spans="2:7" ht="25.5" x14ac:dyDescent="0.25">
      <c r="B980" s="141" t="s">
        <v>1720</v>
      </c>
      <c r="C980" s="133" t="s">
        <v>944</v>
      </c>
      <c r="D980" s="110" t="s">
        <v>924</v>
      </c>
      <c r="E980" s="110" t="s">
        <v>128</v>
      </c>
      <c r="F980" s="110" t="s">
        <v>128</v>
      </c>
      <c r="G980" s="111" t="s">
        <v>945</v>
      </c>
    </row>
    <row r="981" spans="2:7" ht="25.5" x14ac:dyDescent="0.25">
      <c r="B981" s="141" t="s">
        <v>1720</v>
      </c>
      <c r="C981" s="133" t="s">
        <v>946</v>
      </c>
      <c r="D981" s="110" t="s">
        <v>924</v>
      </c>
      <c r="E981" s="110" t="s">
        <v>128</v>
      </c>
      <c r="F981" s="110" t="s">
        <v>128</v>
      </c>
      <c r="G981" s="111" t="s">
        <v>947</v>
      </c>
    </row>
    <row r="982" spans="2:7" ht="25.5" x14ac:dyDescent="0.25">
      <c r="B982" s="141" t="s">
        <v>1720</v>
      </c>
      <c r="C982" s="133" t="s">
        <v>948</v>
      </c>
      <c r="D982" s="110" t="s">
        <v>924</v>
      </c>
      <c r="E982" s="110" t="s">
        <v>128</v>
      </c>
      <c r="F982" s="110" t="s">
        <v>128</v>
      </c>
      <c r="G982" s="111" t="s">
        <v>949</v>
      </c>
    </row>
    <row r="983" spans="2:7" ht="25.5" x14ac:dyDescent="0.25">
      <c r="B983" s="143" t="s">
        <v>1720</v>
      </c>
      <c r="C983" s="135" t="s">
        <v>950</v>
      </c>
      <c r="D983" s="112" t="s">
        <v>924</v>
      </c>
      <c r="E983" s="112" t="s">
        <v>128</v>
      </c>
      <c r="F983" s="112" t="s">
        <v>128</v>
      </c>
      <c r="G983" s="113" t="s">
        <v>951</v>
      </c>
    </row>
    <row r="984" spans="2:7" x14ac:dyDescent="0.25">
      <c r="B984" s="144" t="s">
        <v>1721</v>
      </c>
      <c r="C984" s="134" t="s">
        <v>952</v>
      </c>
      <c r="D984" s="108" t="s">
        <v>739</v>
      </c>
      <c r="E984" s="108" t="s">
        <v>128</v>
      </c>
      <c r="F984" s="108" t="s">
        <v>128</v>
      </c>
      <c r="G984" s="109" t="s">
        <v>953</v>
      </c>
    </row>
    <row r="985" spans="2:7" x14ac:dyDescent="0.25">
      <c r="B985" s="141" t="s">
        <v>1721</v>
      </c>
      <c r="C985" s="133" t="s">
        <v>954</v>
      </c>
      <c r="D985" s="110" t="s">
        <v>739</v>
      </c>
      <c r="E985" s="110" t="s">
        <v>128</v>
      </c>
      <c r="F985" s="110" t="s">
        <v>128</v>
      </c>
      <c r="G985" s="111" t="s">
        <v>955</v>
      </c>
    </row>
    <row r="986" spans="2:7" x14ac:dyDescent="0.25">
      <c r="B986" s="141" t="s">
        <v>1721</v>
      </c>
      <c r="C986" s="133" t="s">
        <v>956</v>
      </c>
      <c r="D986" s="110" t="s">
        <v>739</v>
      </c>
      <c r="E986" s="110" t="s">
        <v>128</v>
      </c>
      <c r="F986" s="110" t="s">
        <v>128</v>
      </c>
      <c r="G986" s="111" t="s">
        <v>957</v>
      </c>
    </row>
    <row r="987" spans="2:7" x14ac:dyDescent="0.25">
      <c r="B987" s="141" t="s">
        <v>1721</v>
      </c>
      <c r="C987" s="133" t="s">
        <v>958</v>
      </c>
      <c r="D987" s="110" t="s">
        <v>739</v>
      </c>
      <c r="E987" s="110" t="s">
        <v>128</v>
      </c>
      <c r="F987" s="110" t="s">
        <v>128</v>
      </c>
      <c r="G987" s="111" t="s">
        <v>959</v>
      </c>
    </row>
    <row r="988" spans="2:7" x14ac:dyDescent="0.25">
      <c r="B988" s="141" t="s">
        <v>1721</v>
      </c>
      <c r="C988" s="133" t="s">
        <v>960</v>
      </c>
      <c r="D988" s="110" t="s">
        <v>739</v>
      </c>
      <c r="E988" s="110" t="s">
        <v>128</v>
      </c>
      <c r="F988" s="110" t="s">
        <v>128</v>
      </c>
      <c r="G988" s="111" t="s">
        <v>929</v>
      </c>
    </row>
    <row r="989" spans="2:7" x14ac:dyDescent="0.25">
      <c r="B989" s="141" t="s">
        <v>1721</v>
      </c>
      <c r="C989" s="133" t="s">
        <v>961</v>
      </c>
      <c r="D989" s="110" t="s">
        <v>739</v>
      </c>
      <c r="E989" s="110" t="s">
        <v>128</v>
      </c>
      <c r="F989" s="110" t="s">
        <v>128</v>
      </c>
      <c r="G989" s="111" t="s">
        <v>962</v>
      </c>
    </row>
    <row r="990" spans="2:7" x14ac:dyDescent="0.25">
      <c r="B990" s="141" t="s">
        <v>1721</v>
      </c>
      <c r="C990" s="133" t="s">
        <v>963</v>
      </c>
      <c r="D990" s="110" t="s">
        <v>739</v>
      </c>
      <c r="E990" s="110" t="s">
        <v>128</v>
      </c>
      <c r="F990" s="110" t="s">
        <v>128</v>
      </c>
      <c r="G990" s="111" t="s">
        <v>935</v>
      </c>
    </row>
    <row r="991" spans="2:7" x14ac:dyDescent="0.25">
      <c r="B991" s="141" t="s">
        <v>1721</v>
      </c>
      <c r="C991" s="133" t="s">
        <v>964</v>
      </c>
      <c r="D991" s="110" t="s">
        <v>739</v>
      </c>
      <c r="E991" s="110" t="s">
        <v>128</v>
      </c>
      <c r="F991" s="110" t="s">
        <v>128</v>
      </c>
      <c r="G991" s="111" t="s">
        <v>965</v>
      </c>
    </row>
    <row r="992" spans="2:7" x14ac:dyDescent="0.25">
      <c r="B992" s="143" t="s">
        <v>1721</v>
      </c>
      <c r="C992" s="133" t="s">
        <v>966</v>
      </c>
      <c r="D992" s="110" t="s">
        <v>739</v>
      </c>
      <c r="E992" s="110" t="s">
        <v>128</v>
      </c>
      <c r="F992" s="110" t="s">
        <v>128</v>
      </c>
      <c r="G992" s="111" t="s">
        <v>942</v>
      </c>
    </row>
    <row r="993" spans="2:7" ht="25.5" x14ac:dyDescent="0.25">
      <c r="B993" s="144" t="s">
        <v>1722</v>
      </c>
      <c r="C993" s="134" t="s">
        <v>967</v>
      </c>
      <c r="D993" s="108" t="s">
        <v>1648</v>
      </c>
      <c r="E993" s="108" t="s">
        <v>1786</v>
      </c>
      <c r="F993" s="108" t="s">
        <v>128</v>
      </c>
      <c r="G993" s="109" t="s">
        <v>968</v>
      </c>
    </row>
    <row r="994" spans="2:7" ht="25.5" x14ac:dyDescent="0.25">
      <c r="B994" s="141" t="s">
        <v>1722</v>
      </c>
      <c r="C994" s="133" t="s">
        <v>969</v>
      </c>
      <c r="D994" s="110" t="s">
        <v>1648</v>
      </c>
      <c r="E994" s="110" t="s">
        <v>1786</v>
      </c>
      <c r="F994" s="110" t="s">
        <v>128</v>
      </c>
      <c r="G994" s="111" t="s">
        <v>970</v>
      </c>
    </row>
    <row r="995" spans="2:7" ht="25.5" x14ac:dyDescent="0.25">
      <c r="B995" s="141" t="s">
        <v>1722</v>
      </c>
      <c r="C995" s="133" t="s">
        <v>971</v>
      </c>
      <c r="D995" s="110" t="s">
        <v>1648</v>
      </c>
      <c r="E995" s="110" t="s">
        <v>1786</v>
      </c>
      <c r="F995" s="110" t="s">
        <v>128</v>
      </c>
      <c r="G995" s="111" t="s">
        <v>972</v>
      </c>
    </row>
    <row r="996" spans="2:7" ht="25.5" x14ac:dyDescent="0.25">
      <c r="B996" s="141" t="s">
        <v>1722</v>
      </c>
      <c r="C996" s="133" t="s">
        <v>973</v>
      </c>
      <c r="D996" s="110" t="s">
        <v>1648</v>
      </c>
      <c r="E996" s="110" t="s">
        <v>1786</v>
      </c>
      <c r="F996" s="110" t="s">
        <v>128</v>
      </c>
      <c r="G996" s="111" t="s">
        <v>972</v>
      </c>
    </row>
    <row r="997" spans="2:7" ht="25.5" x14ac:dyDescent="0.25">
      <c r="B997" s="143" t="s">
        <v>1722</v>
      </c>
      <c r="C997" s="135" t="s">
        <v>974</v>
      </c>
      <c r="D997" s="112" t="s">
        <v>1648</v>
      </c>
      <c r="E997" s="110" t="s">
        <v>1786</v>
      </c>
      <c r="F997" s="112" t="s">
        <v>128</v>
      </c>
      <c r="G997" s="113" t="s">
        <v>968</v>
      </c>
    </row>
    <row r="998" spans="2:7" x14ac:dyDescent="0.25">
      <c r="B998" s="144" t="s">
        <v>1723</v>
      </c>
      <c r="C998" s="134" t="s">
        <v>975</v>
      </c>
      <c r="D998" s="108" t="s">
        <v>976</v>
      </c>
      <c r="E998" s="108" t="s">
        <v>128</v>
      </c>
      <c r="F998" s="108" t="s">
        <v>128</v>
      </c>
      <c r="G998" s="109" t="s">
        <v>977</v>
      </c>
    </row>
    <row r="999" spans="2:7" x14ac:dyDescent="0.25">
      <c r="B999" s="141" t="s">
        <v>1723</v>
      </c>
      <c r="C999" s="133" t="s">
        <v>978</v>
      </c>
      <c r="D999" s="110" t="s">
        <v>976</v>
      </c>
      <c r="E999" s="110" t="s">
        <v>128</v>
      </c>
      <c r="F999" s="110" t="s">
        <v>128</v>
      </c>
      <c r="G999" s="111" t="s">
        <v>192</v>
      </c>
    </row>
    <row r="1000" spans="2:7" x14ac:dyDescent="0.25">
      <c r="B1000" s="141" t="s">
        <v>1723</v>
      </c>
      <c r="C1000" s="133" t="s">
        <v>979</v>
      </c>
      <c r="D1000" s="110" t="s">
        <v>976</v>
      </c>
      <c r="E1000" s="110" t="s">
        <v>128</v>
      </c>
      <c r="F1000" s="110" t="s">
        <v>128</v>
      </c>
      <c r="G1000" s="111" t="s">
        <v>980</v>
      </c>
    </row>
    <row r="1001" spans="2:7" x14ac:dyDescent="0.25">
      <c r="B1001" s="141" t="s">
        <v>1723</v>
      </c>
      <c r="C1001" s="133" t="s">
        <v>981</v>
      </c>
      <c r="D1001" s="110" t="s">
        <v>982</v>
      </c>
      <c r="E1001" s="110" t="s">
        <v>128</v>
      </c>
      <c r="F1001" s="110" t="s">
        <v>128</v>
      </c>
      <c r="G1001" s="111" t="s">
        <v>980</v>
      </c>
    </row>
    <row r="1002" spans="2:7" x14ac:dyDescent="0.25">
      <c r="B1002" s="141" t="s">
        <v>1723</v>
      </c>
      <c r="C1002" s="133" t="s">
        <v>983</v>
      </c>
      <c r="D1002" s="110" t="s">
        <v>976</v>
      </c>
      <c r="E1002" s="110" t="s">
        <v>128</v>
      </c>
      <c r="F1002" s="110" t="s">
        <v>128</v>
      </c>
      <c r="G1002" s="111" t="s">
        <v>984</v>
      </c>
    </row>
    <row r="1003" spans="2:7" x14ac:dyDescent="0.25">
      <c r="B1003" s="141" t="s">
        <v>1723</v>
      </c>
      <c r="C1003" s="133" t="s">
        <v>985</v>
      </c>
      <c r="D1003" s="110" t="s">
        <v>982</v>
      </c>
      <c r="E1003" s="110" t="s">
        <v>128</v>
      </c>
      <c r="F1003" s="110" t="s">
        <v>128</v>
      </c>
      <c r="G1003" s="111" t="s">
        <v>984</v>
      </c>
    </row>
    <row r="1004" spans="2:7" x14ac:dyDescent="0.25">
      <c r="B1004" s="141" t="s">
        <v>1723</v>
      </c>
      <c r="C1004" s="133" t="s">
        <v>986</v>
      </c>
      <c r="D1004" s="110" t="s">
        <v>976</v>
      </c>
      <c r="E1004" s="110" t="s">
        <v>128</v>
      </c>
      <c r="F1004" s="110" t="s">
        <v>128</v>
      </c>
      <c r="G1004" s="111" t="s">
        <v>987</v>
      </c>
    </row>
    <row r="1005" spans="2:7" x14ac:dyDescent="0.25">
      <c r="B1005" s="141" t="s">
        <v>1723</v>
      </c>
      <c r="C1005" s="133" t="s">
        <v>988</v>
      </c>
      <c r="D1005" s="110" t="s">
        <v>982</v>
      </c>
      <c r="E1005" s="110" t="s">
        <v>128</v>
      </c>
      <c r="F1005" s="110" t="s">
        <v>128</v>
      </c>
      <c r="G1005" s="111" t="s">
        <v>989</v>
      </c>
    </row>
    <row r="1006" spans="2:7" x14ac:dyDescent="0.25">
      <c r="B1006" s="141" t="s">
        <v>1723</v>
      </c>
      <c r="C1006" s="133" t="s">
        <v>990</v>
      </c>
      <c r="D1006" s="110" t="s">
        <v>982</v>
      </c>
      <c r="E1006" s="110" t="s">
        <v>128</v>
      </c>
      <c r="F1006" s="110" t="s">
        <v>128</v>
      </c>
      <c r="G1006" s="111" t="s">
        <v>75</v>
      </c>
    </row>
    <row r="1007" spans="2:7" x14ac:dyDescent="0.25">
      <c r="B1007" s="143" t="s">
        <v>1723</v>
      </c>
      <c r="C1007" s="135" t="s">
        <v>991</v>
      </c>
      <c r="D1007" s="112" t="s">
        <v>982</v>
      </c>
      <c r="E1007" s="112" t="s">
        <v>128</v>
      </c>
      <c r="F1007" s="112" t="s">
        <v>128</v>
      </c>
      <c r="G1007" s="113" t="s">
        <v>992</v>
      </c>
    </row>
    <row r="1008" spans="2:7" x14ac:dyDescent="0.25">
      <c r="B1008" s="141" t="s">
        <v>1724</v>
      </c>
      <c r="C1008" s="137" t="s">
        <v>2214</v>
      </c>
      <c r="D1008" s="173" t="s">
        <v>2213</v>
      </c>
      <c r="E1008" s="173" t="s">
        <v>128</v>
      </c>
      <c r="F1008" s="173" t="s">
        <v>128</v>
      </c>
      <c r="G1008" s="111" t="s">
        <v>980</v>
      </c>
    </row>
    <row r="1009" spans="2:7" x14ac:dyDescent="0.25">
      <c r="B1009" s="141" t="s">
        <v>1724</v>
      </c>
      <c r="C1009" s="137" t="s">
        <v>2215</v>
      </c>
      <c r="D1009" s="173" t="s">
        <v>2213</v>
      </c>
      <c r="E1009" s="173" t="s">
        <v>128</v>
      </c>
      <c r="F1009" s="173" t="s">
        <v>128</v>
      </c>
      <c r="G1009" s="111" t="s">
        <v>984</v>
      </c>
    </row>
    <row r="1010" spans="2:7" x14ac:dyDescent="0.25">
      <c r="B1010" s="141" t="s">
        <v>1724</v>
      </c>
      <c r="C1010" s="137" t="s">
        <v>2216</v>
      </c>
      <c r="D1010" s="173" t="s">
        <v>2213</v>
      </c>
      <c r="E1010" s="173" t="s">
        <v>128</v>
      </c>
      <c r="F1010" s="173" t="s">
        <v>128</v>
      </c>
      <c r="G1010" s="111" t="s">
        <v>987</v>
      </c>
    </row>
    <row r="1011" spans="2:7" x14ac:dyDescent="0.25">
      <c r="B1011" s="141" t="s">
        <v>1724</v>
      </c>
      <c r="C1011" s="137" t="s">
        <v>2217</v>
      </c>
      <c r="D1011" s="173" t="s">
        <v>2213</v>
      </c>
      <c r="E1011" s="173" t="s">
        <v>128</v>
      </c>
      <c r="F1011" s="173" t="s">
        <v>128</v>
      </c>
      <c r="G1011" s="111" t="s">
        <v>2220</v>
      </c>
    </row>
    <row r="1012" spans="2:7" x14ac:dyDescent="0.25">
      <c r="B1012" s="141" t="s">
        <v>1724</v>
      </c>
      <c r="C1012" s="137" t="s">
        <v>2219</v>
      </c>
      <c r="D1012" s="173" t="s">
        <v>2213</v>
      </c>
      <c r="E1012" s="173" t="s">
        <v>128</v>
      </c>
      <c r="F1012" s="173" t="s">
        <v>128</v>
      </c>
      <c r="G1012" s="111" t="s">
        <v>2221</v>
      </c>
    </row>
    <row r="1013" spans="2:7" x14ac:dyDescent="0.25">
      <c r="B1013" s="141" t="s">
        <v>1724</v>
      </c>
      <c r="C1013" s="137" t="s">
        <v>2218</v>
      </c>
      <c r="D1013" s="173" t="s">
        <v>2213</v>
      </c>
      <c r="E1013" s="173" t="s">
        <v>128</v>
      </c>
      <c r="F1013" s="173" t="s">
        <v>128</v>
      </c>
      <c r="G1013" s="174" t="s">
        <v>992</v>
      </c>
    </row>
    <row r="1014" spans="2:7" x14ac:dyDescent="0.25">
      <c r="B1014" s="141" t="s">
        <v>1724</v>
      </c>
      <c r="C1014" s="137" t="s">
        <v>2222</v>
      </c>
      <c r="D1014" s="173" t="s">
        <v>2228</v>
      </c>
      <c r="E1014" s="173" t="s">
        <v>128</v>
      </c>
      <c r="F1014" s="173" t="s">
        <v>128</v>
      </c>
      <c r="G1014" s="111" t="s">
        <v>192</v>
      </c>
    </row>
    <row r="1015" spans="2:7" x14ac:dyDescent="0.25">
      <c r="B1015" s="141" t="s">
        <v>1724</v>
      </c>
      <c r="C1015" s="137" t="s">
        <v>2223</v>
      </c>
      <c r="D1015" s="173" t="s">
        <v>2228</v>
      </c>
      <c r="E1015" s="173" t="s">
        <v>128</v>
      </c>
      <c r="F1015" s="173" t="s">
        <v>128</v>
      </c>
      <c r="G1015" s="111" t="s">
        <v>980</v>
      </c>
    </row>
    <row r="1016" spans="2:7" x14ac:dyDescent="0.25">
      <c r="B1016" s="141" t="s">
        <v>1724</v>
      </c>
      <c r="C1016" s="137" t="s">
        <v>2224</v>
      </c>
      <c r="D1016" s="173" t="s">
        <v>2228</v>
      </c>
      <c r="E1016" s="173" t="s">
        <v>128</v>
      </c>
      <c r="F1016" s="173" t="s">
        <v>128</v>
      </c>
      <c r="G1016" s="111" t="s">
        <v>1343</v>
      </c>
    </row>
    <row r="1017" spans="2:7" x14ac:dyDescent="0.25">
      <c r="B1017" s="141" t="s">
        <v>1724</v>
      </c>
      <c r="C1017" s="137" t="s">
        <v>2225</v>
      </c>
      <c r="D1017" s="173" t="s">
        <v>2228</v>
      </c>
      <c r="E1017" s="173" t="s">
        <v>128</v>
      </c>
      <c r="F1017" s="173" t="s">
        <v>128</v>
      </c>
      <c r="G1017" s="111" t="s">
        <v>984</v>
      </c>
    </row>
    <row r="1018" spans="2:7" x14ac:dyDescent="0.25">
      <c r="B1018" s="141" t="s">
        <v>1724</v>
      </c>
      <c r="C1018" s="137" t="s">
        <v>2226</v>
      </c>
      <c r="D1018" s="173" t="s">
        <v>2228</v>
      </c>
      <c r="E1018" s="173" t="s">
        <v>128</v>
      </c>
      <c r="F1018" s="173" t="s">
        <v>128</v>
      </c>
      <c r="G1018" s="111" t="s">
        <v>331</v>
      </c>
    </row>
    <row r="1019" spans="2:7" x14ac:dyDescent="0.25">
      <c r="B1019" s="141" t="s">
        <v>1724</v>
      </c>
      <c r="C1019" s="137" t="s">
        <v>2227</v>
      </c>
      <c r="D1019" s="173" t="s">
        <v>2228</v>
      </c>
      <c r="E1019" s="173" t="s">
        <v>128</v>
      </c>
      <c r="F1019" s="173" t="s">
        <v>128</v>
      </c>
      <c r="G1019" s="111" t="s">
        <v>987</v>
      </c>
    </row>
    <row r="1020" spans="2:7" x14ac:dyDescent="0.25">
      <c r="B1020" s="141" t="s">
        <v>1724</v>
      </c>
      <c r="C1020" s="137" t="s">
        <v>2229</v>
      </c>
      <c r="D1020" s="173" t="s">
        <v>2228</v>
      </c>
      <c r="E1020" s="173" t="s">
        <v>128</v>
      </c>
      <c r="F1020" s="173" t="s">
        <v>128</v>
      </c>
      <c r="G1020" s="111" t="s">
        <v>2220</v>
      </c>
    </row>
    <row r="1021" spans="2:7" x14ac:dyDescent="0.25">
      <c r="B1021" s="141" t="s">
        <v>1724</v>
      </c>
      <c r="C1021" s="137" t="s">
        <v>2230</v>
      </c>
      <c r="D1021" s="173" t="s">
        <v>2228</v>
      </c>
      <c r="E1021" s="173" t="s">
        <v>128</v>
      </c>
      <c r="F1021" s="173" t="s">
        <v>128</v>
      </c>
      <c r="G1021" s="111" t="s">
        <v>75</v>
      </c>
    </row>
    <row r="1022" spans="2:7" x14ac:dyDescent="0.25">
      <c r="B1022" s="141" t="s">
        <v>1724</v>
      </c>
      <c r="C1022" s="137" t="s">
        <v>2231</v>
      </c>
      <c r="D1022" s="173" t="s">
        <v>2228</v>
      </c>
      <c r="E1022" s="173" t="s">
        <v>128</v>
      </c>
      <c r="F1022" s="173" t="s">
        <v>128</v>
      </c>
      <c r="G1022" s="111" t="s">
        <v>2233</v>
      </c>
    </row>
    <row r="1023" spans="2:7" x14ac:dyDescent="0.25">
      <c r="B1023" s="141" t="s">
        <v>1724</v>
      </c>
      <c r="C1023" s="137" t="s">
        <v>2232</v>
      </c>
      <c r="D1023" s="173" t="s">
        <v>2228</v>
      </c>
      <c r="E1023" s="173" t="s">
        <v>128</v>
      </c>
      <c r="F1023" s="173" t="s">
        <v>128</v>
      </c>
      <c r="G1023" s="111" t="s">
        <v>992</v>
      </c>
    </row>
    <row r="1024" spans="2:7" x14ac:dyDescent="0.25">
      <c r="B1024" s="141" t="s">
        <v>1724</v>
      </c>
      <c r="C1024" s="137" t="s">
        <v>2234</v>
      </c>
      <c r="D1024" s="173" t="s">
        <v>2235</v>
      </c>
      <c r="E1024" s="173" t="s">
        <v>128</v>
      </c>
      <c r="F1024" s="173" t="s">
        <v>128</v>
      </c>
      <c r="G1024" s="111" t="s">
        <v>980</v>
      </c>
    </row>
    <row r="1025" spans="2:7" x14ac:dyDescent="0.25">
      <c r="B1025" s="141" t="s">
        <v>1724</v>
      </c>
      <c r="C1025" s="137" t="s">
        <v>2236</v>
      </c>
      <c r="D1025" s="173" t="s">
        <v>2235</v>
      </c>
      <c r="E1025" s="173" t="s">
        <v>128</v>
      </c>
      <c r="F1025" s="173" t="s">
        <v>128</v>
      </c>
      <c r="G1025" s="111" t="s">
        <v>984</v>
      </c>
    </row>
    <row r="1026" spans="2:7" x14ac:dyDescent="0.25">
      <c r="B1026" s="141" t="s">
        <v>1724</v>
      </c>
      <c r="C1026" s="137" t="s">
        <v>2237</v>
      </c>
      <c r="D1026" s="173" t="s">
        <v>2235</v>
      </c>
      <c r="E1026" s="173" t="s">
        <v>128</v>
      </c>
      <c r="F1026" s="173" t="s">
        <v>128</v>
      </c>
      <c r="G1026" s="111" t="s">
        <v>987</v>
      </c>
    </row>
    <row r="1027" spans="2:7" x14ac:dyDescent="0.25">
      <c r="B1027" s="141" t="s">
        <v>1724</v>
      </c>
      <c r="C1027" s="137" t="s">
        <v>2238</v>
      </c>
      <c r="D1027" s="173" t="s">
        <v>2235</v>
      </c>
      <c r="E1027" s="173" t="s">
        <v>128</v>
      </c>
      <c r="F1027" s="173" t="s">
        <v>128</v>
      </c>
      <c r="G1027" s="111" t="s">
        <v>2220</v>
      </c>
    </row>
    <row r="1028" spans="2:7" x14ac:dyDescent="0.25">
      <c r="B1028" s="141" t="s">
        <v>1724</v>
      </c>
      <c r="C1028" s="137" t="s">
        <v>2239</v>
      </c>
      <c r="D1028" s="173" t="s">
        <v>2235</v>
      </c>
      <c r="E1028" s="173" t="s">
        <v>128</v>
      </c>
      <c r="F1028" s="173" t="s">
        <v>128</v>
      </c>
      <c r="G1028" s="111" t="s">
        <v>2221</v>
      </c>
    </row>
    <row r="1029" spans="2:7" x14ac:dyDescent="0.25">
      <c r="B1029" s="141" t="s">
        <v>1724</v>
      </c>
      <c r="C1029" s="137" t="s">
        <v>2240</v>
      </c>
      <c r="D1029" s="173" t="s">
        <v>2235</v>
      </c>
      <c r="E1029" s="173" t="s">
        <v>128</v>
      </c>
      <c r="F1029" s="173" t="s">
        <v>128</v>
      </c>
      <c r="G1029" s="111" t="s">
        <v>992</v>
      </c>
    </row>
    <row r="1030" spans="2:7" x14ac:dyDescent="0.25">
      <c r="B1030" s="141" t="s">
        <v>1724</v>
      </c>
      <c r="C1030" s="137" t="s">
        <v>2241</v>
      </c>
      <c r="D1030" s="173" t="s">
        <v>2242</v>
      </c>
      <c r="E1030" s="173" t="s">
        <v>128</v>
      </c>
      <c r="F1030" s="173" t="s">
        <v>128</v>
      </c>
      <c r="G1030" s="174" t="s">
        <v>2243</v>
      </c>
    </row>
    <row r="1031" spans="2:7" x14ac:dyDescent="0.25">
      <c r="B1031" s="141" t="s">
        <v>1724</v>
      </c>
      <c r="C1031" s="137" t="s">
        <v>2244</v>
      </c>
      <c r="D1031" s="173" t="s">
        <v>2242</v>
      </c>
      <c r="E1031" s="173" t="s">
        <v>128</v>
      </c>
      <c r="F1031" s="173" t="s">
        <v>128</v>
      </c>
      <c r="G1031" s="174" t="s">
        <v>2250</v>
      </c>
    </row>
    <row r="1032" spans="2:7" x14ac:dyDescent="0.25">
      <c r="B1032" s="141" t="s">
        <v>1724</v>
      </c>
      <c r="C1032" s="137" t="s">
        <v>2245</v>
      </c>
      <c r="D1032" s="173" t="s">
        <v>2242</v>
      </c>
      <c r="E1032" s="173" t="s">
        <v>128</v>
      </c>
      <c r="F1032" s="173" t="s">
        <v>128</v>
      </c>
      <c r="G1032" s="174" t="s">
        <v>2220</v>
      </c>
    </row>
    <row r="1033" spans="2:7" x14ac:dyDescent="0.25">
      <c r="B1033" s="141" t="s">
        <v>1724</v>
      </c>
      <c r="C1033" s="137" t="s">
        <v>2246</v>
      </c>
      <c r="D1033" s="173" t="s">
        <v>2242</v>
      </c>
      <c r="E1033" s="173" t="s">
        <v>128</v>
      </c>
      <c r="F1033" s="173" t="s">
        <v>128</v>
      </c>
      <c r="G1033" s="174" t="s">
        <v>2221</v>
      </c>
    </row>
    <row r="1034" spans="2:7" x14ac:dyDescent="0.25">
      <c r="B1034" s="141" t="s">
        <v>1724</v>
      </c>
      <c r="C1034" s="137" t="s">
        <v>2247</v>
      </c>
      <c r="D1034" s="173" t="s">
        <v>2242</v>
      </c>
      <c r="E1034" s="173" t="s">
        <v>128</v>
      </c>
      <c r="F1034" s="173" t="s">
        <v>128</v>
      </c>
      <c r="G1034" s="174" t="s">
        <v>2233</v>
      </c>
    </row>
    <row r="1035" spans="2:7" x14ac:dyDescent="0.25">
      <c r="B1035" s="141" t="s">
        <v>1724</v>
      </c>
      <c r="C1035" s="137" t="s">
        <v>2248</v>
      </c>
      <c r="D1035" s="173" t="s">
        <v>2242</v>
      </c>
      <c r="E1035" s="173" t="s">
        <v>128</v>
      </c>
      <c r="F1035" s="173" t="s">
        <v>128</v>
      </c>
      <c r="G1035" s="174" t="s">
        <v>992</v>
      </c>
    </row>
    <row r="1036" spans="2:7" x14ac:dyDescent="0.25">
      <c r="B1036" s="141" t="s">
        <v>1724</v>
      </c>
      <c r="C1036" s="137" t="s">
        <v>2249</v>
      </c>
      <c r="D1036" s="173" t="s">
        <v>2242</v>
      </c>
      <c r="E1036" s="173" t="s">
        <v>128</v>
      </c>
      <c r="F1036" s="173" t="s">
        <v>128</v>
      </c>
      <c r="G1036" s="174" t="s">
        <v>2251</v>
      </c>
    </row>
    <row r="1037" spans="2:7" x14ac:dyDescent="0.25">
      <c r="B1037" s="141" t="s">
        <v>1724</v>
      </c>
      <c r="C1037" s="137" t="s">
        <v>2252</v>
      </c>
      <c r="D1037" s="173" t="s">
        <v>2242</v>
      </c>
      <c r="E1037" s="173" t="s">
        <v>128</v>
      </c>
      <c r="F1037" s="173" t="s">
        <v>128</v>
      </c>
      <c r="G1037" s="174" t="s">
        <v>79</v>
      </c>
    </row>
    <row r="1038" spans="2:7" x14ac:dyDescent="0.25">
      <c r="B1038" s="141" t="s">
        <v>1724</v>
      </c>
      <c r="C1038" s="137" t="s">
        <v>2253</v>
      </c>
      <c r="D1038" s="173" t="s">
        <v>2242</v>
      </c>
      <c r="E1038" s="173" t="s">
        <v>128</v>
      </c>
      <c r="F1038" s="173" t="s">
        <v>128</v>
      </c>
      <c r="G1038" s="174" t="s">
        <v>2254</v>
      </c>
    </row>
    <row r="1039" spans="2:7" x14ac:dyDescent="0.25">
      <c r="B1039" s="141" t="s">
        <v>1724</v>
      </c>
      <c r="C1039" s="137" t="s">
        <v>2255</v>
      </c>
      <c r="D1039" s="173" t="s">
        <v>2235</v>
      </c>
      <c r="E1039" s="173" t="s">
        <v>128</v>
      </c>
      <c r="F1039" s="173" t="s">
        <v>128</v>
      </c>
      <c r="G1039" s="111" t="s">
        <v>2251</v>
      </c>
    </row>
    <row r="1040" spans="2:7" x14ac:dyDescent="0.25">
      <c r="B1040" s="141" t="s">
        <v>1724</v>
      </c>
      <c r="C1040" s="137" t="s">
        <v>2256</v>
      </c>
      <c r="D1040" s="173" t="s">
        <v>2235</v>
      </c>
      <c r="E1040" s="173" t="s">
        <v>128</v>
      </c>
      <c r="F1040" s="173" t="s">
        <v>128</v>
      </c>
      <c r="G1040" s="111" t="s">
        <v>79</v>
      </c>
    </row>
    <row r="1041" spans="2:7" x14ac:dyDescent="0.25">
      <c r="B1041" s="141" t="s">
        <v>1724</v>
      </c>
      <c r="C1041" s="137" t="s">
        <v>2257</v>
      </c>
      <c r="D1041" s="173" t="s">
        <v>2235</v>
      </c>
      <c r="E1041" s="173" t="s">
        <v>128</v>
      </c>
      <c r="F1041" s="173" t="s">
        <v>128</v>
      </c>
      <c r="G1041" s="111" t="s">
        <v>2254</v>
      </c>
    </row>
    <row r="1042" spans="2:7" x14ac:dyDescent="0.25">
      <c r="B1042" s="141" t="s">
        <v>1724</v>
      </c>
      <c r="C1042" s="137" t="s">
        <v>2258</v>
      </c>
      <c r="D1042" s="173" t="s">
        <v>2213</v>
      </c>
      <c r="E1042" s="173" t="s">
        <v>128</v>
      </c>
      <c r="F1042" s="173" t="s">
        <v>128</v>
      </c>
      <c r="G1042" s="174" t="s">
        <v>2259</v>
      </c>
    </row>
    <row r="1043" spans="2:7" x14ac:dyDescent="0.25">
      <c r="B1043" s="141" t="s">
        <v>1724</v>
      </c>
      <c r="C1043" s="137" t="s">
        <v>2212</v>
      </c>
      <c r="D1043" s="173" t="s">
        <v>2262</v>
      </c>
      <c r="E1043" s="173" t="s">
        <v>128</v>
      </c>
      <c r="F1043" s="173" t="s">
        <v>128</v>
      </c>
      <c r="G1043" s="174" t="s">
        <v>977</v>
      </c>
    </row>
    <row r="1044" spans="2:7" x14ac:dyDescent="0.25">
      <c r="B1044" s="141" t="s">
        <v>1724</v>
      </c>
      <c r="C1044" s="137" t="s">
        <v>2260</v>
      </c>
      <c r="D1044" s="173" t="s">
        <v>2262</v>
      </c>
      <c r="E1044" s="173" t="s">
        <v>128</v>
      </c>
      <c r="F1044" s="173" t="s">
        <v>128</v>
      </c>
      <c r="G1044" s="174" t="s">
        <v>2259</v>
      </c>
    </row>
    <row r="1045" spans="2:7" x14ac:dyDescent="0.25">
      <c r="B1045" s="141" t="s">
        <v>1724</v>
      </c>
      <c r="C1045" s="137" t="s">
        <v>2261</v>
      </c>
      <c r="D1045" s="173" t="s">
        <v>2262</v>
      </c>
      <c r="E1045" s="173" t="s">
        <v>128</v>
      </c>
      <c r="F1045" s="173" t="s">
        <v>128</v>
      </c>
      <c r="G1045" s="174" t="s">
        <v>2263</v>
      </c>
    </row>
    <row r="1046" spans="2:7" x14ac:dyDescent="0.25">
      <c r="B1046" s="141" t="s">
        <v>1724</v>
      </c>
      <c r="C1046" s="137" t="s">
        <v>2264</v>
      </c>
      <c r="D1046" s="173" t="s">
        <v>2228</v>
      </c>
      <c r="E1046" s="173" t="s">
        <v>128</v>
      </c>
      <c r="F1046" s="173" t="s">
        <v>128</v>
      </c>
      <c r="G1046" s="174" t="s">
        <v>977</v>
      </c>
    </row>
    <row r="1047" spans="2:7" x14ac:dyDescent="0.25">
      <c r="B1047" s="141" t="s">
        <v>1724</v>
      </c>
      <c r="C1047" s="137" t="s">
        <v>2265</v>
      </c>
      <c r="D1047" s="173" t="s">
        <v>2228</v>
      </c>
      <c r="E1047" s="173" t="s">
        <v>128</v>
      </c>
      <c r="F1047" s="173" t="s">
        <v>128</v>
      </c>
      <c r="G1047" s="174" t="s">
        <v>2259</v>
      </c>
    </row>
    <row r="1048" spans="2:7" x14ac:dyDescent="0.25">
      <c r="B1048" s="141" t="s">
        <v>1724</v>
      </c>
      <c r="C1048" s="137" t="s">
        <v>2266</v>
      </c>
      <c r="D1048" s="173" t="s">
        <v>2228</v>
      </c>
      <c r="E1048" s="173" t="s">
        <v>128</v>
      </c>
      <c r="F1048" s="173" t="s">
        <v>128</v>
      </c>
      <c r="G1048" s="174" t="s">
        <v>2263</v>
      </c>
    </row>
    <row r="1049" spans="2:7" x14ac:dyDescent="0.25">
      <c r="B1049" s="141" t="s">
        <v>1724</v>
      </c>
      <c r="C1049" s="137" t="s">
        <v>2267</v>
      </c>
      <c r="D1049" s="173" t="s">
        <v>2235</v>
      </c>
      <c r="E1049" s="173" t="s">
        <v>128</v>
      </c>
      <c r="F1049" s="173" t="s">
        <v>128</v>
      </c>
      <c r="G1049" s="174" t="s">
        <v>2259</v>
      </c>
    </row>
    <row r="1050" spans="2:7" x14ac:dyDescent="0.25">
      <c r="B1050" s="141" t="s">
        <v>1724</v>
      </c>
      <c r="C1050" s="137" t="s">
        <v>2268</v>
      </c>
      <c r="D1050" s="173" t="s">
        <v>2235</v>
      </c>
      <c r="E1050" s="173" t="s">
        <v>128</v>
      </c>
      <c r="F1050" s="173" t="s">
        <v>128</v>
      </c>
      <c r="G1050" s="174" t="s">
        <v>2263</v>
      </c>
    </row>
    <row r="1051" spans="2:7" x14ac:dyDescent="0.25">
      <c r="B1051" s="144" t="s">
        <v>1725</v>
      </c>
      <c r="C1051" s="134" t="s">
        <v>993</v>
      </c>
      <c r="D1051" s="124" t="s">
        <v>994</v>
      </c>
      <c r="E1051" s="124" t="s">
        <v>128</v>
      </c>
      <c r="F1051" s="124" t="s">
        <v>128</v>
      </c>
      <c r="G1051" s="114" t="s">
        <v>995</v>
      </c>
    </row>
    <row r="1052" spans="2:7" x14ac:dyDescent="0.25">
      <c r="B1052" s="141" t="s">
        <v>1725</v>
      </c>
      <c r="C1052" s="133" t="s">
        <v>996</v>
      </c>
      <c r="D1052" s="106" t="s">
        <v>994</v>
      </c>
      <c r="E1052" s="106" t="s">
        <v>128</v>
      </c>
      <c r="F1052" s="106" t="s">
        <v>128</v>
      </c>
      <c r="G1052" s="107" t="s">
        <v>997</v>
      </c>
    </row>
    <row r="1053" spans="2:7" x14ac:dyDescent="0.25">
      <c r="B1053" s="141" t="s">
        <v>1725</v>
      </c>
      <c r="C1053" s="133" t="s">
        <v>998</v>
      </c>
      <c r="D1053" s="106" t="s">
        <v>994</v>
      </c>
      <c r="E1053" s="106" t="s">
        <v>128</v>
      </c>
      <c r="F1053" s="106" t="s">
        <v>128</v>
      </c>
      <c r="G1053" s="107" t="s">
        <v>999</v>
      </c>
    </row>
    <row r="1054" spans="2:7" x14ac:dyDescent="0.25">
      <c r="B1054" s="141" t="s">
        <v>1725</v>
      </c>
      <c r="C1054" s="133" t="s">
        <v>1000</v>
      </c>
      <c r="D1054" s="106" t="s">
        <v>994</v>
      </c>
      <c r="E1054" s="106" t="s">
        <v>128</v>
      </c>
      <c r="F1054" s="106" t="s">
        <v>128</v>
      </c>
      <c r="G1054" s="107" t="s">
        <v>1001</v>
      </c>
    </row>
    <row r="1055" spans="2:7" x14ac:dyDescent="0.25">
      <c r="B1055" s="141" t="s">
        <v>1725</v>
      </c>
      <c r="C1055" s="133" t="s">
        <v>1002</v>
      </c>
      <c r="D1055" s="106" t="s">
        <v>994</v>
      </c>
      <c r="E1055" s="106" t="s">
        <v>128</v>
      </c>
      <c r="F1055" s="106" t="s">
        <v>128</v>
      </c>
      <c r="G1055" s="107" t="s">
        <v>1003</v>
      </c>
    </row>
    <row r="1056" spans="2:7" x14ac:dyDescent="0.25">
      <c r="B1056" s="141" t="s">
        <v>1725</v>
      </c>
      <c r="C1056" s="133" t="s">
        <v>1004</v>
      </c>
      <c r="D1056" s="106" t="s">
        <v>994</v>
      </c>
      <c r="E1056" s="106" t="s">
        <v>128</v>
      </c>
      <c r="F1056" s="106" t="s">
        <v>128</v>
      </c>
      <c r="G1056" s="107" t="s">
        <v>1005</v>
      </c>
    </row>
    <row r="1057" spans="2:7" x14ac:dyDescent="0.25">
      <c r="B1057" s="141" t="s">
        <v>1725</v>
      </c>
      <c r="C1057" s="133" t="s">
        <v>1006</v>
      </c>
      <c r="D1057" s="106" t="s">
        <v>994</v>
      </c>
      <c r="E1057" s="106" t="s">
        <v>128</v>
      </c>
      <c r="F1057" s="106" t="s">
        <v>128</v>
      </c>
      <c r="G1057" s="107" t="s">
        <v>1007</v>
      </c>
    </row>
    <row r="1058" spans="2:7" x14ac:dyDescent="0.25">
      <c r="B1058" s="141" t="s">
        <v>1725</v>
      </c>
      <c r="C1058" s="133" t="s">
        <v>1008</v>
      </c>
      <c r="D1058" s="106" t="s">
        <v>994</v>
      </c>
      <c r="E1058" s="106" t="s">
        <v>128</v>
      </c>
      <c r="F1058" s="106" t="s">
        <v>128</v>
      </c>
      <c r="G1058" s="107" t="s">
        <v>1009</v>
      </c>
    </row>
    <row r="1059" spans="2:7" x14ac:dyDescent="0.25">
      <c r="B1059" s="141" t="s">
        <v>1725</v>
      </c>
      <c r="C1059" s="133" t="s">
        <v>1010</v>
      </c>
      <c r="D1059" s="106" t="s">
        <v>994</v>
      </c>
      <c r="E1059" s="106" t="s">
        <v>128</v>
      </c>
      <c r="F1059" s="106" t="s">
        <v>128</v>
      </c>
      <c r="G1059" s="107" t="s">
        <v>1011</v>
      </c>
    </row>
    <row r="1060" spans="2:7" x14ac:dyDescent="0.25">
      <c r="B1060" s="141" t="s">
        <v>1725</v>
      </c>
      <c r="C1060" s="133" t="s">
        <v>1012</v>
      </c>
      <c r="D1060" s="106" t="s">
        <v>994</v>
      </c>
      <c r="E1060" s="106" t="s">
        <v>128</v>
      </c>
      <c r="F1060" s="106" t="s">
        <v>128</v>
      </c>
      <c r="G1060" s="107" t="s">
        <v>1013</v>
      </c>
    </row>
    <row r="1061" spans="2:7" x14ac:dyDescent="0.25">
      <c r="B1061" s="141" t="s">
        <v>1725</v>
      </c>
      <c r="C1061" s="133" t="s">
        <v>1014</v>
      </c>
      <c r="D1061" s="106" t="s">
        <v>994</v>
      </c>
      <c r="E1061" s="106" t="s">
        <v>128</v>
      </c>
      <c r="F1061" s="106" t="s">
        <v>128</v>
      </c>
      <c r="G1061" s="107" t="s">
        <v>1015</v>
      </c>
    </row>
    <row r="1062" spans="2:7" x14ac:dyDescent="0.25">
      <c r="B1062" s="141" t="s">
        <v>1725</v>
      </c>
      <c r="C1062" s="133" t="s">
        <v>1016</v>
      </c>
      <c r="D1062" s="106" t="s">
        <v>994</v>
      </c>
      <c r="E1062" s="106" t="s">
        <v>128</v>
      </c>
      <c r="F1062" s="106" t="s">
        <v>128</v>
      </c>
      <c r="G1062" s="107" t="s">
        <v>1017</v>
      </c>
    </row>
    <row r="1063" spans="2:7" x14ac:dyDescent="0.25">
      <c r="B1063" s="141" t="s">
        <v>1725</v>
      </c>
      <c r="C1063" s="133" t="s">
        <v>1018</v>
      </c>
      <c r="D1063" s="106" t="s">
        <v>994</v>
      </c>
      <c r="E1063" s="106" t="s">
        <v>128</v>
      </c>
      <c r="F1063" s="106" t="s">
        <v>128</v>
      </c>
      <c r="G1063" s="107" t="s">
        <v>1019</v>
      </c>
    </row>
    <row r="1064" spans="2:7" x14ac:dyDescent="0.25">
      <c r="B1064" s="141" t="s">
        <v>1725</v>
      </c>
      <c r="C1064" s="133" t="s">
        <v>1020</v>
      </c>
      <c r="D1064" s="106" t="s">
        <v>994</v>
      </c>
      <c r="E1064" s="106" t="s">
        <v>128</v>
      </c>
      <c r="F1064" s="106" t="s">
        <v>128</v>
      </c>
      <c r="G1064" s="107" t="s">
        <v>1021</v>
      </c>
    </row>
    <row r="1065" spans="2:7" x14ac:dyDescent="0.25">
      <c r="B1065" s="143" t="s">
        <v>1725</v>
      </c>
      <c r="C1065" s="133" t="s">
        <v>1022</v>
      </c>
      <c r="D1065" s="106" t="s">
        <v>994</v>
      </c>
      <c r="E1065" s="106" t="s">
        <v>128</v>
      </c>
      <c r="F1065" s="106" t="s">
        <v>128</v>
      </c>
      <c r="G1065" s="107" t="s">
        <v>1023</v>
      </c>
    </row>
    <row r="1066" spans="2:7" x14ac:dyDescent="0.25">
      <c r="B1066" s="144" t="s">
        <v>1726</v>
      </c>
      <c r="C1066" s="134" t="s">
        <v>1024</v>
      </c>
      <c r="D1066" s="108" t="s">
        <v>1025</v>
      </c>
      <c r="E1066" s="108" t="s">
        <v>128</v>
      </c>
      <c r="F1066" s="108" t="s">
        <v>128</v>
      </c>
      <c r="G1066" s="109" t="s">
        <v>1026</v>
      </c>
    </row>
    <row r="1067" spans="2:7" x14ac:dyDescent="0.25">
      <c r="B1067" s="141" t="s">
        <v>1726</v>
      </c>
      <c r="C1067" s="133" t="s">
        <v>1027</v>
      </c>
      <c r="D1067" s="110" t="s">
        <v>1025</v>
      </c>
      <c r="E1067" s="110" t="s">
        <v>128</v>
      </c>
      <c r="F1067" s="110" t="s">
        <v>128</v>
      </c>
      <c r="G1067" s="111" t="s">
        <v>1026</v>
      </c>
    </row>
    <row r="1068" spans="2:7" x14ac:dyDescent="0.25">
      <c r="B1068" s="141" t="s">
        <v>1726</v>
      </c>
      <c r="C1068" s="133" t="s">
        <v>1028</v>
      </c>
      <c r="D1068" s="110" t="s">
        <v>1029</v>
      </c>
      <c r="E1068" s="110" t="s">
        <v>128</v>
      </c>
      <c r="F1068" s="110" t="s">
        <v>128</v>
      </c>
      <c r="G1068" s="111" t="s">
        <v>1030</v>
      </c>
    </row>
    <row r="1069" spans="2:7" x14ac:dyDescent="0.25">
      <c r="B1069" s="141" t="s">
        <v>1726</v>
      </c>
      <c r="C1069" s="133" t="s">
        <v>1031</v>
      </c>
      <c r="D1069" s="110" t="s">
        <v>1029</v>
      </c>
      <c r="E1069" s="110" t="s">
        <v>128</v>
      </c>
      <c r="F1069" s="110" t="s">
        <v>128</v>
      </c>
      <c r="G1069" s="111" t="s">
        <v>1032</v>
      </c>
    </row>
    <row r="1070" spans="2:7" x14ac:dyDescent="0.25">
      <c r="B1070" s="141" t="s">
        <v>1726</v>
      </c>
      <c r="C1070" s="133" t="s">
        <v>1033</v>
      </c>
      <c r="D1070" s="110" t="s">
        <v>1029</v>
      </c>
      <c r="E1070" s="110" t="s">
        <v>128</v>
      </c>
      <c r="F1070" s="110" t="s">
        <v>128</v>
      </c>
      <c r="G1070" s="111" t="s">
        <v>1034</v>
      </c>
    </row>
    <row r="1071" spans="2:7" x14ac:dyDescent="0.25">
      <c r="B1071" s="141" t="s">
        <v>1726</v>
      </c>
      <c r="C1071" s="133" t="s">
        <v>1035</v>
      </c>
      <c r="D1071" s="110" t="s">
        <v>1029</v>
      </c>
      <c r="E1071" s="110" t="s">
        <v>128</v>
      </c>
      <c r="F1071" s="110" t="s">
        <v>128</v>
      </c>
      <c r="G1071" s="111" t="s">
        <v>1036</v>
      </c>
    </row>
    <row r="1072" spans="2:7" x14ac:dyDescent="0.25">
      <c r="B1072" s="141" t="s">
        <v>1726</v>
      </c>
      <c r="C1072" s="133" t="s">
        <v>1037</v>
      </c>
      <c r="D1072" s="110" t="s">
        <v>1029</v>
      </c>
      <c r="E1072" s="110" t="s">
        <v>128</v>
      </c>
      <c r="F1072" s="110" t="s">
        <v>128</v>
      </c>
      <c r="G1072" s="111" t="s">
        <v>1038</v>
      </c>
    </row>
    <row r="1073" spans="2:7" x14ac:dyDescent="0.25">
      <c r="B1073" s="141" t="s">
        <v>1726</v>
      </c>
      <c r="C1073" s="133" t="s">
        <v>1039</v>
      </c>
      <c r="D1073" s="110" t="s">
        <v>1029</v>
      </c>
      <c r="E1073" s="110" t="s">
        <v>128</v>
      </c>
      <c r="F1073" s="110" t="s">
        <v>128</v>
      </c>
      <c r="G1073" s="111" t="s">
        <v>1040</v>
      </c>
    </row>
    <row r="1074" spans="2:7" x14ac:dyDescent="0.25">
      <c r="B1074" s="141" t="s">
        <v>1726</v>
      </c>
      <c r="C1074" s="133" t="s">
        <v>1041</v>
      </c>
      <c r="D1074" s="110" t="s">
        <v>1029</v>
      </c>
      <c r="E1074" s="110" t="s">
        <v>128</v>
      </c>
      <c r="F1074" s="110" t="s">
        <v>128</v>
      </c>
      <c r="G1074" s="111" t="s">
        <v>1042</v>
      </c>
    </row>
    <row r="1075" spans="2:7" x14ac:dyDescent="0.25">
      <c r="B1075" s="141" t="s">
        <v>1726</v>
      </c>
      <c r="C1075" s="133" t="s">
        <v>1043</v>
      </c>
      <c r="D1075" s="110" t="s">
        <v>1029</v>
      </c>
      <c r="E1075" s="110" t="s">
        <v>128</v>
      </c>
      <c r="F1075" s="110" t="s">
        <v>128</v>
      </c>
      <c r="G1075" s="111" t="s">
        <v>814</v>
      </c>
    </row>
    <row r="1076" spans="2:7" x14ac:dyDescent="0.25">
      <c r="B1076" s="143" t="s">
        <v>1726</v>
      </c>
      <c r="C1076" s="135" t="s">
        <v>1044</v>
      </c>
      <c r="D1076" s="112" t="s">
        <v>1029</v>
      </c>
      <c r="E1076" s="112" t="s">
        <v>128</v>
      </c>
      <c r="F1076" s="112" t="s">
        <v>128</v>
      </c>
      <c r="G1076" s="113" t="s">
        <v>1045</v>
      </c>
    </row>
    <row r="1077" spans="2:7" x14ac:dyDescent="0.25">
      <c r="B1077" s="144" t="s">
        <v>1727</v>
      </c>
      <c r="C1077" s="134" t="s">
        <v>1046</v>
      </c>
      <c r="D1077" s="108" t="s">
        <v>1047</v>
      </c>
      <c r="E1077" s="108" t="s">
        <v>128</v>
      </c>
      <c r="F1077" s="108" t="s">
        <v>128</v>
      </c>
      <c r="G1077" s="109" t="s">
        <v>169</v>
      </c>
    </row>
    <row r="1078" spans="2:7" x14ac:dyDescent="0.25">
      <c r="B1078" s="141" t="s">
        <v>1727</v>
      </c>
      <c r="C1078" s="133" t="s">
        <v>1048</v>
      </c>
      <c r="D1078" s="110" t="s">
        <v>1047</v>
      </c>
      <c r="E1078" s="110" t="s">
        <v>128</v>
      </c>
      <c r="F1078" s="110" t="s">
        <v>128</v>
      </c>
      <c r="G1078" s="111" t="s">
        <v>245</v>
      </c>
    </row>
    <row r="1079" spans="2:7" x14ac:dyDescent="0.25">
      <c r="B1079" s="141" t="s">
        <v>1727</v>
      </c>
      <c r="C1079" s="133" t="s">
        <v>1049</v>
      </c>
      <c r="D1079" s="110" t="s">
        <v>1047</v>
      </c>
      <c r="E1079" s="110" t="s">
        <v>128</v>
      </c>
      <c r="F1079" s="110" t="s">
        <v>128</v>
      </c>
      <c r="G1079" s="111" t="s">
        <v>219</v>
      </c>
    </row>
    <row r="1080" spans="2:7" x14ac:dyDescent="0.25">
      <c r="B1080" s="141" t="s">
        <v>1727</v>
      </c>
      <c r="C1080" s="133" t="s">
        <v>1050</v>
      </c>
      <c r="D1080" s="110" t="s">
        <v>1047</v>
      </c>
      <c r="E1080" s="110" t="s">
        <v>128</v>
      </c>
      <c r="F1080" s="110" t="s">
        <v>128</v>
      </c>
      <c r="G1080" s="111" t="s">
        <v>192</v>
      </c>
    </row>
    <row r="1081" spans="2:7" x14ac:dyDescent="0.25">
      <c r="B1081" s="141" t="s">
        <v>1727</v>
      </c>
      <c r="C1081" s="133" t="s">
        <v>1051</v>
      </c>
      <c r="D1081" s="110" t="s">
        <v>1047</v>
      </c>
      <c r="E1081" s="110" t="s">
        <v>128</v>
      </c>
      <c r="F1081" s="110" t="s">
        <v>128</v>
      </c>
      <c r="G1081" s="111" t="s">
        <v>194</v>
      </c>
    </row>
    <row r="1082" spans="2:7" x14ac:dyDescent="0.25">
      <c r="B1082" s="141" t="s">
        <v>1727</v>
      </c>
      <c r="C1082" s="133" t="s">
        <v>1052</v>
      </c>
      <c r="D1082" s="110" t="s">
        <v>1047</v>
      </c>
      <c r="E1082" s="110" t="s">
        <v>128</v>
      </c>
      <c r="F1082" s="110" t="s">
        <v>128</v>
      </c>
      <c r="G1082" s="111" t="s">
        <v>513</v>
      </c>
    </row>
    <row r="1083" spans="2:7" x14ac:dyDescent="0.25">
      <c r="B1083" s="141" t="s">
        <v>1727</v>
      </c>
      <c r="C1083" s="133" t="s">
        <v>1053</v>
      </c>
      <c r="D1083" s="110" t="s">
        <v>1047</v>
      </c>
      <c r="E1083" s="110" t="s">
        <v>128</v>
      </c>
      <c r="F1083" s="110" t="s">
        <v>128</v>
      </c>
      <c r="G1083" s="111" t="s">
        <v>328</v>
      </c>
    </row>
    <row r="1084" spans="2:7" x14ac:dyDescent="0.25">
      <c r="B1084" s="141" t="s">
        <v>1727</v>
      </c>
      <c r="C1084" s="133" t="s">
        <v>1054</v>
      </c>
      <c r="D1084" s="110" t="s">
        <v>1047</v>
      </c>
      <c r="E1084" s="110" t="s">
        <v>128</v>
      </c>
      <c r="F1084" s="110" t="s">
        <v>128</v>
      </c>
      <c r="G1084" s="111" t="s">
        <v>334</v>
      </c>
    </row>
    <row r="1085" spans="2:7" x14ac:dyDescent="0.25">
      <c r="B1085" s="141" t="s">
        <v>1727</v>
      </c>
      <c r="C1085" s="133" t="s">
        <v>1055</v>
      </c>
      <c r="D1085" s="110" t="s">
        <v>1047</v>
      </c>
      <c r="E1085" s="110" t="s">
        <v>128</v>
      </c>
      <c r="F1085" s="110" t="s">
        <v>128</v>
      </c>
      <c r="G1085" s="111" t="s">
        <v>734</v>
      </c>
    </row>
    <row r="1086" spans="2:7" x14ac:dyDescent="0.25">
      <c r="B1086" s="141" t="s">
        <v>1727</v>
      </c>
      <c r="C1086" s="133" t="s">
        <v>1056</v>
      </c>
      <c r="D1086" s="110" t="s">
        <v>1047</v>
      </c>
      <c r="E1086" s="110" t="s">
        <v>128</v>
      </c>
      <c r="F1086" s="110" t="s">
        <v>128</v>
      </c>
      <c r="G1086" s="111" t="s">
        <v>702</v>
      </c>
    </row>
    <row r="1087" spans="2:7" x14ac:dyDescent="0.25">
      <c r="B1087" s="141" t="s">
        <v>1727</v>
      </c>
      <c r="C1087" s="133" t="s">
        <v>1057</v>
      </c>
      <c r="D1087" s="110" t="s">
        <v>1047</v>
      </c>
      <c r="E1087" s="110" t="s">
        <v>128</v>
      </c>
      <c r="F1087" s="110" t="s">
        <v>128</v>
      </c>
      <c r="G1087" s="111" t="s">
        <v>1058</v>
      </c>
    </row>
    <row r="1088" spans="2:7" x14ac:dyDescent="0.25">
      <c r="B1088" s="143" t="s">
        <v>1727</v>
      </c>
      <c r="C1088" s="135" t="s">
        <v>1059</v>
      </c>
      <c r="D1088" s="112" t="s">
        <v>1047</v>
      </c>
      <c r="E1088" s="112" t="s">
        <v>128</v>
      </c>
      <c r="F1088" s="112" t="s">
        <v>128</v>
      </c>
      <c r="G1088" s="113" t="s">
        <v>310</v>
      </c>
    </row>
    <row r="1089" spans="2:7" x14ac:dyDescent="0.25">
      <c r="B1089" s="144" t="s">
        <v>1728</v>
      </c>
      <c r="C1089" s="134" t="s">
        <v>1060</v>
      </c>
      <c r="D1089" s="108" t="s">
        <v>1061</v>
      </c>
      <c r="E1089" s="108" t="s">
        <v>128</v>
      </c>
      <c r="F1089" s="108" t="s">
        <v>128</v>
      </c>
      <c r="G1089" s="109" t="s">
        <v>1062</v>
      </c>
    </row>
    <row r="1090" spans="2:7" x14ac:dyDescent="0.25">
      <c r="B1090" s="141" t="s">
        <v>1728</v>
      </c>
      <c r="C1090" s="133" t="s">
        <v>1063</v>
      </c>
      <c r="D1090" s="110" t="s">
        <v>1061</v>
      </c>
      <c r="E1090" s="110" t="s">
        <v>128</v>
      </c>
      <c r="F1090" s="110" t="s">
        <v>128</v>
      </c>
      <c r="G1090" s="111" t="s">
        <v>1064</v>
      </c>
    </row>
    <row r="1091" spans="2:7" x14ac:dyDescent="0.25">
      <c r="B1091" s="141" t="s">
        <v>1728</v>
      </c>
      <c r="C1091" s="133" t="s">
        <v>1065</v>
      </c>
      <c r="D1091" s="110" t="s">
        <v>1061</v>
      </c>
      <c r="E1091" s="110" t="s">
        <v>128</v>
      </c>
      <c r="F1091" s="110" t="s">
        <v>128</v>
      </c>
      <c r="G1091" s="111" t="s">
        <v>1066</v>
      </c>
    </row>
    <row r="1092" spans="2:7" x14ac:dyDescent="0.25">
      <c r="B1092" s="141" t="s">
        <v>1728</v>
      </c>
      <c r="C1092" s="133" t="s">
        <v>1067</v>
      </c>
      <c r="D1092" s="110" t="s">
        <v>1061</v>
      </c>
      <c r="E1092" s="110" t="s">
        <v>128</v>
      </c>
      <c r="F1092" s="110" t="s">
        <v>128</v>
      </c>
      <c r="G1092" s="111" t="s">
        <v>1068</v>
      </c>
    </row>
    <row r="1093" spans="2:7" x14ac:dyDescent="0.25">
      <c r="B1093" s="141" t="s">
        <v>1728</v>
      </c>
      <c r="C1093" s="133" t="s">
        <v>1069</v>
      </c>
      <c r="D1093" s="110" t="s">
        <v>1061</v>
      </c>
      <c r="E1093" s="110" t="s">
        <v>128</v>
      </c>
      <c r="F1093" s="110" t="s">
        <v>128</v>
      </c>
      <c r="G1093" s="111" t="s">
        <v>1070</v>
      </c>
    </row>
    <row r="1094" spans="2:7" x14ac:dyDescent="0.25">
      <c r="B1094" s="141" t="s">
        <v>1728</v>
      </c>
      <c r="C1094" s="133" t="s">
        <v>1071</v>
      </c>
      <c r="D1094" s="110" t="s">
        <v>1061</v>
      </c>
      <c r="E1094" s="110" t="s">
        <v>128</v>
      </c>
      <c r="F1094" s="110" t="s">
        <v>128</v>
      </c>
      <c r="G1094" s="111" t="s">
        <v>1072</v>
      </c>
    </row>
    <row r="1095" spans="2:7" x14ac:dyDescent="0.25">
      <c r="B1095" s="141" t="s">
        <v>1728</v>
      </c>
      <c r="C1095" s="133" t="s">
        <v>1073</v>
      </c>
      <c r="D1095" s="110" t="s">
        <v>1061</v>
      </c>
      <c r="E1095" s="110" t="s">
        <v>128</v>
      </c>
      <c r="F1095" s="110" t="s">
        <v>128</v>
      </c>
      <c r="G1095" s="111" t="s">
        <v>849</v>
      </c>
    </row>
    <row r="1096" spans="2:7" x14ac:dyDescent="0.25">
      <c r="B1096" s="143" t="s">
        <v>1728</v>
      </c>
      <c r="C1096" s="135" t="s">
        <v>1074</v>
      </c>
      <c r="D1096" s="112" t="s">
        <v>1061</v>
      </c>
      <c r="E1096" s="112" t="s">
        <v>128</v>
      </c>
      <c r="F1096" s="112" t="s">
        <v>128</v>
      </c>
      <c r="G1096" s="113" t="s">
        <v>1075</v>
      </c>
    </row>
    <row r="1097" spans="2:7" x14ac:dyDescent="0.25">
      <c r="B1097" s="182" t="s">
        <v>2508</v>
      </c>
      <c r="C1097" s="136" t="s">
        <v>2509</v>
      </c>
      <c r="D1097" s="115" t="s">
        <v>994</v>
      </c>
      <c r="E1097" s="115" t="s">
        <v>128</v>
      </c>
      <c r="F1097" s="115" t="s">
        <v>128</v>
      </c>
      <c r="G1097" s="116" t="s">
        <v>2510</v>
      </c>
    </row>
    <row r="1098" spans="2:7" x14ac:dyDescent="0.25">
      <c r="B1098" s="141" t="s">
        <v>1729</v>
      </c>
      <c r="C1098" s="137" t="s">
        <v>2269</v>
      </c>
      <c r="D1098" s="173" t="s">
        <v>638</v>
      </c>
      <c r="E1098" s="173" t="s">
        <v>128</v>
      </c>
      <c r="F1098" s="173" t="s">
        <v>128</v>
      </c>
      <c r="G1098" s="174" t="s">
        <v>2270</v>
      </c>
    </row>
    <row r="1099" spans="2:7" x14ac:dyDescent="0.25">
      <c r="B1099" s="141" t="s">
        <v>1729</v>
      </c>
      <c r="C1099" s="137" t="s">
        <v>2271</v>
      </c>
      <c r="D1099" s="173" t="s">
        <v>638</v>
      </c>
      <c r="E1099" s="173" t="s">
        <v>128</v>
      </c>
      <c r="F1099" s="173" t="s">
        <v>128</v>
      </c>
      <c r="G1099" s="174" t="s">
        <v>949</v>
      </c>
    </row>
    <row r="1100" spans="2:7" x14ac:dyDescent="0.25">
      <c r="B1100" s="141" t="s">
        <v>1729</v>
      </c>
      <c r="C1100" s="137" t="s">
        <v>2272</v>
      </c>
      <c r="D1100" s="173" t="s">
        <v>638</v>
      </c>
      <c r="E1100" s="173" t="s">
        <v>128</v>
      </c>
      <c r="F1100" s="173" t="s">
        <v>128</v>
      </c>
      <c r="G1100" s="174" t="s">
        <v>925</v>
      </c>
    </row>
    <row r="1101" spans="2:7" x14ac:dyDescent="0.25">
      <c r="B1101" s="141" t="s">
        <v>1729</v>
      </c>
      <c r="C1101" s="137" t="s">
        <v>2273</v>
      </c>
      <c r="D1101" s="173" t="s">
        <v>638</v>
      </c>
      <c r="E1101" s="173" t="s">
        <v>128</v>
      </c>
      <c r="F1101" s="173" t="s">
        <v>128</v>
      </c>
      <c r="G1101" s="174" t="s">
        <v>2270</v>
      </c>
    </row>
    <row r="1102" spans="2:7" x14ac:dyDescent="0.25">
      <c r="B1102" s="141" t="s">
        <v>1729</v>
      </c>
      <c r="C1102" s="137" t="s">
        <v>2274</v>
      </c>
      <c r="D1102" s="173" t="s">
        <v>638</v>
      </c>
      <c r="E1102" s="173" t="s">
        <v>128</v>
      </c>
      <c r="F1102" s="173" t="s">
        <v>128</v>
      </c>
      <c r="G1102" s="174" t="s">
        <v>949</v>
      </c>
    </row>
    <row r="1103" spans="2:7" x14ac:dyDescent="0.25">
      <c r="B1103" s="141" t="s">
        <v>1729</v>
      </c>
      <c r="C1103" s="137" t="s">
        <v>2275</v>
      </c>
      <c r="D1103" s="173" t="s">
        <v>638</v>
      </c>
      <c r="E1103" s="173" t="s">
        <v>128</v>
      </c>
      <c r="F1103" s="173" t="s">
        <v>128</v>
      </c>
      <c r="G1103" s="174" t="s">
        <v>925</v>
      </c>
    </row>
    <row r="1104" spans="2:7" x14ac:dyDescent="0.25">
      <c r="B1104" s="141" t="s">
        <v>1729</v>
      </c>
      <c r="C1104" s="137" t="s">
        <v>2278</v>
      </c>
      <c r="D1104" s="173" t="s">
        <v>638</v>
      </c>
      <c r="E1104" s="173" t="s">
        <v>128</v>
      </c>
      <c r="F1104" s="173" t="s">
        <v>128</v>
      </c>
      <c r="G1104" s="174" t="s">
        <v>2276</v>
      </c>
    </row>
    <row r="1105" spans="2:7" x14ac:dyDescent="0.25">
      <c r="B1105" s="141" t="s">
        <v>1729</v>
      </c>
      <c r="C1105" s="137" t="s">
        <v>2279</v>
      </c>
      <c r="D1105" s="173" t="s">
        <v>638</v>
      </c>
      <c r="E1105" s="173" t="s">
        <v>128</v>
      </c>
      <c r="F1105" s="173" t="s">
        <v>128</v>
      </c>
      <c r="G1105" s="174" t="s">
        <v>925</v>
      </c>
    </row>
    <row r="1106" spans="2:7" x14ac:dyDescent="0.25">
      <c r="B1106" s="141" t="s">
        <v>1729</v>
      </c>
      <c r="C1106" s="137" t="s">
        <v>2280</v>
      </c>
      <c r="D1106" s="173" t="s">
        <v>638</v>
      </c>
      <c r="E1106" s="173" t="s">
        <v>128</v>
      </c>
      <c r="F1106" s="173" t="s">
        <v>128</v>
      </c>
      <c r="G1106" s="174" t="s">
        <v>2277</v>
      </c>
    </row>
    <row r="1107" spans="2:7" x14ac:dyDescent="0.25">
      <c r="B1107" s="141" t="s">
        <v>1729</v>
      </c>
      <c r="C1107" s="137" t="s">
        <v>2281</v>
      </c>
      <c r="D1107" s="173" t="s">
        <v>638</v>
      </c>
      <c r="E1107" s="173" t="s">
        <v>128</v>
      </c>
      <c r="F1107" s="173" t="s">
        <v>128</v>
      </c>
      <c r="G1107" s="174" t="s">
        <v>2277</v>
      </c>
    </row>
    <row r="1108" spans="2:7" x14ac:dyDescent="0.25">
      <c r="B1108" s="141" t="s">
        <v>1729</v>
      </c>
      <c r="C1108" s="137" t="s">
        <v>2282</v>
      </c>
      <c r="D1108" s="173" t="s">
        <v>638</v>
      </c>
      <c r="E1108" s="173" t="s">
        <v>128</v>
      </c>
      <c r="F1108" s="173" t="s">
        <v>128</v>
      </c>
      <c r="G1108" s="174" t="s">
        <v>942</v>
      </c>
    </row>
    <row r="1109" spans="2:7" x14ac:dyDescent="0.25">
      <c r="B1109" s="141" t="s">
        <v>1729</v>
      </c>
      <c r="C1109" s="137" t="s">
        <v>2283</v>
      </c>
      <c r="D1109" s="173" t="s">
        <v>638</v>
      </c>
      <c r="E1109" s="173" t="s">
        <v>128</v>
      </c>
      <c r="F1109" s="173" t="s">
        <v>128</v>
      </c>
      <c r="G1109" s="174" t="s">
        <v>2286</v>
      </c>
    </row>
    <row r="1110" spans="2:7" x14ac:dyDescent="0.25">
      <c r="B1110" s="141" t="s">
        <v>1729</v>
      </c>
      <c r="C1110" s="137" t="s">
        <v>2284</v>
      </c>
      <c r="D1110" s="173" t="s">
        <v>638</v>
      </c>
      <c r="E1110" s="173" t="s">
        <v>128</v>
      </c>
      <c r="F1110" s="173" t="s">
        <v>128</v>
      </c>
      <c r="G1110" s="174" t="s">
        <v>929</v>
      </c>
    </row>
    <row r="1111" spans="2:7" x14ac:dyDescent="0.25">
      <c r="B1111" s="141" t="s">
        <v>1729</v>
      </c>
      <c r="C1111" s="137" t="s">
        <v>2285</v>
      </c>
      <c r="D1111" s="173" t="s">
        <v>638</v>
      </c>
      <c r="E1111" s="173" t="s">
        <v>128</v>
      </c>
      <c r="F1111" s="173" t="s">
        <v>128</v>
      </c>
      <c r="G1111" s="174" t="s">
        <v>2287</v>
      </c>
    </row>
    <row r="1112" spans="2:7" x14ac:dyDescent="0.25">
      <c r="B1112" s="141" t="s">
        <v>1729</v>
      </c>
      <c r="C1112" s="137" t="s">
        <v>2288</v>
      </c>
      <c r="D1112" s="173" t="s">
        <v>638</v>
      </c>
      <c r="E1112" s="173" t="s">
        <v>128</v>
      </c>
      <c r="F1112" s="173" t="s">
        <v>128</v>
      </c>
      <c r="G1112" s="174" t="s">
        <v>2287</v>
      </c>
    </row>
    <row r="1113" spans="2:7" x14ac:dyDescent="0.25">
      <c r="B1113" s="141" t="s">
        <v>1729</v>
      </c>
      <c r="C1113" s="137" t="s">
        <v>2289</v>
      </c>
      <c r="D1113" s="173" t="s">
        <v>638</v>
      </c>
      <c r="E1113" s="173" t="s">
        <v>128</v>
      </c>
      <c r="F1113" s="173" t="s">
        <v>128</v>
      </c>
      <c r="G1113" s="174" t="s">
        <v>2291</v>
      </c>
    </row>
    <row r="1114" spans="2:7" x14ac:dyDescent="0.25">
      <c r="B1114" s="143" t="s">
        <v>1729</v>
      </c>
      <c r="C1114" s="175" t="s">
        <v>2290</v>
      </c>
      <c r="D1114" s="176" t="s">
        <v>638</v>
      </c>
      <c r="E1114" s="176" t="s">
        <v>128</v>
      </c>
      <c r="F1114" s="176" t="s">
        <v>128</v>
      </c>
      <c r="G1114" s="177" t="s">
        <v>2292</v>
      </c>
    </row>
    <row r="1115" spans="2:7" x14ac:dyDescent="0.25">
      <c r="B1115" s="141" t="s">
        <v>1730</v>
      </c>
      <c r="C1115" s="137" t="s">
        <v>2293</v>
      </c>
      <c r="D1115" s="173" t="s">
        <v>1377</v>
      </c>
      <c r="E1115" s="173" t="s">
        <v>128</v>
      </c>
      <c r="F1115" s="173" t="s">
        <v>128</v>
      </c>
      <c r="G1115" s="111" t="s">
        <v>2294</v>
      </c>
    </row>
    <row r="1116" spans="2:7" x14ac:dyDescent="0.25">
      <c r="B1116" s="141" t="s">
        <v>1730</v>
      </c>
      <c r="C1116" s="137" t="s">
        <v>2295</v>
      </c>
      <c r="D1116" s="173" t="s">
        <v>1377</v>
      </c>
      <c r="E1116" s="173" t="s">
        <v>128</v>
      </c>
      <c r="F1116" s="173" t="s">
        <v>128</v>
      </c>
      <c r="G1116" s="111" t="s">
        <v>2296</v>
      </c>
    </row>
    <row r="1117" spans="2:7" x14ac:dyDescent="0.25">
      <c r="B1117" s="141" t="s">
        <v>1730</v>
      </c>
      <c r="C1117" s="137" t="s">
        <v>2297</v>
      </c>
      <c r="D1117" s="173" t="s">
        <v>1377</v>
      </c>
      <c r="E1117" s="173" t="s">
        <v>128</v>
      </c>
      <c r="F1117" s="173" t="s">
        <v>128</v>
      </c>
      <c r="G1117" s="111" t="s">
        <v>2302</v>
      </c>
    </row>
    <row r="1118" spans="2:7" x14ac:dyDescent="0.25">
      <c r="B1118" s="141" t="s">
        <v>1730</v>
      </c>
      <c r="C1118" s="137" t="s">
        <v>2298</v>
      </c>
      <c r="D1118" s="173" t="s">
        <v>1377</v>
      </c>
      <c r="E1118" s="173" t="s">
        <v>128</v>
      </c>
      <c r="F1118" s="173" t="s">
        <v>128</v>
      </c>
      <c r="G1118" s="111" t="s">
        <v>2303</v>
      </c>
    </row>
    <row r="1119" spans="2:7" x14ac:dyDescent="0.25">
      <c r="B1119" s="141" t="s">
        <v>1730</v>
      </c>
      <c r="C1119" s="137" t="s">
        <v>2299</v>
      </c>
      <c r="D1119" s="173" t="s">
        <v>1377</v>
      </c>
      <c r="E1119" s="173" t="s">
        <v>128</v>
      </c>
      <c r="F1119" s="173" t="s">
        <v>128</v>
      </c>
      <c r="G1119" s="111" t="s">
        <v>2304</v>
      </c>
    </row>
    <row r="1120" spans="2:7" x14ac:dyDescent="0.25">
      <c r="B1120" s="141" t="s">
        <v>1730</v>
      </c>
      <c r="C1120" s="137" t="s">
        <v>2300</v>
      </c>
      <c r="D1120" s="173" t="s">
        <v>1377</v>
      </c>
      <c r="E1120" s="173" t="s">
        <v>128</v>
      </c>
      <c r="F1120" s="173" t="s">
        <v>128</v>
      </c>
      <c r="G1120" s="111" t="s">
        <v>2305</v>
      </c>
    </row>
    <row r="1121" spans="2:7" x14ac:dyDescent="0.25">
      <c r="B1121" s="141" t="s">
        <v>1730</v>
      </c>
      <c r="C1121" s="137" t="s">
        <v>2301</v>
      </c>
      <c r="D1121" s="173" t="s">
        <v>1377</v>
      </c>
      <c r="E1121" s="173" t="s">
        <v>128</v>
      </c>
      <c r="F1121" s="173" t="s">
        <v>128</v>
      </c>
      <c r="G1121" s="111" t="s">
        <v>2306</v>
      </c>
    </row>
    <row r="1122" spans="2:7" x14ac:dyDescent="0.25">
      <c r="B1122" s="141" t="s">
        <v>1730</v>
      </c>
      <c r="C1122" s="137" t="s">
        <v>2307</v>
      </c>
      <c r="D1122" s="173" t="s">
        <v>1377</v>
      </c>
      <c r="E1122" s="173" t="s">
        <v>128</v>
      </c>
      <c r="F1122" s="173" t="s">
        <v>128</v>
      </c>
      <c r="G1122" s="111" t="s">
        <v>2315</v>
      </c>
    </row>
    <row r="1123" spans="2:7" x14ac:dyDescent="0.25">
      <c r="B1123" s="141" t="s">
        <v>1730</v>
      </c>
      <c r="C1123" s="137" t="s">
        <v>2308</v>
      </c>
      <c r="D1123" s="173" t="s">
        <v>1377</v>
      </c>
      <c r="E1123" s="173" t="s">
        <v>128</v>
      </c>
      <c r="F1123" s="173" t="s">
        <v>128</v>
      </c>
      <c r="G1123" s="111" t="s">
        <v>2316</v>
      </c>
    </row>
    <row r="1124" spans="2:7" x14ac:dyDescent="0.25">
      <c r="B1124" s="141" t="s">
        <v>1730</v>
      </c>
      <c r="C1124" s="137" t="s">
        <v>2309</v>
      </c>
      <c r="D1124" s="173" t="s">
        <v>1377</v>
      </c>
      <c r="E1124" s="173" t="s">
        <v>128</v>
      </c>
      <c r="F1124" s="173" t="s">
        <v>128</v>
      </c>
      <c r="G1124" s="111" t="s">
        <v>192</v>
      </c>
    </row>
    <row r="1125" spans="2:7" x14ac:dyDescent="0.25">
      <c r="B1125" s="141" t="s">
        <v>1730</v>
      </c>
      <c r="C1125" s="137" t="s">
        <v>2310</v>
      </c>
      <c r="D1125" s="173" t="s">
        <v>1377</v>
      </c>
      <c r="E1125" s="173" t="s">
        <v>128</v>
      </c>
      <c r="F1125" s="173" t="s">
        <v>128</v>
      </c>
      <c r="G1125" s="111" t="s">
        <v>224</v>
      </c>
    </row>
    <row r="1126" spans="2:7" x14ac:dyDescent="0.25">
      <c r="B1126" s="141" t="s">
        <v>1730</v>
      </c>
      <c r="C1126" s="137" t="s">
        <v>2311</v>
      </c>
      <c r="D1126" s="173" t="s">
        <v>1377</v>
      </c>
      <c r="E1126" s="173" t="s">
        <v>128</v>
      </c>
      <c r="F1126" s="173" t="s">
        <v>128</v>
      </c>
      <c r="G1126" s="111" t="s">
        <v>194</v>
      </c>
    </row>
    <row r="1127" spans="2:7" x14ac:dyDescent="0.25">
      <c r="B1127" s="141" t="s">
        <v>1730</v>
      </c>
      <c r="C1127" s="137" t="s">
        <v>2312</v>
      </c>
      <c r="D1127" s="173" t="s">
        <v>1377</v>
      </c>
      <c r="E1127" s="173" t="s">
        <v>128</v>
      </c>
      <c r="F1127" s="173" t="s">
        <v>128</v>
      </c>
      <c r="G1127" s="111" t="s">
        <v>232</v>
      </c>
    </row>
    <row r="1128" spans="2:7" x14ac:dyDescent="0.25">
      <c r="B1128" s="141" t="s">
        <v>1730</v>
      </c>
      <c r="C1128" s="137" t="s">
        <v>2313</v>
      </c>
      <c r="D1128" s="173" t="s">
        <v>1377</v>
      </c>
      <c r="E1128" s="173" t="s">
        <v>128</v>
      </c>
      <c r="F1128" s="173" t="s">
        <v>128</v>
      </c>
      <c r="G1128" s="111" t="s">
        <v>1323</v>
      </c>
    </row>
    <row r="1129" spans="2:7" x14ac:dyDescent="0.25">
      <c r="B1129" s="141" t="s">
        <v>1730</v>
      </c>
      <c r="C1129" s="137" t="s">
        <v>2314</v>
      </c>
      <c r="D1129" s="173" t="s">
        <v>1377</v>
      </c>
      <c r="E1129" s="173" t="s">
        <v>128</v>
      </c>
      <c r="F1129" s="173" t="s">
        <v>128</v>
      </c>
      <c r="G1129" s="111" t="s">
        <v>1343</v>
      </c>
    </row>
    <row r="1130" spans="2:7" x14ac:dyDescent="0.25">
      <c r="B1130" s="141" t="s">
        <v>1730</v>
      </c>
      <c r="C1130" s="137" t="s">
        <v>2317</v>
      </c>
      <c r="D1130" s="173" t="s">
        <v>1377</v>
      </c>
      <c r="E1130" s="173" t="s">
        <v>128</v>
      </c>
      <c r="F1130" s="173" t="s">
        <v>128</v>
      </c>
      <c r="G1130" s="111" t="s">
        <v>328</v>
      </c>
    </row>
    <row r="1131" spans="2:7" x14ac:dyDescent="0.25">
      <c r="B1131" s="141" t="s">
        <v>1730</v>
      </c>
      <c r="C1131" s="137" t="s">
        <v>2318</v>
      </c>
      <c r="D1131" s="173" t="s">
        <v>1377</v>
      </c>
      <c r="E1131" s="173" t="s">
        <v>128</v>
      </c>
      <c r="F1131" s="173" t="s">
        <v>128</v>
      </c>
      <c r="G1131" s="111" t="s">
        <v>1326</v>
      </c>
    </row>
    <row r="1132" spans="2:7" x14ac:dyDescent="0.25">
      <c r="B1132" s="141" t="s">
        <v>1730</v>
      </c>
      <c r="C1132" s="137" t="s">
        <v>2319</v>
      </c>
      <c r="D1132" s="173" t="s">
        <v>1377</v>
      </c>
      <c r="E1132" s="173" t="s">
        <v>128</v>
      </c>
      <c r="F1132" s="173" t="s">
        <v>128</v>
      </c>
      <c r="G1132" s="111" t="s">
        <v>2324</v>
      </c>
    </row>
    <row r="1133" spans="2:7" x14ac:dyDescent="0.25">
      <c r="B1133" s="141" t="s">
        <v>1730</v>
      </c>
      <c r="C1133" s="137" t="s">
        <v>2320</v>
      </c>
      <c r="D1133" s="173" t="s">
        <v>1377</v>
      </c>
      <c r="E1133" s="173" t="s">
        <v>128</v>
      </c>
      <c r="F1133" s="173" t="s">
        <v>128</v>
      </c>
      <c r="G1133" s="111" t="s">
        <v>2325</v>
      </c>
    </row>
    <row r="1134" spans="2:7" x14ac:dyDescent="0.25">
      <c r="B1134" s="141" t="s">
        <v>1730</v>
      </c>
      <c r="C1134" s="137" t="s">
        <v>2321</v>
      </c>
      <c r="D1134" s="173" t="s">
        <v>1377</v>
      </c>
      <c r="E1134" s="173" t="s">
        <v>128</v>
      </c>
      <c r="F1134" s="173" t="s">
        <v>128</v>
      </c>
      <c r="G1134" s="111" t="s">
        <v>2326</v>
      </c>
    </row>
    <row r="1135" spans="2:7" x14ac:dyDescent="0.25">
      <c r="B1135" s="141" t="s">
        <v>1730</v>
      </c>
      <c r="C1135" s="137" t="s">
        <v>2322</v>
      </c>
      <c r="D1135" s="173" t="s">
        <v>1377</v>
      </c>
      <c r="E1135" s="173" t="s">
        <v>128</v>
      </c>
      <c r="F1135" s="173" t="s">
        <v>128</v>
      </c>
      <c r="G1135" s="111" t="s">
        <v>2327</v>
      </c>
    </row>
    <row r="1136" spans="2:7" x14ac:dyDescent="0.25">
      <c r="B1136" s="143" t="s">
        <v>1730</v>
      </c>
      <c r="C1136" s="175" t="s">
        <v>2323</v>
      </c>
      <c r="D1136" s="176" t="s">
        <v>1377</v>
      </c>
      <c r="E1136" s="176" t="s">
        <v>128</v>
      </c>
      <c r="F1136" s="176" t="s">
        <v>128</v>
      </c>
      <c r="G1136" s="113" t="s">
        <v>2328</v>
      </c>
    </row>
    <row r="1137" spans="2:7" x14ac:dyDescent="0.25">
      <c r="B1137" s="141" t="s">
        <v>1731</v>
      </c>
      <c r="C1137" s="137" t="s">
        <v>2330</v>
      </c>
      <c r="D1137" s="173" t="s">
        <v>2329</v>
      </c>
      <c r="E1137" s="173" t="s">
        <v>128</v>
      </c>
      <c r="F1137" s="173" t="s">
        <v>128</v>
      </c>
      <c r="G1137" s="174" t="s">
        <v>149</v>
      </c>
    </row>
    <row r="1138" spans="2:7" x14ac:dyDescent="0.25">
      <c r="B1138" s="141" t="s">
        <v>1731</v>
      </c>
      <c r="C1138" s="137" t="s">
        <v>2331</v>
      </c>
      <c r="D1138" s="173" t="s">
        <v>2329</v>
      </c>
      <c r="E1138" s="173" t="s">
        <v>128</v>
      </c>
      <c r="F1138" s="173" t="s">
        <v>128</v>
      </c>
      <c r="G1138" s="174" t="s">
        <v>149</v>
      </c>
    </row>
    <row r="1139" spans="2:7" x14ac:dyDescent="0.25">
      <c r="B1139" s="141" t="s">
        <v>1731</v>
      </c>
      <c r="C1139" s="137" t="s">
        <v>2332</v>
      </c>
      <c r="D1139" s="173" t="s">
        <v>2329</v>
      </c>
      <c r="E1139" s="173" t="s">
        <v>128</v>
      </c>
      <c r="F1139" s="173" t="s">
        <v>128</v>
      </c>
      <c r="G1139" s="111" t="s">
        <v>192</v>
      </c>
    </row>
    <row r="1140" spans="2:7" x14ac:dyDescent="0.25">
      <c r="B1140" s="141" t="s">
        <v>1731</v>
      </c>
      <c r="C1140" s="137" t="s">
        <v>2333</v>
      </c>
      <c r="D1140" s="173" t="s">
        <v>2329</v>
      </c>
      <c r="E1140" s="173" t="s">
        <v>128</v>
      </c>
      <c r="F1140" s="173" t="s">
        <v>128</v>
      </c>
      <c r="G1140" s="111" t="s">
        <v>192</v>
      </c>
    </row>
    <row r="1141" spans="2:7" x14ac:dyDescent="0.25">
      <c r="B1141" s="141" t="s">
        <v>1731</v>
      </c>
      <c r="C1141" s="137" t="s">
        <v>2334</v>
      </c>
      <c r="D1141" s="173" t="s">
        <v>2329</v>
      </c>
      <c r="E1141" s="173" t="s">
        <v>128</v>
      </c>
      <c r="F1141" s="173" t="s">
        <v>128</v>
      </c>
      <c r="G1141" s="111" t="s">
        <v>224</v>
      </c>
    </row>
    <row r="1142" spans="2:7" x14ac:dyDescent="0.25">
      <c r="B1142" s="141" t="s">
        <v>1731</v>
      </c>
      <c r="C1142" s="137" t="s">
        <v>2335</v>
      </c>
      <c r="D1142" s="173" t="s">
        <v>2329</v>
      </c>
      <c r="E1142" s="173" t="s">
        <v>128</v>
      </c>
      <c r="F1142" s="173" t="s">
        <v>128</v>
      </c>
      <c r="G1142" s="111" t="s">
        <v>224</v>
      </c>
    </row>
    <row r="1143" spans="2:7" x14ac:dyDescent="0.25">
      <c r="B1143" s="141" t="s">
        <v>1731</v>
      </c>
      <c r="C1143" s="137" t="s">
        <v>2336</v>
      </c>
      <c r="D1143" s="173" t="s">
        <v>2329</v>
      </c>
      <c r="E1143" s="173" t="s">
        <v>128</v>
      </c>
      <c r="F1143" s="173" t="s">
        <v>128</v>
      </c>
      <c r="G1143" s="111" t="s">
        <v>2342</v>
      </c>
    </row>
    <row r="1144" spans="2:7" x14ac:dyDescent="0.25">
      <c r="B1144" s="141" t="s">
        <v>1731</v>
      </c>
      <c r="C1144" s="137" t="s">
        <v>2337</v>
      </c>
      <c r="D1144" s="173" t="s">
        <v>2329</v>
      </c>
      <c r="E1144" s="173" t="s">
        <v>128</v>
      </c>
      <c r="F1144" s="173" t="s">
        <v>128</v>
      </c>
      <c r="G1144" s="111" t="s">
        <v>2342</v>
      </c>
    </row>
    <row r="1145" spans="2:7" x14ac:dyDescent="0.25">
      <c r="B1145" s="141" t="s">
        <v>1731</v>
      </c>
      <c r="C1145" s="137" t="s">
        <v>2338</v>
      </c>
      <c r="D1145" s="173" t="s">
        <v>2329</v>
      </c>
      <c r="E1145" s="173" t="s">
        <v>128</v>
      </c>
      <c r="F1145" s="173" t="s">
        <v>128</v>
      </c>
      <c r="G1145" s="111" t="s">
        <v>1323</v>
      </c>
    </row>
    <row r="1146" spans="2:7" x14ac:dyDescent="0.25">
      <c r="B1146" s="141" t="s">
        <v>1731</v>
      </c>
      <c r="C1146" s="137" t="s">
        <v>2339</v>
      </c>
      <c r="D1146" s="173" t="s">
        <v>2329</v>
      </c>
      <c r="E1146" s="173" t="s">
        <v>128</v>
      </c>
      <c r="F1146" s="173" t="s">
        <v>128</v>
      </c>
      <c r="G1146" s="111" t="s">
        <v>1323</v>
      </c>
    </row>
    <row r="1147" spans="2:7" x14ac:dyDescent="0.25">
      <c r="B1147" s="141" t="s">
        <v>1731</v>
      </c>
      <c r="C1147" s="137" t="s">
        <v>2340</v>
      </c>
      <c r="D1147" s="173" t="s">
        <v>2329</v>
      </c>
      <c r="E1147" s="173" t="s">
        <v>128</v>
      </c>
      <c r="F1147" s="173" t="s">
        <v>128</v>
      </c>
      <c r="G1147" s="111" t="s">
        <v>328</v>
      </c>
    </row>
    <row r="1148" spans="2:7" x14ac:dyDescent="0.25">
      <c r="B1148" s="141" t="s">
        <v>1731</v>
      </c>
      <c r="C1148" s="137" t="s">
        <v>2341</v>
      </c>
      <c r="D1148" s="173" t="s">
        <v>2329</v>
      </c>
      <c r="E1148" s="173" t="s">
        <v>128</v>
      </c>
      <c r="F1148" s="173" t="s">
        <v>128</v>
      </c>
      <c r="G1148" s="111" t="s">
        <v>328</v>
      </c>
    </row>
    <row r="1149" spans="2:7" x14ac:dyDescent="0.25">
      <c r="B1149" s="141" t="s">
        <v>1731</v>
      </c>
      <c r="C1149" s="137" t="s">
        <v>2343</v>
      </c>
      <c r="D1149" s="173" t="s">
        <v>2329</v>
      </c>
      <c r="E1149" s="173" t="s">
        <v>128</v>
      </c>
      <c r="F1149" s="173" t="s">
        <v>128</v>
      </c>
      <c r="G1149" s="111" t="s">
        <v>331</v>
      </c>
    </row>
    <row r="1150" spans="2:7" x14ac:dyDescent="0.25">
      <c r="B1150" s="141" t="s">
        <v>1731</v>
      </c>
      <c r="C1150" s="137" t="s">
        <v>2344</v>
      </c>
      <c r="D1150" s="173" t="s">
        <v>2329</v>
      </c>
      <c r="E1150" s="173" t="s">
        <v>128</v>
      </c>
      <c r="F1150" s="173" t="s">
        <v>128</v>
      </c>
      <c r="G1150" s="111" t="s">
        <v>331</v>
      </c>
    </row>
    <row r="1151" spans="2:7" x14ac:dyDescent="0.25">
      <c r="B1151" s="141" t="s">
        <v>1731</v>
      </c>
      <c r="C1151" s="137" t="s">
        <v>2345</v>
      </c>
      <c r="D1151" s="173" t="s">
        <v>2329</v>
      </c>
      <c r="E1151" s="173" t="s">
        <v>128</v>
      </c>
      <c r="F1151" s="173" t="s">
        <v>128</v>
      </c>
      <c r="G1151" s="174" t="s">
        <v>589</v>
      </c>
    </row>
    <row r="1152" spans="2:7" x14ac:dyDescent="0.25">
      <c r="B1152" s="141" t="s">
        <v>1731</v>
      </c>
      <c r="C1152" s="137" t="s">
        <v>2346</v>
      </c>
      <c r="D1152" s="173" t="s">
        <v>2329</v>
      </c>
      <c r="E1152" s="173" t="s">
        <v>128</v>
      </c>
      <c r="F1152" s="173" t="s">
        <v>128</v>
      </c>
      <c r="G1152" s="174" t="s">
        <v>589</v>
      </c>
    </row>
    <row r="1153" spans="2:7" x14ac:dyDescent="0.25">
      <c r="B1153" s="144" t="s">
        <v>1732</v>
      </c>
      <c r="C1153" s="134" t="s">
        <v>1076</v>
      </c>
      <c r="D1153" s="108" t="s">
        <v>1077</v>
      </c>
      <c r="E1153" s="108" t="s">
        <v>128</v>
      </c>
      <c r="F1153" s="108" t="s">
        <v>128</v>
      </c>
      <c r="G1153" s="109" t="s">
        <v>1078</v>
      </c>
    </row>
    <row r="1154" spans="2:7" x14ac:dyDescent="0.25">
      <c r="B1154" s="141" t="s">
        <v>1732</v>
      </c>
      <c r="C1154" s="133" t="s">
        <v>1079</v>
      </c>
      <c r="D1154" s="110" t="s">
        <v>1077</v>
      </c>
      <c r="E1154" s="110" t="s">
        <v>128</v>
      </c>
      <c r="F1154" s="110" t="s">
        <v>128</v>
      </c>
      <c r="G1154" s="111" t="s">
        <v>1080</v>
      </c>
    </row>
    <row r="1155" spans="2:7" x14ac:dyDescent="0.25">
      <c r="B1155" s="141" t="s">
        <v>1732</v>
      </c>
      <c r="C1155" s="133" t="s">
        <v>1081</v>
      </c>
      <c r="D1155" s="110" t="s">
        <v>1077</v>
      </c>
      <c r="E1155" s="110" t="s">
        <v>128</v>
      </c>
      <c r="F1155" s="110" t="s">
        <v>128</v>
      </c>
      <c r="G1155" s="111" t="s">
        <v>1082</v>
      </c>
    </row>
    <row r="1156" spans="2:7" x14ac:dyDescent="0.25">
      <c r="B1156" s="141" t="s">
        <v>1732</v>
      </c>
      <c r="C1156" s="133" t="s">
        <v>1083</v>
      </c>
      <c r="D1156" s="110" t="s">
        <v>1077</v>
      </c>
      <c r="E1156" s="110" t="s">
        <v>128</v>
      </c>
      <c r="F1156" s="110" t="s">
        <v>128</v>
      </c>
      <c r="G1156" s="111" t="s">
        <v>1084</v>
      </c>
    </row>
    <row r="1157" spans="2:7" x14ac:dyDescent="0.25">
      <c r="B1157" s="141" t="s">
        <v>1732</v>
      </c>
      <c r="C1157" s="133" t="s">
        <v>1085</v>
      </c>
      <c r="D1157" s="110" t="s">
        <v>1077</v>
      </c>
      <c r="E1157" s="110" t="s">
        <v>128</v>
      </c>
      <c r="F1157" s="110" t="s">
        <v>128</v>
      </c>
      <c r="G1157" s="111" t="s">
        <v>1086</v>
      </c>
    </row>
    <row r="1158" spans="2:7" x14ac:dyDescent="0.25">
      <c r="B1158" s="141" t="s">
        <v>1732</v>
      </c>
      <c r="C1158" s="133" t="s">
        <v>1087</v>
      </c>
      <c r="D1158" s="110" t="s">
        <v>1077</v>
      </c>
      <c r="E1158" s="110" t="s">
        <v>128</v>
      </c>
      <c r="F1158" s="110" t="s">
        <v>128</v>
      </c>
      <c r="G1158" s="111" t="s">
        <v>1088</v>
      </c>
    </row>
    <row r="1159" spans="2:7" x14ac:dyDescent="0.25">
      <c r="B1159" s="141" t="s">
        <v>1732</v>
      </c>
      <c r="C1159" s="133" t="s">
        <v>1089</v>
      </c>
      <c r="D1159" s="110" t="s">
        <v>1077</v>
      </c>
      <c r="E1159" s="110" t="s">
        <v>128</v>
      </c>
      <c r="F1159" s="110" t="s">
        <v>128</v>
      </c>
      <c r="G1159" s="111" t="s">
        <v>1090</v>
      </c>
    </row>
    <row r="1160" spans="2:7" x14ac:dyDescent="0.25">
      <c r="B1160" s="141" t="s">
        <v>1732</v>
      </c>
      <c r="C1160" s="133" t="s">
        <v>1091</v>
      </c>
      <c r="D1160" s="110" t="s">
        <v>1077</v>
      </c>
      <c r="E1160" s="110" t="s">
        <v>128</v>
      </c>
      <c r="F1160" s="110" t="s">
        <v>128</v>
      </c>
      <c r="G1160" s="111" t="s">
        <v>1092</v>
      </c>
    </row>
    <row r="1161" spans="2:7" x14ac:dyDescent="0.25">
      <c r="B1161" s="141" t="s">
        <v>1732</v>
      </c>
      <c r="C1161" s="133" t="s">
        <v>1093</v>
      </c>
      <c r="D1161" s="110" t="s">
        <v>1077</v>
      </c>
      <c r="E1161" s="110" t="s">
        <v>128</v>
      </c>
      <c r="F1161" s="110" t="s">
        <v>128</v>
      </c>
      <c r="G1161" s="111" t="s">
        <v>1094</v>
      </c>
    </row>
    <row r="1162" spans="2:7" x14ac:dyDescent="0.25">
      <c r="B1162" s="141" t="s">
        <v>1732</v>
      </c>
      <c r="C1162" s="133" t="s">
        <v>1095</v>
      </c>
      <c r="D1162" s="110" t="s">
        <v>1077</v>
      </c>
      <c r="E1162" s="110" t="s">
        <v>128</v>
      </c>
      <c r="F1162" s="110" t="s">
        <v>128</v>
      </c>
      <c r="G1162" s="111" t="s">
        <v>1096</v>
      </c>
    </row>
    <row r="1163" spans="2:7" x14ac:dyDescent="0.25">
      <c r="B1163" s="141" t="s">
        <v>1732</v>
      </c>
      <c r="C1163" s="133" t="s">
        <v>1097</v>
      </c>
      <c r="D1163" s="110" t="s">
        <v>1077</v>
      </c>
      <c r="E1163" s="110" t="s">
        <v>128</v>
      </c>
      <c r="F1163" s="110" t="s">
        <v>128</v>
      </c>
      <c r="G1163" s="111" t="s">
        <v>1098</v>
      </c>
    </row>
    <row r="1164" spans="2:7" x14ac:dyDescent="0.25">
      <c r="B1164" s="141" t="s">
        <v>1732</v>
      </c>
      <c r="C1164" s="133" t="s">
        <v>1099</v>
      </c>
      <c r="D1164" s="110" t="s">
        <v>1077</v>
      </c>
      <c r="E1164" s="110" t="s">
        <v>128</v>
      </c>
      <c r="F1164" s="110" t="s">
        <v>128</v>
      </c>
      <c r="G1164" s="111" t="s">
        <v>1100</v>
      </c>
    </row>
    <row r="1165" spans="2:7" x14ac:dyDescent="0.25">
      <c r="B1165" s="141" t="s">
        <v>1732</v>
      </c>
      <c r="C1165" s="133" t="s">
        <v>1101</v>
      </c>
      <c r="D1165" s="110" t="s">
        <v>1077</v>
      </c>
      <c r="E1165" s="110" t="s">
        <v>128</v>
      </c>
      <c r="F1165" s="110" t="s">
        <v>128</v>
      </c>
      <c r="G1165" s="111" t="s">
        <v>1102</v>
      </c>
    </row>
    <row r="1166" spans="2:7" x14ac:dyDescent="0.25">
      <c r="B1166" s="141" t="s">
        <v>1732</v>
      </c>
      <c r="C1166" s="133" t="s">
        <v>1103</v>
      </c>
      <c r="D1166" s="110" t="s">
        <v>1077</v>
      </c>
      <c r="E1166" s="110" t="s">
        <v>128</v>
      </c>
      <c r="F1166" s="110" t="s">
        <v>128</v>
      </c>
      <c r="G1166" s="111" t="s">
        <v>1104</v>
      </c>
    </row>
    <row r="1167" spans="2:7" x14ac:dyDescent="0.25">
      <c r="B1167" s="141" t="s">
        <v>1732</v>
      </c>
      <c r="C1167" s="133" t="s">
        <v>1105</v>
      </c>
      <c r="D1167" s="110" t="s">
        <v>1077</v>
      </c>
      <c r="E1167" s="110" t="s">
        <v>128</v>
      </c>
      <c r="F1167" s="110" t="s">
        <v>128</v>
      </c>
      <c r="G1167" s="111" t="s">
        <v>1106</v>
      </c>
    </row>
    <row r="1168" spans="2:7" x14ac:dyDescent="0.25">
      <c r="B1168" s="141" t="s">
        <v>1732</v>
      </c>
      <c r="C1168" s="133" t="s">
        <v>1107</v>
      </c>
      <c r="D1168" s="110" t="s">
        <v>1077</v>
      </c>
      <c r="E1168" s="110" t="s">
        <v>128</v>
      </c>
      <c r="F1168" s="110" t="s">
        <v>128</v>
      </c>
      <c r="G1168" s="111" t="s">
        <v>1108</v>
      </c>
    </row>
    <row r="1169" spans="2:7" x14ac:dyDescent="0.25">
      <c r="B1169" s="141" t="s">
        <v>1732</v>
      </c>
      <c r="C1169" s="133" t="s">
        <v>1109</v>
      </c>
      <c r="D1169" s="110" t="s">
        <v>1077</v>
      </c>
      <c r="E1169" s="110" t="s">
        <v>128</v>
      </c>
      <c r="F1169" s="110" t="s">
        <v>128</v>
      </c>
      <c r="G1169" s="111" t="s">
        <v>1110</v>
      </c>
    </row>
    <row r="1170" spans="2:7" x14ac:dyDescent="0.25">
      <c r="B1170" s="141" t="s">
        <v>1732</v>
      </c>
      <c r="C1170" s="133" t="s">
        <v>1111</v>
      </c>
      <c r="D1170" s="110" t="s">
        <v>1077</v>
      </c>
      <c r="E1170" s="110" t="s">
        <v>128</v>
      </c>
      <c r="F1170" s="110" t="s">
        <v>128</v>
      </c>
      <c r="G1170" s="111" t="s">
        <v>1112</v>
      </c>
    </row>
    <row r="1171" spans="2:7" x14ac:dyDescent="0.25">
      <c r="B1171" s="141" t="s">
        <v>1732</v>
      </c>
      <c r="C1171" s="133" t="s">
        <v>1113</v>
      </c>
      <c r="D1171" s="110" t="s">
        <v>1077</v>
      </c>
      <c r="E1171" s="110" t="s">
        <v>128</v>
      </c>
      <c r="F1171" s="110" t="s">
        <v>128</v>
      </c>
      <c r="G1171" s="111" t="s">
        <v>1114</v>
      </c>
    </row>
    <row r="1172" spans="2:7" x14ac:dyDescent="0.25">
      <c r="B1172" s="141" t="s">
        <v>1732</v>
      </c>
      <c r="C1172" s="133" t="s">
        <v>1115</v>
      </c>
      <c r="D1172" s="110" t="s">
        <v>1077</v>
      </c>
      <c r="E1172" s="110" t="s">
        <v>128</v>
      </c>
      <c r="F1172" s="110" t="s">
        <v>128</v>
      </c>
      <c r="G1172" s="111" t="s">
        <v>1116</v>
      </c>
    </row>
    <row r="1173" spans="2:7" x14ac:dyDescent="0.25">
      <c r="B1173" s="141" t="s">
        <v>1732</v>
      </c>
      <c r="C1173" s="133" t="s">
        <v>1117</v>
      </c>
      <c r="D1173" s="110" t="s">
        <v>1077</v>
      </c>
      <c r="E1173" s="110" t="s">
        <v>128</v>
      </c>
      <c r="F1173" s="110" t="s">
        <v>128</v>
      </c>
      <c r="G1173" s="111" t="s">
        <v>1118</v>
      </c>
    </row>
    <row r="1174" spans="2:7" x14ac:dyDescent="0.25">
      <c r="B1174" s="141" t="s">
        <v>1732</v>
      </c>
      <c r="C1174" s="133" t="s">
        <v>1119</v>
      </c>
      <c r="D1174" s="110" t="s">
        <v>1077</v>
      </c>
      <c r="E1174" s="110" t="s">
        <v>128</v>
      </c>
      <c r="F1174" s="110" t="s">
        <v>128</v>
      </c>
      <c r="G1174" s="111" t="s">
        <v>1120</v>
      </c>
    </row>
    <row r="1175" spans="2:7" x14ac:dyDescent="0.25">
      <c r="B1175" s="141" t="s">
        <v>1732</v>
      </c>
      <c r="C1175" s="133" t="s">
        <v>1121</v>
      </c>
      <c r="D1175" s="110" t="s">
        <v>1077</v>
      </c>
      <c r="E1175" s="110" t="s">
        <v>128</v>
      </c>
      <c r="F1175" s="110" t="s">
        <v>128</v>
      </c>
      <c r="G1175" s="111" t="s">
        <v>1122</v>
      </c>
    </row>
    <row r="1176" spans="2:7" x14ac:dyDescent="0.25">
      <c r="B1176" s="141" t="s">
        <v>1732</v>
      </c>
      <c r="C1176" s="133" t="s">
        <v>1123</v>
      </c>
      <c r="D1176" s="110" t="s">
        <v>1077</v>
      </c>
      <c r="E1176" s="110" t="s">
        <v>128</v>
      </c>
      <c r="F1176" s="110" t="s">
        <v>128</v>
      </c>
      <c r="G1176" s="111" t="s">
        <v>1124</v>
      </c>
    </row>
    <row r="1177" spans="2:7" x14ac:dyDescent="0.25">
      <c r="B1177" s="141" t="s">
        <v>1732</v>
      </c>
      <c r="C1177" s="133" t="s">
        <v>1125</v>
      </c>
      <c r="D1177" s="110" t="s">
        <v>1077</v>
      </c>
      <c r="E1177" s="110" t="s">
        <v>128</v>
      </c>
      <c r="F1177" s="110" t="s">
        <v>128</v>
      </c>
      <c r="G1177" s="111" t="s">
        <v>1126</v>
      </c>
    </row>
    <row r="1178" spans="2:7" x14ac:dyDescent="0.25">
      <c r="B1178" s="141" t="s">
        <v>1732</v>
      </c>
      <c r="C1178" s="133" t="s">
        <v>1127</v>
      </c>
      <c r="D1178" s="110" t="s">
        <v>1077</v>
      </c>
      <c r="E1178" s="110" t="s">
        <v>128</v>
      </c>
      <c r="F1178" s="110" t="s">
        <v>128</v>
      </c>
      <c r="G1178" s="111" t="s">
        <v>1128</v>
      </c>
    </row>
    <row r="1179" spans="2:7" x14ac:dyDescent="0.25">
      <c r="B1179" s="143" t="s">
        <v>1732</v>
      </c>
      <c r="C1179" s="135" t="s">
        <v>1129</v>
      </c>
      <c r="D1179" s="112" t="s">
        <v>1077</v>
      </c>
      <c r="E1179" s="112" t="s">
        <v>128</v>
      </c>
      <c r="F1179" s="112" t="s">
        <v>128</v>
      </c>
      <c r="G1179" s="113" t="s">
        <v>1130</v>
      </c>
    </row>
    <row r="1180" spans="2:7" x14ac:dyDescent="0.25">
      <c r="B1180" s="141" t="s">
        <v>1732</v>
      </c>
      <c r="C1180" s="134" t="s">
        <v>1131</v>
      </c>
      <c r="D1180" s="108" t="s">
        <v>1132</v>
      </c>
      <c r="E1180" s="108" t="s">
        <v>128</v>
      </c>
      <c r="F1180" s="108" t="s">
        <v>128</v>
      </c>
      <c r="G1180" s="109" t="s">
        <v>1133</v>
      </c>
    </row>
    <row r="1181" spans="2:7" x14ac:dyDescent="0.25">
      <c r="B1181" s="141" t="s">
        <v>1732</v>
      </c>
      <c r="C1181" s="133" t="s">
        <v>1134</v>
      </c>
      <c r="D1181" s="110" t="s">
        <v>1132</v>
      </c>
      <c r="E1181" s="110" t="s">
        <v>128</v>
      </c>
      <c r="F1181" s="110" t="s">
        <v>128</v>
      </c>
      <c r="G1181" s="111" t="s">
        <v>1133</v>
      </c>
    </row>
    <row r="1182" spans="2:7" x14ac:dyDescent="0.25">
      <c r="B1182" s="141" t="s">
        <v>1732</v>
      </c>
      <c r="C1182" s="133" t="s">
        <v>1135</v>
      </c>
      <c r="D1182" s="110" t="s">
        <v>1132</v>
      </c>
      <c r="E1182" s="110" t="s">
        <v>128</v>
      </c>
      <c r="F1182" s="110" t="s">
        <v>128</v>
      </c>
      <c r="G1182" s="111" t="s">
        <v>1133</v>
      </c>
    </row>
    <row r="1183" spans="2:7" x14ac:dyDescent="0.25">
      <c r="B1183" s="141" t="s">
        <v>1732</v>
      </c>
      <c r="C1183" s="133" t="s">
        <v>1136</v>
      </c>
      <c r="D1183" s="110" t="s">
        <v>1132</v>
      </c>
      <c r="E1183" s="110" t="s">
        <v>128</v>
      </c>
      <c r="F1183" s="110" t="s">
        <v>128</v>
      </c>
      <c r="G1183" s="111" t="s">
        <v>1137</v>
      </c>
    </row>
    <row r="1184" spans="2:7" x14ac:dyDescent="0.25">
      <c r="B1184" s="141" t="s">
        <v>1732</v>
      </c>
      <c r="C1184" s="133" t="s">
        <v>1138</v>
      </c>
      <c r="D1184" s="110" t="s">
        <v>1132</v>
      </c>
      <c r="E1184" s="110" t="s">
        <v>128</v>
      </c>
      <c r="F1184" s="110" t="s">
        <v>128</v>
      </c>
      <c r="G1184" s="111" t="s">
        <v>1137</v>
      </c>
    </row>
    <row r="1185" spans="2:7" x14ac:dyDescent="0.25">
      <c r="B1185" s="141" t="s">
        <v>1732</v>
      </c>
      <c r="C1185" s="133" t="s">
        <v>1139</v>
      </c>
      <c r="D1185" s="110" t="s">
        <v>1132</v>
      </c>
      <c r="E1185" s="110" t="s">
        <v>128</v>
      </c>
      <c r="F1185" s="110" t="s">
        <v>128</v>
      </c>
      <c r="G1185" s="111" t="s">
        <v>1137</v>
      </c>
    </row>
    <row r="1186" spans="2:7" x14ac:dyDescent="0.25">
      <c r="B1186" s="141" t="s">
        <v>1732</v>
      </c>
      <c r="C1186" s="133" t="s">
        <v>1140</v>
      </c>
      <c r="D1186" s="110" t="s">
        <v>1132</v>
      </c>
      <c r="E1186" s="110" t="s">
        <v>128</v>
      </c>
      <c r="F1186" s="110" t="s">
        <v>128</v>
      </c>
      <c r="G1186" s="111" t="s">
        <v>1082</v>
      </c>
    </row>
    <row r="1187" spans="2:7" x14ac:dyDescent="0.25">
      <c r="B1187" s="141" t="s">
        <v>1732</v>
      </c>
      <c r="C1187" s="133" t="s">
        <v>1141</v>
      </c>
      <c r="D1187" s="110" t="s">
        <v>1132</v>
      </c>
      <c r="E1187" s="110" t="s">
        <v>128</v>
      </c>
      <c r="F1187" s="110" t="s">
        <v>128</v>
      </c>
      <c r="G1187" s="111" t="s">
        <v>1082</v>
      </c>
    </row>
    <row r="1188" spans="2:7" x14ac:dyDescent="0.25">
      <c r="B1188" s="141" t="s">
        <v>1732</v>
      </c>
      <c r="C1188" s="133" t="s">
        <v>1142</v>
      </c>
      <c r="D1188" s="110" t="s">
        <v>1132</v>
      </c>
      <c r="E1188" s="110" t="s">
        <v>128</v>
      </c>
      <c r="F1188" s="110" t="s">
        <v>128</v>
      </c>
      <c r="G1188" s="111" t="s">
        <v>1082</v>
      </c>
    </row>
    <row r="1189" spans="2:7" x14ac:dyDescent="0.25">
      <c r="B1189" s="141" t="s">
        <v>1732</v>
      </c>
      <c r="C1189" s="133" t="s">
        <v>1143</v>
      </c>
      <c r="D1189" s="110" t="s">
        <v>1132</v>
      </c>
      <c r="E1189" s="110" t="s">
        <v>128</v>
      </c>
      <c r="F1189" s="110" t="s">
        <v>128</v>
      </c>
      <c r="G1189" s="111" t="s">
        <v>1086</v>
      </c>
    </row>
    <row r="1190" spans="2:7" x14ac:dyDescent="0.25">
      <c r="B1190" s="141" t="s">
        <v>1732</v>
      </c>
      <c r="C1190" s="133" t="s">
        <v>1144</v>
      </c>
      <c r="D1190" s="110" t="s">
        <v>1132</v>
      </c>
      <c r="E1190" s="110" t="s">
        <v>128</v>
      </c>
      <c r="F1190" s="110" t="s">
        <v>128</v>
      </c>
      <c r="G1190" s="111" t="s">
        <v>1086</v>
      </c>
    </row>
    <row r="1191" spans="2:7" x14ac:dyDescent="0.25">
      <c r="B1191" s="141" t="s">
        <v>1732</v>
      </c>
      <c r="C1191" s="133" t="s">
        <v>1145</v>
      </c>
      <c r="D1191" s="110" t="s">
        <v>1132</v>
      </c>
      <c r="E1191" s="110" t="s">
        <v>128</v>
      </c>
      <c r="F1191" s="110" t="s">
        <v>128</v>
      </c>
      <c r="G1191" s="111" t="s">
        <v>1086</v>
      </c>
    </row>
    <row r="1192" spans="2:7" x14ac:dyDescent="0.25">
      <c r="B1192" s="141" t="s">
        <v>1732</v>
      </c>
      <c r="C1192" s="133" t="s">
        <v>1146</v>
      </c>
      <c r="D1192" s="110" t="s">
        <v>1132</v>
      </c>
      <c r="E1192" s="110" t="s">
        <v>128</v>
      </c>
      <c r="F1192" s="110" t="s">
        <v>128</v>
      </c>
      <c r="G1192" s="111" t="s">
        <v>1088</v>
      </c>
    </row>
    <row r="1193" spans="2:7" x14ac:dyDescent="0.25">
      <c r="B1193" s="141" t="s">
        <v>1732</v>
      </c>
      <c r="C1193" s="133" t="s">
        <v>1147</v>
      </c>
      <c r="D1193" s="110" t="s">
        <v>1132</v>
      </c>
      <c r="E1193" s="110" t="s">
        <v>128</v>
      </c>
      <c r="F1193" s="110" t="s">
        <v>128</v>
      </c>
      <c r="G1193" s="111" t="s">
        <v>1088</v>
      </c>
    </row>
    <row r="1194" spans="2:7" x14ac:dyDescent="0.25">
      <c r="B1194" s="143" t="s">
        <v>1732</v>
      </c>
      <c r="C1194" s="135" t="s">
        <v>1148</v>
      </c>
      <c r="D1194" s="112" t="s">
        <v>1132</v>
      </c>
      <c r="E1194" s="112" t="s">
        <v>128</v>
      </c>
      <c r="F1194" s="112" t="s">
        <v>128</v>
      </c>
      <c r="G1194" s="113" t="s">
        <v>1088</v>
      </c>
    </row>
    <row r="1195" spans="2:7" ht="30" x14ac:dyDescent="0.25">
      <c r="B1195" s="144" t="s">
        <v>1733</v>
      </c>
      <c r="C1195" s="170" t="s">
        <v>2347</v>
      </c>
      <c r="D1195" s="181" t="s">
        <v>2366</v>
      </c>
      <c r="E1195" s="181" t="s">
        <v>128</v>
      </c>
      <c r="F1195" s="181" t="s">
        <v>128</v>
      </c>
      <c r="G1195" s="109" t="s">
        <v>2353</v>
      </c>
    </row>
    <row r="1196" spans="2:7" ht="30" x14ac:dyDescent="0.25">
      <c r="B1196" s="141" t="s">
        <v>1733</v>
      </c>
      <c r="C1196" s="137" t="s">
        <v>2348</v>
      </c>
      <c r="D1196" s="173" t="s">
        <v>2366</v>
      </c>
      <c r="E1196" s="173" t="s">
        <v>128</v>
      </c>
      <c r="F1196" s="173" t="s">
        <v>128</v>
      </c>
      <c r="G1196" s="111" t="s">
        <v>2353</v>
      </c>
    </row>
    <row r="1197" spans="2:7" x14ac:dyDescent="0.25">
      <c r="B1197" s="141" t="s">
        <v>1733</v>
      </c>
      <c r="C1197" s="137" t="s">
        <v>2349</v>
      </c>
      <c r="D1197" s="173" t="s">
        <v>2367</v>
      </c>
      <c r="E1197" s="173" t="s">
        <v>128</v>
      </c>
      <c r="F1197" s="173" t="s">
        <v>128</v>
      </c>
      <c r="G1197" s="111" t="s">
        <v>2355</v>
      </c>
    </row>
    <row r="1198" spans="2:7" ht="30" x14ac:dyDescent="0.25">
      <c r="B1198" s="141" t="s">
        <v>1733</v>
      </c>
      <c r="C1198" s="137" t="s">
        <v>2350</v>
      </c>
      <c r="D1198" s="173" t="s">
        <v>2368</v>
      </c>
      <c r="E1198" s="173" t="s">
        <v>128</v>
      </c>
      <c r="F1198" s="173" t="s">
        <v>128</v>
      </c>
      <c r="G1198" s="111" t="s">
        <v>2354</v>
      </c>
    </row>
    <row r="1199" spans="2:7" ht="30" x14ac:dyDescent="0.25">
      <c r="B1199" s="141" t="s">
        <v>1733</v>
      </c>
      <c r="C1199" s="137" t="s">
        <v>2351</v>
      </c>
      <c r="D1199" s="173" t="s">
        <v>2368</v>
      </c>
      <c r="E1199" s="173" t="s">
        <v>128</v>
      </c>
      <c r="F1199" s="173" t="s">
        <v>128</v>
      </c>
      <c r="G1199" s="111" t="s">
        <v>2354</v>
      </c>
    </row>
    <row r="1200" spans="2:7" ht="30" x14ac:dyDescent="0.25">
      <c r="B1200" s="141" t="s">
        <v>1733</v>
      </c>
      <c r="C1200" s="137" t="s">
        <v>2352</v>
      </c>
      <c r="D1200" s="173" t="s">
        <v>2366</v>
      </c>
      <c r="E1200" s="173" t="s">
        <v>128</v>
      </c>
      <c r="F1200" s="173" t="s">
        <v>128</v>
      </c>
      <c r="G1200" s="111" t="s">
        <v>2353</v>
      </c>
    </row>
    <row r="1201" spans="2:7" ht="30" x14ac:dyDescent="0.25">
      <c r="B1201" s="141" t="s">
        <v>1733</v>
      </c>
      <c r="C1201" s="137" t="s">
        <v>2356</v>
      </c>
      <c r="D1201" s="173" t="s">
        <v>2366</v>
      </c>
      <c r="E1201" s="173" t="s">
        <v>128</v>
      </c>
      <c r="F1201" s="173" t="s">
        <v>128</v>
      </c>
      <c r="G1201" s="111" t="s">
        <v>2353</v>
      </c>
    </row>
    <row r="1202" spans="2:7" x14ac:dyDescent="0.25">
      <c r="B1202" s="141" t="s">
        <v>1733</v>
      </c>
      <c r="C1202" s="137" t="s">
        <v>2357</v>
      </c>
      <c r="D1202" s="173" t="s">
        <v>739</v>
      </c>
      <c r="E1202" s="173" t="s">
        <v>128</v>
      </c>
      <c r="F1202" s="173" t="s">
        <v>128</v>
      </c>
      <c r="G1202" s="111" t="s">
        <v>2355</v>
      </c>
    </row>
    <row r="1203" spans="2:7" x14ac:dyDescent="0.25">
      <c r="B1203" s="141" t="s">
        <v>1733</v>
      </c>
      <c r="C1203" s="137" t="s">
        <v>2358</v>
      </c>
      <c r="D1203" s="173" t="s">
        <v>2367</v>
      </c>
      <c r="E1203" s="173" t="s">
        <v>128</v>
      </c>
      <c r="F1203" s="173" t="s">
        <v>128</v>
      </c>
      <c r="G1203" s="111" t="s">
        <v>2355</v>
      </c>
    </row>
    <row r="1204" spans="2:7" x14ac:dyDescent="0.25">
      <c r="B1204" s="141" t="s">
        <v>1733</v>
      </c>
      <c r="C1204" s="137" t="s">
        <v>2359</v>
      </c>
      <c r="D1204" s="173" t="s">
        <v>739</v>
      </c>
      <c r="E1204" s="173" t="s">
        <v>128</v>
      </c>
      <c r="F1204" s="173" t="s">
        <v>128</v>
      </c>
      <c r="G1204" s="111" t="s">
        <v>2355</v>
      </c>
    </row>
    <row r="1205" spans="2:7" x14ac:dyDescent="0.25">
      <c r="B1205" s="141" t="s">
        <v>1733</v>
      </c>
      <c r="C1205" s="137" t="s">
        <v>2360</v>
      </c>
      <c r="D1205" s="173" t="s">
        <v>2367</v>
      </c>
      <c r="E1205" s="173" t="s">
        <v>128</v>
      </c>
      <c r="F1205" s="173" t="s">
        <v>128</v>
      </c>
      <c r="G1205" s="111" t="s">
        <v>2355</v>
      </c>
    </row>
    <row r="1206" spans="2:7" x14ac:dyDescent="0.25">
      <c r="B1206" s="141" t="s">
        <v>1733</v>
      </c>
      <c r="C1206" s="137" t="s">
        <v>2361</v>
      </c>
      <c r="D1206" s="173" t="s">
        <v>2367</v>
      </c>
      <c r="E1206" s="173" t="s">
        <v>128</v>
      </c>
      <c r="F1206" s="173" t="s">
        <v>128</v>
      </c>
      <c r="G1206" s="111" t="s">
        <v>2355</v>
      </c>
    </row>
    <row r="1207" spans="2:7" x14ac:dyDescent="0.25">
      <c r="B1207" s="141" t="s">
        <v>1733</v>
      </c>
      <c r="C1207" s="137" t="s">
        <v>2362</v>
      </c>
      <c r="D1207" s="173" t="s">
        <v>739</v>
      </c>
      <c r="E1207" s="173" t="s">
        <v>128</v>
      </c>
      <c r="F1207" s="173" t="s">
        <v>128</v>
      </c>
      <c r="G1207" s="111" t="s">
        <v>2354</v>
      </c>
    </row>
    <row r="1208" spans="2:7" x14ac:dyDescent="0.25">
      <c r="B1208" s="141" t="s">
        <v>1733</v>
      </c>
      <c r="C1208" s="137" t="s">
        <v>2363</v>
      </c>
      <c r="D1208" s="173" t="s">
        <v>739</v>
      </c>
      <c r="E1208" s="173" t="s">
        <v>128</v>
      </c>
      <c r="F1208" s="173" t="s">
        <v>128</v>
      </c>
      <c r="G1208" s="111" t="s">
        <v>2354</v>
      </c>
    </row>
    <row r="1209" spans="2:7" ht="30" x14ac:dyDescent="0.25">
      <c r="B1209" s="141" t="s">
        <v>1733</v>
      </c>
      <c r="C1209" s="137" t="s">
        <v>2364</v>
      </c>
      <c r="D1209" s="173" t="s">
        <v>2366</v>
      </c>
      <c r="E1209" s="173" t="s">
        <v>128</v>
      </c>
      <c r="F1209" s="173" t="s">
        <v>128</v>
      </c>
      <c r="G1209" s="111" t="s">
        <v>2353</v>
      </c>
    </row>
    <row r="1210" spans="2:7" ht="30" x14ac:dyDescent="0.25">
      <c r="B1210" s="143" t="s">
        <v>1733</v>
      </c>
      <c r="C1210" s="175" t="s">
        <v>2365</v>
      </c>
      <c r="D1210" s="176" t="s">
        <v>2366</v>
      </c>
      <c r="E1210" s="176" t="s">
        <v>128</v>
      </c>
      <c r="F1210" s="176" t="s">
        <v>128</v>
      </c>
      <c r="G1210" s="113" t="s">
        <v>2353</v>
      </c>
    </row>
    <row r="1211" spans="2:7" x14ac:dyDescent="0.25">
      <c r="B1211" s="141" t="s">
        <v>1734</v>
      </c>
      <c r="C1211" s="137" t="s">
        <v>2370</v>
      </c>
      <c r="D1211" s="173" t="s">
        <v>2369</v>
      </c>
      <c r="E1211" s="173" t="s">
        <v>128</v>
      </c>
      <c r="F1211" s="173" t="s">
        <v>128</v>
      </c>
      <c r="G1211" s="174" t="s">
        <v>491</v>
      </c>
    </row>
    <row r="1212" spans="2:7" x14ac:dyDescent="0.25">
      <c r="B1212" s="141" t="s">
        <v>1734</v>
      </c>
      <c r="C1212" s="137" t="s">
        <v>2371</v>
      </c>
      <c r="D1212" s="173" t="s">
        <v>2369</v>
      </c>
      <c r="E1212" s="173" t="s">
        <v>128</v>
      </c>
      <c r="F1212" s="173" t="s">
        <v>128</v>
      </c>
      <c r="G1212" s="174" t="s">
        <v>2372</v>
      </c>
    </row>
    <row r="1213" spans="2:7" x14ac:dyDescent="0.25">
      <c r="B1213" s="141" t="s">
        <v>1734</v>
      </c>
      <c r="C1213" s="137" t="s">
        <v>2373</v>
      </c>
      <c r="D1213" s="173" t="s">
        <v>2369</v>
      </c>
      <c r="E1213" s="173" t="s">
        <v>128</v>
      </c>
      <c r="F1213" s="173" t="s">
        <v>128</v>
      </c>
      <c r="G1213" s="174" t="s">
        <v>441</v>
      </c>
    </row>
    <row r="1214" spans="2:7" x14ac:dyDescent="0.25">
      <c r="B1214" s="141" t="s">
        <v>1734</v>
      </c>
      <c r="C1214" s="137" t="s">
        <v>2374</v>
      </c>
      <c r="D1214" s="173" t="s">
        <v>2369</v>
      </c>
      <c r="E1214" s="173" t="s">
        <v>128</v>
      </c>
      <c r="F1214" s="173" t="s">
        <v>128</v>
      </c>
      <c r="G1214" s="174" t="s">
        <v>2375</v>
      </c>
    </row>
    <row r="1215" spans="2:7" x14ac:dyDescent="0.25">
      <c r="B1215" s="141" t="s">
        <v>1734</v>
      </c>
      <c r="C1215" s="137" t="s">
        <v>2376</v>
      </c>
      <c r="D1215" s="173" t="s">
        <v>2369</v>
      </c>
      <c r="E1215" s="173" t="s">
        <v>128</v>
      </c>
      <c r="F1215" s="173" t="s">
        <v>128</v>
      </c>
      <c r="G1215" s="174" t="s">
        <v>2377</v>
      </c>
    </row>
    <row r="1216" spans="2:7" x14ac:dyDescent="0.25">
      <c r="B1216" s="141" t="s">
        <v>1734</v>
      </c>
      <c r="C1216" s="137" t="s">
        <v>2378</v>
      </c>
      <c r="D1216" s="173" t="s">
        <v>2369</v>
      </c>
      <c r="E1216" s="173" t="s">
        <v>128</v>
      </c>
      <c r="F1216" s="173" t="s">
        <v>128</v>
      </c>
      <c r="G1216" s="174" t="s">
        <v>444</v>
      </c>
    </row>
    <row r="1217" spans="2:7" x14ac:dyDescent="0.25">
      <c r="B1217" s="141" t="s">
        <v>1734</v>
      </c>
      <c r="C1217" s="137" t="s">
        <v>2379</v>
      </c>
      <c r="D1217" s="173" t="s">
        <v>2369</v>
      </c>
      <c r="E1217" s="173" t="s">
        <v>128</v>
      </c>
      <c r="F1217" s="173" t="s">
        <v>128</v>
      </c>
      <c r="G1217" s="174" t="s">
        <v>2380</v>
      </c>
    </row>
    <row r="1218" spans="2:7" x14ac:dyDescent="0.25">
      <c r="B1218" s="141" t="s">
        <v>1734</v>
      </c>
      <c r="C1218" s="137" t="s">
        <v>2381</v>
      </c>
      <c r="D1218" s="173" t="s">
        <v>2369</v>
      </c>
      <c r="E1218" s="173" t="s">
        <v>128</v>
      </c>
      <c r="F1218" s="173" t="s">
        <v>128</v>
      </c>
      <c r="G1218" s="174" t="s">
        <v>2382</v>
      </c>
    </row>
    <row r="1219" spans="2:7" x14ac:dyDescent="0.25">
      <c r="B1219" s="141" t="s">
        <v>1734</v>
      </c>
      <c r="C1219" s="137" t="s">
        <v>2383</v>
      </c>
      <c r="D1219" s="173" t="s">
        <v>2369</v>
      </c>
      <c r="E1219" s="173" t="s">
        <v>128</v>
      </c>
      <c r="F1219" s="173" t="s">
        <v>128</v>
      </c>
      <c r="G1219" s="174" t="s">
        <v>447</v>
      </c>
    </row>
    <row r="1220" spans="2:7" x14ac:dyDescent="0.25">
      <c r="B1220" s="141" t="s">
        <v>1734</v>
      </c>
      <c r="C1220" s="137" t="s">
        <v>2384</v>
      </c>
      <c r="D1220" s="173" t="s">
        <v>2369</v>
      </c>
      <c r="E1220" s="173" t="s">
        <v>128</v>
      </c>
      <c r="F1220" s="173" t="s">
        <v>128</v>
      </c>
      <c r="G1220" s="174" t="s">
        <v>2385</v>
      </c>
    </row>
    <row r="1221" spans="2:7" x14ac:dyDescent="0.25">
      <c r="B1221" s="141" t="s">
        <v>1734</v>
      </c>
      <c r="C1221" s="137" t="s">
        <v>2386</v>
      </c>
      <c r="D1221" s="173" t="s">
        <v>2369</v>
      </c>
      <c r="E1221" s="173" t="s">
        <v>128</v>
      </c>
      <c r="F1221" s="173" t="s">
        <v>128</v>
      </c>
      <c r="G1221" s="174" t="s">
        <v>450</v>
      </c>
    </row>
    <row r="1222" spans="2:7" x14ac:dyDescent="0.25">
      <c r="B1222" s="141" t="s">
        <v>1734</v>
      </c>
      <c r="C1222" s="137" t="s">
        <v>2387</v>
      </c>
      <c r="D1222" s="173" t="s">
        <v>2369</v>
      </c>
      <c r="E1222" s="173" t="s">
        <v>128</v>
      </c>
      <c r="F1222" s="173" t="s">
        <v>128</v>
      </c>
      <c r="G1222" s="174" t="s">
        <v>453</v>
      </c>
    </row>
    <row r="1223" spans="2:7" x14ac:dyDescent="0.25">
      <c r="B1223" s="141" t="s">
        <v>1734</v>
      </c>
      <c r="C1223" s="137" t="s">
        <v>2388</v>
      </c>
      <c r="D1223" s="173" t="s">
        <v>2369</v>
      </c>
      <c r="E1223" s="173" t="s">
        <v>128</v>
      </c>
      <c r="F1223" s="173" t="s">
        <v>128</v>
      </c>
      <c r="G1223" s="174" t="s">
        <v>491</v>
      </c>
    </row>
    <row r="1224" spans="2:7" x14ac:dyDescent="0.25">
      <c r="B1224" s="141" t="s">
        <v>1734</v>
      </c>
      <c r="C1224" s="137" t="s">
        <v>2389</v>
      </c>
      <c r="D1224" s="173" t="s">
        <v>2369</v>
      </c>
      <c r="E1224" s="173" t="s">
        <v>128</v>
      </c>
      <c r="F1224" s="173" t="s">
        <v>128</v>
      </c>
      <c r="G1224" s="174" t="s">
        <v>2372</v>
      </c>
    </row>
    <row r="1225" spans="2:7" x14ac:dyDescent="0.25">
      <c r="B1225" s="141" t="s">
        <v>1734</v>
      </c>
      <c r="C1225" s="137" t="s">
        <v>2390</v>
      </c>
      <c r="D1225" s="173" t="s">
        <v>2369</v>
      </c>
      <c r="E1225" s="173" t="s">
        <v>128</v>
      </c>
      <c r="F1225" s="173" t="s">
        <v>128</v>
      </c>
      <c r="G1225" s="174" t="s">
        <v>441</v>
      </c>
    </row>
    <row r="1226" spans="2:7" x14ac:dyDescent="0.25">
      <c r="B1226" s="141" t="s">
        <v>1734</v>
      </c>
      <c r="C1226" s="137" t="s">
        <v>2391</v>
      </c>
      <c r="D1226" s="173" t="s">
        <v>2369</v>
      </c>
      <c r="E1226" s="173" t="s">
        <v>128</v>
      </c>
      <c r="F1226" s="173" t="s">
        <v>128</v>
      </c>
      <c r="G1226" s="174" t="s">
        <v>2375</v>
      </c>
    </row>
    <row r="1227" spans="2:7" x14ac:dyDescent="0.25">
      <c r="B1227" s="141" t="s">
        <v>1734</v>
      </c>
      <c r="C1227" s="137" t="s">
        <v>2392</v>
      </c>
      <c r="D1227" s="173" t="s">
        <v>2369</v>
      </c>
      <c r="E1227" s="173" t="s">
        <v>128</v>
      </c>
      <c r="F1227" s="173" t="s">
        <v>128</v>
      </c>
      <c r="G1227" s="174" t="s">
        <v>2377</v>
      </c>
    </row>
    <row r="1228" spans="2:7" x14ac:dyDescent="0.25">
      <c r="B1228" s="141" t="s">
        <v>1734</v>
      </c>
      <c r="C1228" s="137" t="s">
        <v>2393</v>
      </c>
      <c r="D1228" s="173" t="s">
        <v>2369</v>
      </c>
      <c r="E1228" s="173" t="s">
        <v>128</v>
      </c>
      <c r="F1228" s="173" t="s">
        <v>128</v>
      </c>
      <c r="G1228" s="174" t="s">
        <v>444</v>
      </c>
    </row>
    <row r="1229" spans="2:7" x14ac:dyDescent="0.25">
      <c r="B1229" s="141" t="s">
        <v>1734</v>
      </c>
      <c r="C1229" s="137" t="s">
        <v>2394</v>
      </c>
      <c r="D1229" s="173" t="s">
        <v>2369</v>
      </c>
      <c r="E1229" s="173" t="s">
        <v>128</v>
      </c>
      <c r="F1229" s="173" t="s">
        <v>128</v>
      </c>
      <c r="G1229" s="174" t="s">
        <v>2380</v>
      </c>
    </row>
    <row r="1230" spans="2:7" x14ac:dyDescent="0.25">
      <c r="B1230" s="141" t="s">
        <v>1734</v>
      </c>
      <c r="C1230" s="137" t="s">
        <v>2395</v>
      </c>
      <c r="D1230" s="173" t="s">
        <v>2369</v>
      </c>
      <c r="E1230" s="173" t="s">
        <v>128</v>
      </c>
      <c r="F1230" s="173" t="s">
        <v>128</v>
      </c>
      <c r="G1230" s="174" t="s">
        <v>2382</v>
      </c>
    </row>
    <row r="1231" spans="2:7" x14ac:dyDescent="0.25">
      <c r="B1231" s="141" t="s">
        <v>1734</v>
      </c>
      <c r="C1231" s="137" t="s">
        <v>2396</v>
      </c>
      <c r="D1231" s="173" t="s">
        <v>2369</v>
      </c>
      <c r="E1231" s="173" t="s">
        <v>128</v>
      </c>
      <c r="F1231" s="173" t="s">
        <v>128</v>
      </c>
      <c r="G1231" s="174" t="s">
        <v>447</v>
      </c>
    </row>
    <row r="1232" spans="2:7" x14ac:dyDescent="0.25">
      <c r="B1232" s="141" t="s">
        <v>1734</v>
      </c>
      <c r="C1232" s="137" t="s">
        <v>2397</v>
      </c>
      <c r="D1232" s="173" t="s">
        <v>2369</v>
      </c>
      <c r="E1232" s="173" t="s">
        <v>128</v>
      </c>
      <c r="F1232" s="173" t="s">
        <v>128</v>
      </c>
      <c r="G1232" s="174" t="s">
        <v>2385</v>
      </c>
    </row>
    <row r="1233" spans="2:7" x14ac:dyDescent="0.25">
      <c r="B1233" s="141" t="s">
        <v>1734</v>
      </c>
      <c r="C1233" s="137" t="s">
        <v>2398</v>
      </c>
      <c r="D1233" s="173" t="s">
        <v>2369</v>
      </c>
      <c r="E1233" s="173" t="s">
        <v>128</v>
      </c>
      <c r="F1233" s="173" t="s">
        <v>128</v>
      </c>
      <c r="G1233" s="174" t="s">
        <v>450</v>
      </c>
    </row>
    <row r="1234" spans="2:7" x14ac:dyDescent="0.25">
      <c r="B1234" s="141" t="s">
        <v>1734</v>
      </c>
      <c r="C1234" s="137" t="s">
        <v>2399</v>
      </c>
      <c r="D1234" s="173" t="s">
        <v>2369</v>
      </c>
      <c r="E1234" s="173" t="s">
        <v>128</v>
      </c>
      <c r="F1234" s="173" t="s">
        <v>128</v>
      </c>
      <c r="G1234" s="174" t="s">
        <v>453</v>
      </c>
    </row>
    <row r="1235" spans="2:7" x14ac:dyDescent="0.25">
      <c r="B1235" s="141" t="s">
        <v>1734</v>
      </c>
      <c r="C1235" s="137" t="s">
        <v>2400</v>
      </c>
      <c r="D1235" s="173" t="s">
        <v>2369</v>
      </c>
      <c r="E1235" s="173" t="s">
        <v>128</v>
      </c>
      <c r="F1235" s="173" t="s">
        <v>128</v>
      </c>
      <c r="G1235" s="174" t="s">
        <v>491</v>
      </c>
    </row>
    <row r="1236" spans="2:7" x14ac:dyDescent="0.25">
      <c r="B1236" s="141" t="s">
        <v>1734</v>
      </c>
      <c r="C1236" s="137" t="s">
        <v>2401</v>
      </c>
      <c r="D1236" s="173" t="s">
        <v>2369</v>
      </c>
      <c r="E1236" s="173" t="s">
        <v>128</v>
      </c>
      <c r="F1236" s="173" t="s">
        <v>128</v>
      </c>
      <c r="G1236" s="174" t="s">
        <v>2372</v>
      </c>
    </row>
    <row r="1237" spans="2:7" x14ac:dyDescent="0.25">
      <c r="B1237" s="141" t="s">
        <v>1734</v>
      </c>
      <c r="C1237" s="137" t="s">
        <v>2402</v>
      </c>
      <c r="D1237" s="173" t="s">
        <v>2369</v>
      </c>
      <c r="E1237" s="173" t="s">
        <v>128</v>
      </c>
      <c r="F1237" s="173" t="s">
        <v>128</v>
      </c>
      <c r="G1237" s="174" t="s">
        <v>441</v>
      </c>
    </row>
    <row r="1238" spans="2:7" x14ac:dyDescent="0.25">
      <c r="B1238" s="141" t="s">
        <v>1734</v>
      </c>
      <c r="C1238" s="137" t="s">
        <v>2403</v>
      </c>
      <c r="D1238" s="173" t="s">
        <v>2369</v>
      </c>
      <c r="E1238" s="173" t="s">
        <v>128</v>
      </c>
      <c r="F1238" s="173" t="s">
        <v>128</v>
      </c>
      <c r="G1238" s="174" t="s">
        <v>2375</v>
      </c>
    </row>
    <row r="1239" spans="2:7" x14ac:dyDescent="0.25">
      <c r="B1239" s="141" t="s">
        <v>1734</v>
      </c>
      <c r="C1239" s="137" t="s">
        <v>2404</v>
      </c>
      <c r="D1239" s="173" t="s">
        <v>2369</v>
      </c>
      <c r="E1239" s="173" t="s">
        <v>128</v>
      </c>
      <c r="F1239" s="173" t="s">
        <v>128</v>
      </c>
      <c r="G1239" s="174" t="s">
        <v>2377</v>
      </c>
    </row>
    <row r="1240" spans="2:7" x14ac:dyDescent="0.25">
      <c r="B1240" s="141" t="s">
        <v>1734</v>
      </c>
      <c r="C1240" s="137" t="s">
        <v>2405</v>
      </c>
      <c r="D1240" s="173" t="s">
        <v>2369</v>
      </c>
      <c r="E1240" s="173" t="s">
        <v>128</v>
      </c>
      <c r="F1240" s="173" t="s">
        <v>128</v>
      </c>
      <c r="G1240" s="174" t="s">
        <v>444</v>
      </c>
    </row>
    <row r="1241" spans="2:7" x14ac:dyDescent="0.25">
      <c r="B1241" s="141" t="s">
        <v>1734</v>
      </c>
      <c r="C1241" s="137" t="s">
        <v>2406</v>
      </c>
      <c r="D1241" s="173" t="s">
        <v>2369</v>
      </c>
      <c r="E1241" s="173" t="s">
        <v>128</v>
      </c>
      <c r="F1241" s="173" t="s">
        <v>128</v>
      </c>
      <c r="G1241" s="174" t="s">
        <v>2380</v>
      </c>
    </row>
    <row r="1242" spans="2:7" x14ac:dyDescent="0.25">
      <c r="B1242" s="141" t="s">
        <v>1734</v>
      </c>
      <c r="C1242" s="137" t="s">
        <v>2407</v>
      </c>
      <c r="D1242" s="173" t="s">
        <v>2369</v>
      </c>
      <c r="E1242" s="173" t="s">
        <v>128</v>
      </c>
      <c r="F1242" s="173" t="s">
        <v>128</v>
      </c>
      <c r="G1242" s="174" t="s">
        <v>2382</v>
      </c>
    </row>
    <row r="1243" spans="2:7" x14ac:dyDescent="0.25">
      <c r="B1243" s="141" t="s">
        <v>1734</v>
      </c>
      <c r="C1243" s="137" t="s">
        <v>2408</v>
      </c>
      <c r="D1243" s="173" t="s">
        <v>2369</v>
      </c>
      <c r="E1243" s="173" t="s">
        <v>128</v>
      </c>
      <c r="F1243" s="173" t="s">
        <v>128</v>
      </c>
      <c r="G1243" s="174" t="s">
        <v>447</v>
      </c>
    </row>
    <row r="1244" spans="2:7" x14ac:dyDescent="0.25">
      <c r="B1244" s="141" t="s">
        <v>1734</v>
      </c>
      <c r="C1244" s="137" t="s">
        <v>2409</v>
      </c>
      <c r="D1244" s="173" t="s">
        <v>2369</v>
      </c>
      <c r="E1244" s="173" t="s">
        <v>128</v>
      </c>
      <c r="F1244" s="173" t="s">
        <v>128</v>
      </c>
      <c r="G1244" s="174" t="s">
        <v>2385</v>
      </c>
    </row>
    <row r="1245" spans="2:7" x14ac:dyDescent="0.25">
      <c r="B1245" s="141" t="s">
        <v>1734</v>
      </c>
      <c r="C1245" s="137" t="s">
        <v>2410</v>
      </c>
      <c r="D1245" s="173" t="s">
        <v>2369</v>
      </c>
      <c r="E1245" s="173" t="s">
        <v>128</v>
      </c>
      <c r="F1245" s="173" t="s">
        <v>128</v>
      </c>
      <c r="G1245" s="174" t="s">
        <v>450</v>
      </c>
    </row>
    <row r="1246" spans="2:7" x14ac:dyDescent="0.25">
      <c r="B1246" s="141" t="s">
        <v>1734</v>
      </c>
      <c r="C1246" s="137" t="s">
        <v>2411</v>
      </c>
      <c r="D1246" s="173" t="s">
        <v>2369</v>
      </c>
      <c r="E1246" s="173" t="s">
        <v>128</v>
      </c>
      <c r="F1246" s="173" t="s">
        <v>128</v>
      </c>
      <c r="G1246" s="174" t="s">
        <v>453</v>
      </c>
    </row>
    <row r="1247" spans="2:7" x14ac:dyDescent="0.25">
      <c r="B1247" s="141" t="s">
        <v>1734</v>
      </c>
      <c r="C1247" s="137" t="s">
        <v>2412</v>
      </c>
      <c r="D1247" s="173" t="s">
        <v>2369</v>
      </c>
      <c r="E1247" s="173" t="s">
        <v>128</v>
      </c>
      <c r="F1247" s="173" t="s">
        <v>128</v>
      </c>
      <c r="G1247" s="174" t="s">
        <v>491</v>
      </c>
    </row>
    <row r="1248" spans="2:7" x14ac:dyDescent="0.25">
      <c r="B1248" s="141" t="s">
        <v>1734</v>
      </c>
      <c r="C1248" s="137" t="s">
        <v>2413</v>
      </c>
      <c r="D1248" s="173" t="s">
        <v>2369</v>
      </c>
      <c r="E1248" s="173" t="s">
        <v>128</v>
      </c>
      <c r="F1248" s="173" t="s">
        <v>128</v>
      </c>
      <c r="G1248" s="174" t="s">
        <v>2372</v>
      </c>
    </row>
    <row r="1249" spans="2:7" x14ac:dyDescent="0.25">
      <c r="B1249" s="141" t="s">
        <v>1734</v>
      </c>
      <c r="C1249" s="137" t="s">
        <v>2414</v>
      </c>
      <c r="D1249" s="173" t="s">
        <v>2369</v>
      </c>
      <c r="E1249" s="173" t="s">
        <v>128</v>
      </c>
      <c r="F1249" s="173" t="s">
        <v>128</v>
      </c>
      <c r="G1249" s="174" t="s">
        <v>441</v>
      </c>
    </row>
    <row r="1250" spans="2:7" x14ac:dyDescent="0.25">
      <c r="B1250" s="141" t="s">
        <v>1734</v>
      </c>
      <c r="C1250" s="137" t="s">
        <v>2415</v>
      </c>
      <c r="D1250" s="173" t="s">
        <v>2369</v>
      </c>
      <c r="E1250" s="173" t="s">
        <v>128</v>
      </c>
      <c r="F1250" s="173" t="s">
        <v>128</v>
      </c>
      <c r="G1250" s="174" t="s">
        <v>2375</v>
      </c>
    </row>
    <row r="1251" spans="2:7" x14ac:dyDescent="0.25">
      <c r="B1251" s="141" t="s">
        <v>1734</v>
      </c>
      <c r="C1251" s="137" t="s">
        <v>2416</v>
      </c>
      <c r="D1251" s="173" t="s">
        <v>2369</v>
      </c>
      <c r="E1251" s="173" t="s">
        <v>128</v>
      </c>
      <c r="F1251" s="173" t="s">
        <v>128</v>
      </c>
      <c r="G1251" s="174" t="s">
        <v>2377</v>
      </c>
    </row>
    <row r="1252" spans="2:7" x14ac:dyDescent="0.25">
      <c r="B1252" s="141" t="s">
        <v>1734</v>
      </c>
      <c r="C1252" s="137" t="s">
        <v>2417</v>
      </c>
      <c r="D1252" s="173" t="s">
        <v>2369</v>
      </c>
      <c r="E1252" s="173" t="s">
        <v>128</v>
      </c>
      <c r="F1252" s="173" t="s">
        <v>128</v>
      </c>
      <c r="G1252" s="174" t="s">
        <v>444</v>
      </c>
    </row>
    <row r="1253" spans="2:7" x14ac:dyDescent="0.25">
      <c r="B1253" s="141" t="s">
        <v>1734</v>
      </c>
      <c r="C1253" s="137" t="s">
        <v>2418</v>
      </c>
      <c r="D1253" s="173" t="s">
        <v>2369</v>
      </c>
      <c r="E1253" s="173" t="s">
        <v>128</v>
      </c>
      <c r="F1253" s="173" t="s">
        <v>128</v>
      </c>
      <c r="G1253" s="174" t="s">
        <v>2380</v>
      </c>
    </row>
    <row r="1254" spans="2:7" x14ac:dyDescent="0.25">
      <c r="B1254" s="141" t="s">
        <v>1734</v>
      </c>
      <c r="C1254" s="137" t="s">
        <v>2419</v>
      </c>
      <c r="D1254" s="173" t="s">
        <v>2369</v>
      </c>
      <c r="E1254" s="173" t="s">
        <v>128</v>
      </c>
      <c r="F1254" s="173" t="s">
        <v>128</v>
      </c>
      <c r="G1254" s="174" t="s">
        <v>2382</v>
      </c>
    </row>
    <row r="1255" spans="2:7" x14ac:dyDescent="0.25">
      <c r="B1255" s="141" t="s">
        <v>1734</v>
      </c>
      <c r="C1255" s="137" t="s">
        <v>2420</v>
      </c>
      <c r="D1255" s="173" t="s">
        <v>2369</v>
      </c>
      <c r="E1255" s="173" t="s">
        <v>128</v>
      </c>
      <c r="F1255" s="173" t="s">
        <v>128</v>
      </c>
      <c r="G1255" s="174" t="s">
        <v>447</v>
      </c>
    </row>
    <row r="1256" spans="2:7" x14ac:dyDescent="0.25">
      <c r="B1256" s="141" t="s">
        <v>1734</v>
      </c>
      <c r="C1256" s="137" t="s">
        <v>2421</v>
      </c>
      <c r="D1256" s="173" t="s">
        <v>2369</v>
      </c>
      <c r="E1256" s="173" t="s">
        <v>128</v>
      </c>
      <c r="F1256" s="173" t="s">
        <v>128</v>
      </c>
      <c r="G1256" s="174" t="s">
        <v>2385</v>
      </c>
    </row>
    <row r="1257" spans="2:7" x14ac:dyDescent="0.25">
      <c r="B1257" s="141" t="s">
        <v>1734</v>
      </c>
      <c r="C1257" s="137" t="s">
        <v>2422</v>
      </c>
      <c r="D1257" s="173" t="s">
        <v>2369</v>
      </c>
      <c r="E1257" s="173" t="s">
        <v>128</v>
      </c>
      <c r="F1257" s="173" t="s">
        <v>128</v>
      </c>
      <c r="G1257" s="174" t="s">
        <v>450</v>
      </c>
    </row>
    <row r="1258" spans="2:7" x14ac:dyDescent="0.25">
      <c r="B1258" s="143" t="s">
        <v>1734</v>
      </c>
      <c r="C1258" s="175" t="s">
        <v>2423</v>
      </c>
      <c r="D1258" s="176" t="s">
        <v>2369</v>
      </c>
      <c r="E1258" s="176" t="s">
        <v>128</v>
      </c>
      <c r="F1258" s="176" t="s">
        <v>128</v>
      </c>
      <c r="G1258" s="177" t="s">
        <v>453</v>
      </c>
    </row>
    <row r="1259" spans="2:7" ht="25.5" x14ac:dyDescent="0.25">
      <c r="B1259" s="141" t="s">
        <v>1735</v>
      </c>
      <c r="C1259" s="137" t="s">
        <v>1779</v>
      </c>
      <c r="D1259" s="173" t="s">
        <v>2424</v>
      </c>
      <c r="E1259" s="110" t="s">
        <v>1786</v>
      </c>
      <c r="F1259" s="173" t="s">
        <v>128</v>
      </c>
      <c r="G1259" s="111" t="s">
        <v>968</v>
      </c>
    </row>
    <row r="1260" spans="2:7" ht="25.5" x14ac:dyDescent="0.25">
      <c r="B1260" s="141" t="s">
        <v>1735</v>
      </c>
      <c r="C1260" s="137" t="s">
        <v>2425</v>
      </c>
      <c r="D1260" s="173" t="s">
        <v>2424</v>
      </c>
      <c r="E1260" s="110" t="s">
        <v>1786</v>
      </c>
      <c r="F1260" s="173" t="s">
        <v>128</v>
      </c>
      <c r="G1260" s="111" t="s">
        <v>968</v>
      </c>
    </row>
    <row r="1261" spans="2:7" ht="25.5" x14ac:dyDescent="0.25">
      <c r="B1261" s="141" t="s">
        <v>1735</v>
      </c>
      <c r="C1261" s="137" t="s">
        <v>2426</v>
      </c>
      <c r="D1261" s="173" t="s">
        <v>2424</v>
      </c>
      <c r="E1261" s="110" t="s">
        <v>1786</v>
      </c>
      <c r="F1261" s="173" t="s">
        <v>128</v>
      </c>
      <c r="G1261" s="111" t="s">
        <v>968</v>
      </c>
    </row>
    <row r="1262" spans="2:7" ht="25.5" x14ac:dyDescent="0.25">
      <c r="B1262" s="141" t="s">
        <v>1735</v>
      </c>
      <c r="C1262" s="137" t="s">
        <v>2427</v>
      </c>
      <c r="D1262" s="173" t="s">
        <v>2424</v>
      </c>
      <c r="E1262" s="110" t="s">
        <v>2428</v>
      </c>
      <c r="F1262" s="173" t="s">
        <v>128</v>
      </c>
      <c r="G1262" s="111" t="s">
        <v>968</v>
      </c>
    </row>
    <row r="1263" spans="2:7" ht="25.5" x14ac:dyDescent="0.25">
      <c r="B1263" s="141" t="s">
        <v>1735</v>
      </c>
      <c r="C1263" s="137" t="s">
        <v>2429</v>
      </c>
      <c r="D1263" s="173" t="s">
        <v>2424</v>
      </c>
      <c r="E1263" s="110" t="s">
        <v>2430</v>
      </c>
      <c r="F1263" s="173" t="s">
        <v>128</v>
      </c>
      <c r="G1263" s="111" t="s">
        <v>968</v>
      </c>
    </row>
    <row r="1264" spans="2:7" ht="25.5" x14ac:dyDescent="0.25">
      <c r="B1264" s="141" t="s">
        <v>1735</v>
      </c>
      <c r="C1264" s="137" t="s">
        <v>2431</v>
      </c>
      <c r="D1264" s="173" t="s">
        <v>2424</v>
      </c>
      <c r="E1264" s="110" t="s">
        <v>2428</v>
      </c>
      <c r="F1264" s="173" t="s">
        <v>128</v>
      </c>
      <c r="G1264" s="111" t="s">
        <v>968</v>
      </c>
    </row>
    <row r="1265" spans="2:7" ht="25.5" x14ac:dyDescent="0.25">
      <c r="B1265" s="141" t="s">
        <v>1735</v>
      </c>
      <c r="C1265" s="137" t="s">
        <v>2432</v>
      </c>
      <c r="D1265" s="173" t="s">
        <v>2424</v>
      </c>
      <c r="E1265" s="110" t="s">
        <v>2428</v>
      </c>
      <c r="F1265" s="173" t="s">
        <v>128</v>
      </c>
      <c r="G1265" s="111" t="s">
        <v>968</v>
      </c>
    </row>
    <row r="1266" spans="2:7" ht="25.5" x14ac:dyDescent="0.25">
      <c r="B1266" s="141" t="s">
        <v>1735</v>
      </c>
      <c r="C1266" s="137" t="s">
        <v>2433</v>
      </c>
      <c r="D1266" s="173" t="s">
        <v>2424</v>
      </c>
      <c r="E1266" s="110" t="s">
        <v>2430</v>
      </c>
      <c r="F1266" s="173" t="s">
        <v>128</v>
      </c>
      <c r="G1266" s="111" t="s">
        <v>968</v>
      </c>
    </row>
    <row r="1267" spans="2:7" ht="25.5" x14ac:dyDescent="0.25">
      <c r="B1267" s="141" t="s">
        <v>1735</v>
      </c>
      <c r="C1267" s="137" t="s">
        <v>2434</v>
      </c>
      <c r="D1267" s="173" t="s">
        <v>2424</v>
      </c>
      <c r="E1267" s="110" t="s">
        <v>1786</v>
      </c>
      <c r="F1267" s="173" t="s">
        <v>128</v>
      </c>
      <c r="G1267" s="111" t="s">
        <v>968</v>
      </c>
    </row>
    <row r="1268" spans="2:7" ht="25.5" x14ac:dyDescent="0.25">
      <c r="B1268" s="141" t="s">
        <v>1735</v>
      </c>
      <c r="C1268" s="137" t="s">
        <v>2435</v>
      </c>
      <c r="D1268" s="173" t="s">
        <v>2424</v>
      </c>
      <c r="E1268" s="110" t="s">
        <v>1786</v>
      </c>
      <c r="F1268" s="173" t="s">
        <v>128</v>
      </c>
      <c r="G1268" s="111" t="s">
        <v>968</v>
      </c>
    </row>
    <row r="1269" spans="2:7" ht="25.5" x14ac:dyDescent="0.25">
      <c r="B1269" s="141" t="s">
        <v>1735</v>
      </c>
      <c r="C1269" s="137" t="s">
        <v>2436</v>
      </c>
      <c r="D1269" s="173" t="s">
        <v>2424</v>
      </c>
      <c r="E1269" s="110" t="s">
        <v>1786</v>
      </c>
      <c r="F1269" s="173" t="s">
        <v>128</v>
      </c>
      <c r="G1269" s="111" t="s">
        <v>968</v>
      </c>
    </row>
    <row r="1270" spans="2:7" ht="25.5" x14ac:dyDescent="0.25">
      <c r="B1270" s="141" t="s">
        <v>1735</v>
      </c>
      <c r="C1270" s="137" t="s">
        <v>2437</v>
      </c>
      <c r="D1270" s="173" t="s">
        <v>2424</v>
      </c>
      <c r="E1270" s="110" t="s">
        <v>2428</v>
      </c>
      <c r="F1270" s="173" t="s">
        <v>128</v>
      </c>
      <c r="G1270" s="111" t="s">
        <v>968</v>
      </c>
    </row>
    <row r="1271" spans="2:7" ht="25.5" x14ac:dyDescent="0.25">
      <c r="B1271" s="141" t="s">
        <v>1735</v>
      </c>
      <c r="C1271" s="137" t="s">
        <v>2438</v>
      </c>
      <c r="D1271" s="173" t="s">
        <v>2424</v>
      </c>
      <c r="E1271" s="110" t="s">
        <v>2430</v>
      </c>
      <c r="F1271" s="173" t="s">
        <v>128</v>
      </c>
      <c r="G1271" s="111" t="s">
        <v>968</v>
      </c>
    </row>
    <row r="1272" spans="2:7" ht="25.5" x14ac:dyDescent="0.25">
      <c r="B1272" s="141" t="s">
        <v>1735</v>
      </c>
      <c r="C1272" s="137" t="s">
        <v>2439</v>
      </c>
      <c r="D1272" s="173" t="s">
        <v>2424</v>
      </c>
      <c r="E1272" s="110" t="s">
        <v>2428</v>
      </c>
      <c r="F1272" s="173" t="s">
        <v>128</v>
      </c>
      <c r="G1272" s="111" t="s">
        <v>968</v>
      </c>
    </row>
    <row r="1273" spans="2:7" ht="25.5" x14ac:dyDescent="0.25">
      <c r="B1273" s="141" t="s">
        <v>1735</v>
      </c>
      <c r="C1273" s="137" t="s">
        <v>2440</v>
      </c>
      <c r="D1273" s="173" t="s">
        <v>2424</v>
      </c>
      <c r="E1273" s="110" t="s">
        <v>2428</v>
      </c>
      <c r="F1273" s="173" t="s">
        <v>128</v>
      </c>
      <c r="G1273" s="111" t="s">
        <v>968</v>
      </c>
    </row>
    <row r="1274" spans="2:7" ht="25.5" x14ac:dyDescent="0.25">
      <c r="B1274" s="141" t="s">
        <v>1735</v>
      </c>
      <c r="C1274" s="137" t="s">
        <v>2441</v>
      </c>
      <c r="D1274" s="173" t="s">
        <v>2424</v>
      </c>
      <c r="E1274" s="110" t="s">
        <v>2430</v>
      </c>
      <c r="F1274" s="173" t="s">
        <v>128</v>
      </c>
      <c r="G1274" s="111" t="s">
        <v>968</v>
      </c>
    </row>
    <row r="1275" spans="2:7" ht="25.5" x14ac:dyDescent="0.25">
      <c r="B1275" s="141" t="s">
        <v>1735</v>
      </c>
      <c r="C1275" s="137" t="s">
        <v>2442</v>
      </c>
      <c r="D1275" s="173" t="s">
        <v>2424</v>
      </c>
      <c r="E1275" s="110" t="s">
        <v>1786</v>
      </c>
      <c r="F1275" s="173" t="s">
        <v>128</v>
      </c>
      <c r="G1275" s="111" t="s">
        <v>968</v>
      </c>
    </row>
    <row r="1276" spans="2:7" ht="25.5" x14ac:dyDescent="0.25">
      <c r="B1276" s="141" t="s">
        <v>1735</v>
      </c>
      <c r="C1276" s="137" t="s">
        <v>2443</v>
      </c>
      <c r="D1276" s="173" t="s">
        <v>2424</v>
      </c>
      <c r="E1276" s="110" t="s">
        <v>1786</v>
      </c>
      <c r="F1276" s="173" t="s">
        <v>128</v>
      </c>
      <c r="G1276" s="111" t="s">
        <v>968</v>
      </c>
    </row>
    <row r="1277" spans="2:7" ht="25.5" x14ac:dyDescent="0.25">
      <c r="B1277" s="141" t="s">
        <v>1735</v>
      </c>
      <c r="C1277" s="137" t="s">
        <v>2444</v>
      </c>
      <c r="D1277" s="173" t="s">
        <v>2424</v>
      </c>
      <c r="E1277" s="110" t="s">
        <v>1786</v>
      </c>
      <c r="F1277" s="173" t="s">
        <v>128</v>
      </c>
      <c r="G1277" s="111" t="s">
        <v>968</v>
      </c>
    </row>
    <row r="1278" spans="2:7" ht="25.5" x14ac:dyDescent="0.25">
      <c r="B1278" s="141" t="s">
        <v>1735</v>
      </c>
      <c r="C1278" s="137" t="s">
        <v>2445</v>
      </c>
      <c r="D1278" s="173" t="s">
        <v>2424</v>
      </c>
      <c r="E1278" s="110" t="s">
        <v>1786</v>
      </c>
      <c r="F1278" s="173" t="s">
        <v>128</v>
      </c>
      <c r="G1278" s="111" t="s">
        <v>968</v>
      </c>
    </row>
    <row r="1279" spans="2:7" ht="25.5" x14ac:dyDescent="0.25">
      <c r="B1279" s="141" t="s">
        <v>1735</v>
      </c>
      <c r="C1279" s="137" t="s">
        <v>2446</v>
      </c>
      <c r="D1279" s="173" t="s">
        <v>2424</v>
      </c>
      <c r="E1279" s="110" t="s">
        <v>2430</v>
      </c>
      <c r="F1279" s="173" t="s">
        <v>128</v>
      </c>
      <c r="G1279" s="111" t="s">
        <v>968</v>
      </c>
    </row>
    <row r="1280" spans="2:7" ht="25.5" x14ac:dyDescent="0.25">
      <c r="B1280" s="141" t="s">
        <v>1735</v>
      </c>
      <c r="C1280" s="137" t="s">
        <v>2447</v>
      </c>
      <c r="D1280" s="173" t="s">
        <v>2424</v>
      </c>
      <c r="E1280" s="110" t="s">
        <v>2430</v>
      </c>
      <c r="F1280" s="173" t="s">
        <v>128</v>
      </c>
      <c r="G1280" s="111" t="s">
        <v>968</v>
      </c>
    </row>
    <row r="1281" spans="2:7" ht="25.5" x14ac:dyDescent="0.25">
      <c r="B1281" s="141" t="s">
        <v>1735</v>
      </c>
      <c r="C1281" s="137" t="s">
        <v>2448</v>
      </c>
      <c r="D1281" s="173" t="s">
        <v>2424</v>
      </c>
      <c r="E1281" s="110" t="s">
        <v>2428</v>
      </c>
      <c r="F1281" s="173" t="s">
        <v>128</v>
      </c>
      <c r="G1281" s="111" t="s">
        <v>968</v>
      </c>
    </row>
    <row r="1282" spans="2:7" ht="25.5" x14ac:dyDescent="0.25">
      <c r="B1282" s="141" t="s">
        <v>1735</v>
      </c>
      <c r="C1282" s="137" t="s">
        <v>2449</v>
      </c>
      <c r="D1282" s="173" t="s">
        <v>2424</v>
      </c>
      <c r="E1282" s="110" t="s">
        <v>2428</v>
      </c>
      <c r="F1282" s="173" t="s">
        <v>128</v>
      </c>
      <c r="G1282" s="111" t="s">
        <v>968</v>
      </c>
    </row>
    <row r="1283" spans="2:7" ht="25.5" x14ac:dyDescent="0.25">
      <c r="B1283" s="141" t="s">
        <v>1735</v>
      </c>
      <c r="C1283" s="137" t="s">
        <v>2450</v>
      </c>
      <c r="D1283" s="173" t="s">
        <v>2424</v>
      </c>
      <c r="E1283" s="110" t="s">
        <v>2430</v>
      </c>
      <c r="F1283" s="173" t="s">
        <v>128</v>
      </c>
      <c r="G1283" s="111" t="s">
        <v>968</v>
      </c>
    </row>
    <row r="1284" spans="2:7" ht="25.5" x14ac:dyDescent="0.25">
      <c r="B1284" s="141" t="s">
        <v>1735</v>
      </c>
      <c r="C1284" s="137" t="s">
        <v>2451</v>
      </c>
      <c r="D1284" s="173" t="s">
        <v>2424</v>
      </c>
      <c r="E1284" s="110" t="s">
        <v>1786</v>
      </c>
      <c r="F1284" s="173" t="s">
        <v>128</v>
      </c>
      <c r="G1284" s="111" t="s">
        <v>968</v>
      </c>
    </row>
    <row r="1285" spans="2:7" ht="25.5" x14ac:dyDescent="0.25">
      <c r="B1285" s="141" t="s">
        <v>1735</v>
      </c>
      <c r="C1285" s="137" t="s">
        <v>2452</v>
      </c>
      <c r="D1285" s="173" t="s">
        <v>2424</v>
      </c>
      <c r="E1285" s="110" t="s">
        <v>1786</v>
      </c>
      <c r="F1285" s="173" t="s">
        <v>128</v>
      </c>
      <c r="G1285" s="111" t="s">
        <v>968</v>
      </c>
    </row>
    <row r="1286" spans="2:7" ht="25.5" x14ac:dyDescent="0.25">
      <c r="B1286" s="141" t="s">
        <v>1735</v>
      </c>
      <c r="C1286" s="137" t="s">
        <v>2453</v>
      </c>
      <c r="D1286" s="173" t="s">
        <v>2424</v>
      </c>
      <c r="E1286" s="110" t="s">
        <v>2430</v>
      </c>
      <c r="F1286" s="173" t="s">
        <v>128</v>
      </c>
      <c r="G1286" s="111" t="s">
        <v>968</v>
      </c>
    </row>
    <row r="1287" spans="2:7" ht="25.5" x14ac:dyDescent="0.25">
      <c r="B1287" s="141" t="s">
        <v>1735</v>
      </c>
      <c r="C1287" s="137" t="s">
        <v>2454</v>
      </c>
      <c r="D1287" s="173" t="s">
        <v>2424</v>
      </c>
      <c r="E1287" s="110" t="s">
        <v>2430</v>
      </c>
      <c r="F1287" s="173" t="s">
        <v>128</v>
      </c>
      <c r="G1287" s="111" t="s">
        <v>968</v>
      </c>
    </row>
    <row r="1288" spans="2:7" ht="25.5" x14ac:dyDescent="0.25">
      <c r="B1288" s="141" t="s">
        <v>1735</v>
      </c>
      <c r="C1288" s="137" t="s">
        <v>2455</v>
      </c>
      <c r="D1288" s="173" t="s">
        <v>2424</v>
      </c>
      <c r="E1288" s="110" t="s">
        <v>2428</v>
      </c>
      <c r="F1288" s="173" t="s">
        <v>128</v>
      </c>
      <c r="G1288" s="111" t="s">
        <v>968</v>
      </c>
    </row>
    <row r="1289" spans="2:7" ht="25.5" x14ac:dyDescent="0.25">
      <c r="B1289" s="141" t="s">
        <v>1735</v>
      </c>
      <c r="C1289" s="137" t="s">
        <v>2456</v>
      </c>
      <c r="D1289" s="173" t="s">
        <v>2424</v>
      </c>
      <c r="E1289" s="110" t="s">
        <v>2428</v>
      </c>
      <c r="F1289" s="173" t="s">
        <v>128</v>
      </c>
      <c r="G1289" s="111" t="s">
        <v>968</v>
      </c>
    </row>
    <row r="1290" spans="2:7" ht="25.5" x14ac:dyDescent="0.25">
      <c r="B1290" s="141" t="s">
        <v>1735</v>
      </c>
      <c r="C1290" s="137" t="s">
        <v>2457</v>
      </c>
      <c r="D1290" s="173" t="s">
        <v>2424</v>
      </c>
      <c r="E1290" s="110" t="s">
        <v>2430</v>
      </c>
      <c r="F1290" s="173" t="s">
        <v>128</v>
      </c>
      <c r="G1290" s="111" t="s">
        <v>968</v>
      </c>
    </row>
    <row r="1291" spans="2:7" ht="25.5" x14ac:dyDescent="0.25">
      <c r="B1291" s="141" t="s">
        <v>1735</v>
      </c>
      <c r="C1291" s="137" t="s">
        <v>2458</v>
      </c>
      <c r="D1291" s="173" t="s">
        <v>2424</v>
      </c>
      <c r="E1291" s="110" t="s">
        <v>1786</v>
      </c>
      <c r="F1291" s="173" t="s">
        <v>128</v>
      </c>
      <c r="G1291" s="111" t="s">
        <v>968</v>
      </c>
    </row>
    <row r="1292" spans="2:7" ht="25.5" x14ac:dyDescent="0.25">
      <c r="B1292" s="141" t="s">
        <v>1735</v>
      </c>
      <c r="C1292" s="137" t="s">
        <v>2459</v>
      </c>
      <c r="D1292" s="173" t="s">
        <v>2424</v>
      </c>
      <c r="E1292" s="110" t="s">
        <v>2430</v>
      </c>
      <c r="F1292" s="173" t="s">
        <v>128</v>
      </c>
      <c r="G1292" s="111" t="s">
        <v>968</v>
      </c>
    </row>
    <row r="1293" spans="2:7" ht="25.5" x14ac:dyDescent="0.25">
      <c r="B1293" s="141" t="s">
        <v>1735</v>
      </c>
      <c r="C1293" s="137" t="s">
        <v>2460</v>
      </c>
      <c r="D1293" s="173" t="s">
        <v>2424</v>
      </c>
      <c r="E1293" s="110" t="s">
        <v>1786</v>
      </c>
      <c r="F1293" s="173" t="s">
        <v>128</v>
      </c>
      <c r="G1293" s="111" t="s">
        <v>968</v>
      </c>
    </row>
    <row r="1294" spans="2:7" ht="25.5" x14ac:dyDescent="0.25">
      <c r="B1294" s="141" t="s">
        <v>1735</v>
      </c>
      <c r="C1294" s="137" t="s">
        <v>2461</v>
      </c>
      <c r="D1294" s="173" t="s">
        <v>2424</v>
      </c>
      <c r="E1294" s="110" t="s">
        <v>2430</v>
      </c>
      <c r="F1294" s="173" t="s">
        <v>128</v>
      </c>
      <c r="G1294" s="111" t="s">
        <v>968</v>
      </c>
    </row>
    <row r="1295" spans="2:7" ht="25.5" x14ac:dyDescent="0.25">
      <c r="B1295" s="141" t="s">
        <v>1735</v>
      </c>
      <c r="C1295" s="137" t="s">
        <v>2462</v>
      </c>
      <c r="D1295" s="173" t="s">
        <v>2424</v>
      </c>
      <c r="E1295" s="110" t="s">
        <v>2428</v>
      </c>
      <c r="F1295" s="173" t="s">
        <v>128</v>
      </c>
      <c r="G1295" s="111" t="s">
        <v>968</v>
      </c>
    </row>
    <row r="1296" spans="2:7" ht="25.5" x14ac:dyDescent="0.25">
      <c r="B1296" s="141" t="s">
        <v>1735</v>
      </c>
      <c r="C1296" s="137" t="s">
        <v>2463</v>
      </c>
      <c r="D1296" s="173" t="s">
        <v>2464</v>
      </c>
      <c r="E1296" s="110" t="s">
        <v>1786</v>
      </c>
      <c r="F1296" s="173" t="s">
        <v>128</v>
      </c>
      <c r="G1296" s="111" t="s">
        <v>968</v>
      </c>
    </row>
    <row r="1297" spans="2:7" ht="25.5" x14ac:dyDescent="0.25">
      <c r="B1297" s="141" t="s">
        <v>1735</v>
      </c>
      <c r="C1297" s="137" t="s">
        <v>2465</v>
      </c>
      <c r="D1297" s="173" t="s">
        <v>2464</v>
      </c>
      <c r="E1297" s="110" t="s">
        <v>1786</v>
      </c>
      <c r="F1297" s="173" t="s">
        <v>128</v>
      </c>
      <c r="G1297" s="111" t="s">
        <v>968</v>
      </c>
    </row>
    <row r="1298" spans="2:7" ht="25.5" x14ac:dyDescent="0.25">
      <c r="B1298" s="141" t="s">
        <v>1735</v>
      </c>
      <c r="C1298" s="137" t="s">
        <v>2466</v>
      </c>
      <c r="D1298" s="173" t="s">
        <v>2464</v>
      </c>
      <c r="E1298" s="110" t="s">
        <v>1786</v>
      </c>
      <c r="F1298" s="173" t="s">
        <v>128</v>
      </c>
      <c r="G1298" s="111" t="s">
        <v>968</v>
      </c>
    </row>
    <row r="1299" spans="2:7" ht="25.5" x14ac:dyDescent="0.25">
      <c r="B1299" s="141" t="s">
        <v>1735</v>
      </c>
      <c r="C1299" s="137" t="s">
        <v>2467</v>
      </c>
      <c r="D1299" s="173" t="s">
        <v>2464</v>
      </c>
      <c r="E1299" s="110" t="s">
        <v>2430</v>
      </c>
      <c r="F1299" s="173" t="s">
        <v>128</v>
      </c>
      <c r="G1299" s="111" t="s">
        <v>968</v>
      </c>
    </row>
    <row r="1300" spans="2:7" ht="25.5" x14ac:dyDescent="0.25">
      <c r="B1300" s="141" t="s">
        <v>1735</v>
      </c>
      <c r="C1300" s="137" t="s">
        <v>2468</v>
      </c>
      <c r="D1300" s="173" t="s">
        <v>2464</v>
      </c>
      <c r="E1300" s="110" t="s">
        <v>2430</v>
      </c>
      <c r="F1300" s="173" t="s">
        <v>128</v>
      </c>
      <c r="G1300" s="111" t="s">
        <v>968</v>
      </c>
    </row>
    <row r="1301" spans="2:7" ht="25.5" x14ac:dyDescent="0.25">
      <c r="B1301" s="141" t="s">
        <v>1735</v>
      </c>
      <c r="C1301" s="137" t="s">
        <v>2469</v>
      </c>
      <c r="D1301" s="173" t="s">
        <v>2464</v>
      </c>
      <c r="E1301" s="110" t="s">
        <v>2428</v>
      </c>
      <c r="F1301" s="173" t="s">
        <v>128</v>
      </c>
      <c r="G1301" s="111" t="s">
        <v>968</v>
      </c>
    </row>
    <row r="1302" spans="2:7" ht="25.5" x14ac:dyDescent="0.25">
      <c r="B1302" s="141" t="s">
        <v>1735</v>
      </c>
      <c r="C1302" s="137" t="s">
        <v>2470</v>
      </c>
      <c r="D1302" s="173" t="s">
        <v>2464</v>
      </c>
      <c r="E1302" s="110" t="s">
        <v>2428</v>
      </c>
      <c r="F1302" s="173" t="s">
        <v>128</v>
      </c>
      <c r="G1302" s="111" t="s">
        <v>968</v>
      </c>
    </row>
    <row r="1303" spans="2:7" ht="25.5" x14ac:dyDescent="0.25">
      <c r="B1303" s="141" t="s">
        <v>1735</v>
      </c>
      <c r="C1303" s="137" t="s">
        <v>2471</v>
      </c>
      <c r="D1303" s="173" t="s">
        <v>2464</v>
      </c>
      <c r="E1303" s="110" t="s">
        <v>2430</v>
      </c>
      <c r="F1303" s="173" t="s">
        <v>128</v>
      </c>
      <c r="G1303" s="111" t="s">
        <v>968</v>
      </c>
    </row>
    <row r="1304" spans="2:7" ht="25.5" x14ac:dyDescent="0.25">
      <c r="B1304" s="141" t="s">
        <v>1735</v>
      </c>
      <c r="C1304" s="137" t="s">
        <v>2472</v>
      </c>
      <c r="D1304" s="173" t="s">
        <v>2464</v>
      </c>
      <c r="E1304" s="110" t="s">
        <v>1786</v>
      </c>
      <c r="F1304" s="173" t="s">
        <v>128</v>
      </c>
      <c r="G1304" s="111" t="s">
        <v>968</v>
      </c>
    </row>
    <row r="1305" spans="2:7" ht="25.5" x14ac:dyDescent="0.25">
      <c r="B1305" s="141" t="s">
        <v>1735</v>
      </c>
      <c r="C1305" s="137" t="s">
        <v>2473</v>
      </c>
      <c r="D1305" s="173" t="s">
        <v>2464</v>
      </c>
      <c r="E1305" s="110" t="s">
        <v>1786</v>
      </c>
      <c r="F1305" s="173" t="s">
        <v>128</v>
      </c>
      <c r="G1305" s="111" t="s">
        <v>968</v>
      </c>
    </row>
    <row r="1306" spans="2:7" ht="25.5" x14ac:dyDescent="0.25">
      <c r="B1306" s="141" t="s">
        <v>1735</v>
      </c>
      <c r="C1306" s="137" t="s">
        <v>2474</v>
      </c>
      <c r="D1306" s="173" t="s">
        <v>2464</v>
      </c>
      <c r="E1306" s="110" t="s">
        <v>1786</v>
      </c>
      <c r="F1306" s="173" t="s">
        <v>128</v>
      </c>
      <c r="G1306" s="111" t="s">
        <v>968</v>
      </c>
    </row>
    <row r="1307" spans="2:7" ht="25.5" x14ac:dyDescent="0.25">
      <c r="B1307" s="141" t="s">
        <v>1735</v>
      </c>
      <c r="C1307" s="137" t="s">
        <v>2475</v>
      </c>
      <c r="D1307" s="173" t="s">
        <v>2464</v>
      </c>
      <c r="E1307" s="110" t="s">
        <v>2430</v>
      </c>
      <c r="F1307" s="173" t="s">
        <v>128</v>
      </c>
      <c r="G1307" s="111" t="s">
        <v>968</v>
      </c>
    </row>
    <row r="1308" spans="2:7" ht="25.5" x14ac:dyDescent="0.25">
      <c r="B1308" s="141" t="s">
        <v>1735</v>
      </c>
      <c r="C1308" s="137" t="s">
        <v>2476</v>
      </c>
      <c r="D1308" s="173" t="s">
        <v>2464</v>
      </c>
      <c r="E1308" s="110" t="s">
        <v>2430</v>
      </c>
      <c r="F1308" s="173" t="s">
        <v>128</v>
      </c>
      <c r="G1308" s="111" t="s">
        <v>968</v>
      </c>
    </row>
    <row r="1309" spans="2:7" ht="25.5" x14ac:dyDescent="0.25">
      <c r="B1309" s="141" t="s">
        <v>1735</v>
      </c>
      <c r="C1309" s="137" t="s">
        <v>2477</v>
      </c>
      <c r="D1309" s="173" t="s">
        <v>2464</v>
      </c>
      <c r="E1309" s="110" t="s">
        <v>2428</v>
      </c>
      <c r="F1309" s="173" t="s">
        <v>128</v>
      </c>
      <c r="G1309" s="111" t="s">
        <v>968</v>
      </c>
    </row>
    <row r="1310" spans="2:7" ht="25.5" x14ac:dyDescent="0.25">
      <c r="B1310" s="141" t="s">
        <v>1735</v>
      </c>
      <c r="C1310" s="137" t="s">
        <v>2478</v>
      </c>
      <c r="D1310" s="173" t="s">
        <v>2464</v>
      </c>
      <c r="E1310" s="110" t="s">
        <v>2428</v>
      </c>
      <c r="F1310" s="173" t="s">
        <v>128</v>
      </c>
      <c r="G1310" s="111" t="s">
        <v>968</v>
      </c>
    </row>
    <row r="1311" spans="2:7" ht="25.5" x14ac:dyDescent="0.25">
      <c r="B1311" s="141" t="s">
        <v>1735</v>
      </c>
      <c r="C1311" s="137" t="s">
        <v>2479</v>
      </c>
      <c r="D1311" s="173" t="s">
        <v>2464</v>
      </c>
      <c r="E1311" s="110" t="s">
        <v>2430</v>
      </c>
      <c r="F1311" s="173" t="s">
        <v>128</v>
      </c>
      <c r="G1311" s="111" t="s">
        <v>968</v>
      </c>
    </row>
    <row r="1312" spans="2:7" ht="25.5" x14ac:dyDescent="0.25">
      <c r="B1312" s="141" t="s">
        <v>1735</v>
      </c>
      <c r="C1312" s="137" t="s">
        <v>2480</v>
      </c>
      <c r="D1312" s="173" t="s">
        <v>2464</v>
      </c>
      <c r="E1312" s="110" t="s">
        <v>2428</v>
      </c>
      <c r="F1312" s="173" t="s">
        <v>128</v>
      </c>
      <c r="G1312" s="111" t="s">
        <v>968</v>
      </c>
    </row>
    <row r="1313" spans="2:7" ht="25.5" x14ac:dyDescent="0.25">
      <c r="B1313" s="141" t="s">
        <v>1735</v>
      </c>
      <c r="C1313" s="137" t="s">
        <v>2481</v>
      </c>
      <c r="D1313" s="173" t="s">
        <v>2464</v>
      </c>
      <c r="E1313" s="110" t="s">
        <v>1786</v>
      </c>
      <c r="F1313" s="173" t="s">
        <v>128</v>
      </c>
      <c r="G1313" s="111" t="s">
        <v>968</v>
      </c>
    </row>
    <row r="1314" spans="2:7" ht="25.5" x14ac:dyDescent="0.25">
      <c r="B1314" s="141" t="s">
        <v>1735</v>
      </c>
      <c r="C1314" s="137" t="s">
        <v>2482</v>
      </c>
      <c r="D1314" s="173" t="s">
        <v>2464</v>
      </c>
      <c r="E1314" s="110" t="s">
        <v>1786</v>
      </c>
      <c r="F1314" s="173" t="s">
        <v>128</v>
      </c>
      <c r="G1314" s="111" t="s">
        <v>968</v>
      </c>
    </row>
    <row r="1315" spans="2:7" ht="25.5" x14ac:dyDescent="0.25">
      <c r="B1315" s="141" t="s">
        <v>1735</v>
      </c>
      <c r="C1315" s="137" t="s">
        <v>2483</v>
      </c>
      <c r="D1315" s="173" t="s">
        <v>2464</v>
      </c>
      <c r="E1315" s="110" t="s">
        <v>2430</v>
      </c>
      <c r="F1315" s="173" t="s">
        <v>128</v>
      </c>
      <c r="G1315" s="111" t="s">
        <v>968</v>
      </c>
    </row>
    <row r="1316" spans="2:7" ht="25.5" x14ac:dyDescent="0.25">
      <c r="B1316" s="141" t="s">
        <v>1735</v>
      </c>
      <c r="C1316" s="137" t="s">
        <v>2484</v>
      </c>
      <c r="D1316" s="173" t="s">
        <v>2464</v>
      </c>
      <c r="E1316" s="110" t="s">
        <v>2430</v>
      </c>
      <c r="F1316" s="173" t="s">
        <v>128</v>
      </c>
      <c r="G1316" s="111" t="s">
        <v>968</v>
      </c>
    </row>
    <row r="1317" spans="2:7" ht="25.5" x14ac:dyDescent="0.25">
      <c r="B1317" s="141" t="s">
        <v>1735</v>
      </c>
      <c r="C1317" s="137" t="s">
        <v>2485</v>
      </c>
      <c r="D1317" s="173" t="s">
        <v>2464</v>
      </c>
      <c r="E1317" s="110" t="s">
        <v>1786</v>
      </c>
      <c r="F1317" s="173" t="s">
        <v>128</v>
      </c>
      <c r="G1317" s="111" t="s">
        <v>968</v>
      </c>
    </row>
    <row r="1318" spans="2:7" ht="25.5" x14ac:dyDescent="0.25">
      <c r="B1318" s="141" t="s">
        <v>1735</v>
      </c>
      <c r="C1318" s="137" t="s">
        <v>2486</v>
      </c>
      <c r="D1318" s="173" t="s">
        <v>2464</v>
      </c>
      <c r="E1318" s="110" t="s">
        <v>1786</v>
      </c>
      <c r="F1318" s="173" t="s">
        <v>128</v>
      </c>
      <c r="G1318" s="111" t="s">
        <v>968</v>
      </c>
    </row>
    <row r="1319" spans="2:7" ht="25.5" x14ac:dyDescent="0.25">
      <c r="B1319" s="141" t="s">
        <v>1735</v>
      </c>
      <c r="C1319" s="137" t="s">
        <v>2487</v>
      </c>
      <c r="D1319" s="173" t="s">
        <v>2464</v>
      </c>
      <c r="E1319" s="110" t="s">
        <v>1786</v>
      </c>
      <c r="F1319" s="173" t="s">
        <v>128</v>
      </c>
      <c r="G1319" s="111" t="s">
        <v>968</v>
      </c>
    </row>
    <row r="1320" spans="2:7" ht="25.5" x14ac:dyDescent="0.25">
      <c r="B1320" s="141" t="s">
        <v>1735</v>
      </c>
      <c r="C1320" s="137" t="s">
        <v>2488</v>
      </c>
      <c r="D1320" s="173" t="s">
        <v>2464</v>
      </c>
      <c r="E1320" s="110" t="s">
        <v>1786</v>
      </c>
      <c r="F1320" s="173" t="s">
        <v>128</v>
      </c>
      <c r="G1320" s="111" t="s">
        <v>968</v>
      </c>
    </row>
    <row r="1321" spans="2:7" ht="25.5" x14ac:dyDescent="0.25">
      <c r="B1321" s="141" t="s">
        <v>1735</v>
      </c>
      <c r="C1321" s="137" t="s">
        <v>2489</v>
      </c>
      <c r="D1321" s="173" t="s">
        <v>2464</v>
      </c>
      <c r="E1321" s="110" t="s">
        <v>2430</v>
      </c>
      <c r="F1321" s="173" t="s">
        <v>128</v>
      </c>
      <c r="G1321" s="111" t="s">
        <v>968</v>
      </c>
    </row>
    <row r="1322" spans="2:7" ht="25.5" x14ac:dyDescent="0.25">
      <c r="B1322" s="141" t="s">
        <v>1735</v>
      </c>
      <c r="C1322" s="137" t="s">
        <v>2490</v>
      </c>
      <c r="D1322" s="173" t="s">
        <v>2464</v>
      </c>
      <c r="E1322" s="110" t="s">
        <v>2430</v>
      </c>
      <c r="F1322" s="173" t="s">
        <v>128</v>
      </c>
      <c r="G1322" s="111" t="s">
        <v>968</v>
      </c>
    </row>
    <row r="1323" spans="2:7" ht="25.5" x14ac:dyDescent="0.25">
      <c r="B1323" s="141" t="s">
        <v>1735</v>
      </c>
      <c r="C1323" s="137" t="s">
        <v>2491</v>
      </c>
      <c r="D1323" s="173" t="s">
        <v>2464</v>
      </c>
      <c r="E1323" s="110" t="s">
        <v>2428</v>
      </c>
      <c r="F1323" s="173" t="s">
        <v>128</v>
      </c>
      <c r="G1323" s="111" t="s">
        <v>968</v>
      </c>
    </row>
    <row r="1324" spans="2:7" ht="25.5" x14ac:dyDescent="0.25">
      <c r="B1324" s="141" t="s">
        <v>1735</v>
      </c>
      <c r="C1324" s="137" t="s">
        <v>2492</v>
      </c>
      <c r="D1324" s="173" t="s">
        <v>2464</v>
      </c>
      <c r="E1324" s="110" t="s">
        <v>2428</v>
      </c>
      <c r="F1324" s="173" t="s">
        <v>128</v>
      </c>
      <c r="G1324" s="111" t="s">
        <v>968</v>
      </c>
    </row>
    <row r="1325" spans="2:7" ht="25.5" x14ac:dyDescent="0.25">
      <c r="B1325" s="141" t="s">
        <v>1735</v>
      </c>
      <c r="C1325" s="137" t="s">
        <v>2493</v>
      </c>
      <c r="D1325" s="173" t="s">
        <v>2464</v>
      </c>
      <c r="E1325" s="110" t="s">
        <v>2430</v>
      </c>
      <c r="F1325" s="173" t="s">
        <v>128</v>
      </c>
      <c r="G1325" s="111" t="s">
        <v>968</v>
      </c>
    </row>
    <row r="1326" spans="2:7" ht="25.5" x14ac:dyDescent="0.25">
      <c r="B1326" s="141" t="s">
        <v>1735</v>
      </c>
      <c r="C1326" s="137" t="s">
        <v>2494</v>
      </c>
      <c r="D1326" s="173" t="s">
        <v>2464</v>
      </c>
      <c r="E1326" s="110" t="s">
        <v>1786</v>
      </c>
      <c r="F1326" s="173" t="s">
        <v>128</v>
      </c>
      <c r="G1326" s="111" t="s">
        <v>968</v>
      </c>
    </row>
    <row r="1327" spans="2:7" ht="25.5" x14ac:dyDescent="0.25">
      <c r="B1327" s="141" t="s">
        <v>1735</v>
      </c>
      <c r="C1327" s="137" t="s">
        <v>2495</v>
      </c>
      <c r="D1327" s="173" t="s">
        <v>2464</v>
      </c>
      <c r="E1327" s="110" t="s">
        <v>1786</v>
      </c>
      <c r="F1327" s="173" t="s">
        <v>128</v>
      </c>
      <c r="G1327" s="111" t="s">
        <v>968</v>
      </c>
    </row>
    <row r="1328" spans="2:7" ht="25.5" x14ac:dyDescent="0.25">
      <c r="B1328" s="141" t="s">
        <v>1735</v>
      </c>
      <c r="C1328" s="137" t="s">
        <v>2496</v>
      </c>
      <c r="D1328" s="173" t="s">
        <v>2464</v>
      </c>
      <c r="E1328" s="110" t="s">
        <v>2430</v>
      </c>
      <c r="F1328" s="173" t="s">
        <v>128</v>
      </c>
      <c r="G1328" s="111" t="s">
        <v>968</v>
      </c>
    </row>
    <row r="1329" spans="2:7" ht="25.5" x14ac:dyDescent="0.25">
      <c r="B1329" s="141" t="s">
        <v>1735</v>
      </c>
      <c r="C1329" s="137" t="s">
        <v>2497</v>
      </c>
      <c r="D1329" s="173" t="s">
        <v>2464</v>
      </c>
      <c r="E1329" s="110" t="s">
        <v>2430</v>
      </c>
      <c r="F1329" s="173" t="s">
        <v>128</v>
      </c>
      <c r="G1329" s="111" t="s">
        <v>968</v>
      </c>
    </row>
    <row r="1330" spans="2:7" ht="25.5" x14ac:dyDescent="0.25">
      <c r="B1330" s="141" t="s">
        <v>1735</v>
      </c>
      <c r="C1330" s="137" t="s">
        <v>2498</v>
      </c>
      <c r="D1330" s="173" t="s">
        <v>2464</v>
      </c>
      <c r="E1330" s="110" t="s">
        <v>2428</v>
      </c>
      <c r="F1330" s="173" t="s">
        <v>128</v>
      </c>
      <c r="G1330" s="111" t="s">
        <v>968</v>
      </c>
    </row>
    <row r="1331" spans="2:7" ht="25.5" x14ac:dyDescent="0.25">
      <c r="B1331" s="141" t="s">
        <v>1735</v>
      </c>
      <c r="C1331" s="137" t="s">
        <v>2499</v>
      </c>
      <c r="D1331" s="173" t="s">
        <v>2464</v>
      </c>
      <c r="E1331" s="110" t="s">
        <v>2430</v>
      </c>
      <c r="F1331" s="173" t="s">
        <v>128</v>
      </c>
      <c r="G1331" s="111" t="s">
        <v>968</v>
      </c>
    </row>
    <row r="1332" spans="2:7" ht="25.5" x14ac:dyDescent="0.25">
      <c r="B1332" s="141" t="s">
        <v>1735</v>
      </c>
      <c r="C1332" s="137" t="s">
        <v>2500</v>
      </c>
      <c r="D1332" s="173" t="s">
        <v>2464</v>
      </c>
      <c r="E1332" s="110" t="s">
        <v>1786</v>
      </c>
      <c r="F1332" s="173" t="s">
        <v>128</v>
      </c>
      <c r="G1332" s="111" t="s">
        <v>968</v>
      </c>
    </row>
    <row r="1333" spans="2:7" ht="25.5" x14ac:dyDescent="0.25">
      <c r="B1333" s="141" t="s">
        <v>1735</v>
      </c>
      <c r="C1333" s="137" t="s">
        <v>2501</v>
      </c>
      <c r="D1333" s="173" t="s">
        <v>2464</v>
      </c>
      <c r="E1333" s="110" t="s">
        <v>1786</v>
      </c>
      <c r="F1333" s="173" t="s">
        <v>128</v>
      </c>
      <c r="G1333" s="111" t="s">
        <v>968</v>
      </c>
    </row>
    <row r="1334" spans="2:7" ht="25.5" x14ac:dyDescent="0.25">
      <c r="B1334" s="141" t="s">
        <v>1735</v>
      </c>
      <c r="C1334" s="137" t="s">
        <v>2502</v>
      </c>
      <c r="D1334" s="173" t="s">
        <v>2464</v>
      </c>
      <c r="E1334" s="110" t="s">
        <v>2430</v>
      </c>
      <c r="F1334" s="173" t="s">
        <v>128</v>
      </c>
      <c r="G1334" s="111" t="s">
        <v>968</v>
      </c>
    </row>
    <row r="1335" spans="2:7" ht="25.5" x14ac:dyDescent="0.25">
      <c r="B1335" s="141" t="s">
        <v>1735</v>
      </c>
      <c r="C1335" s="137" t="s">
        <v>2503</v>
      </c>
      <c r="D1335" s="173" t="s">
        <v>2464</v>
      </c>
      <c r="E1335" s="110" t="s">
        <v>2430</v>
      </c>
      <c r="F1335" s="173" t="s">
        <v>128</v>
      </c>
      <c r="G1335" s="111" t="s">
        <v>968</v>
      </c>
    </row>
    <row r="1336" spans="2:7" ht="25.5" x14ac:dyDescent="0.25">
      <c r="B1336" s="141" t="s">
        <v>1735</v>
      </c>
      <c r="C1336" s="137" t="s">
        <v>2504</v>
      </c>
      <c r="D1336" s="173" t="s">
        <v>2464</v>
      </c>
      <c r="E1336" s="110" t="s">
        <v>1786</v>
      </c>
      <c r="F1336" s="173" t="s">
        <v>128</v>
      </c>
      <c r="G1336" s="111" t="s">
        <v>968</v>
      </c>
    </row>
    <row r="1337" spans="2:7" ht="25.5" x14ac:dyDescent="0.25">
      <c r="B1337" s="141" t="s">
        <v>1735</v>
      </c>
      <c r="C1337" s="137" t="s">
        <v>2505</v>
      </c>
      <c r="D1337" s="173" t="s">
        <v>2464</v>
      </c>
      <c r="E1337" s="110" t="s">
        <v>2430</v>
      </c>
      <c r="F1337" s="173" t="s">
        <v>128</v>
      </c>
      <c r="G1337" s="111" t="s">
        <v>968</v>
      </c>
    </row>
    <row r="1338" spans="2:7" ht="25.5" x14ac:dyDescent="0.25">
      <c r="B1338" s="141" t="s">
        <v>1735</v>
      </c>
      <c r="C1338" s="137" t="s">
        <v>2506</v>
      </c>
      <c r="D1338" s="173" t="s">
        <v>2464</v>
      </c>
      <c r="E1338" s="110" t="s">
        <v>2430</v>
      </c>
      <c r="F1338" s="173" t="s">
        <v>128</v>
      </c>
      <c r="G1338" s="111" t="s">
        <v>968</v>
      </c>
    </row>
    <row r="1339" spans="2:7" x14ac:dyDescent="0.25">
      <c r="B1339" s="144" t="s">
        <v>1736</v>
      </c>
      <c r="C1339" s="134" t="s">
        <v>1149</v>
      </c>
      <c r="D1339" s="108" t="s">
        <v>1150</v>
      </c>
      <c r="E1339" s="108" t="s">
        <v>128</v>
      </c>
      <c r="F1339" s="108"/>
      <c r="G1339" s="125" t="s">
        <v>1151</v>
      </c>
    </row>
    <row r="1340" spans="2:7" x14ac:dyDescent="0.25">
      <c r="B1340" s="141" t="s">
        <v>1736</v>
      </c>
      <c r="C1340" s="133" t="s">
        <v>1152</v>
      </c>
      <c r="D1340" s="110" t="s">
        <v>1150</v>
      </c>
      <c r="E1340" s="110" t="s">
        <v>128</v>
      </c>
      <c r="F1340" s="110"/>
      <c r="G1340" s="105" t="s">
        <v>1153</v>
      </c>
    </row>
    <row r="1341" spans="2:7" x14ac:dyDescent="0.25">
      <c r="B1341" s="141" t="s">
        <v>1736</v>
      </c>
      <c r="C1341" s="133" t="s">
        <v>1154</v>
      </c>
      <c r="D1341" s="110" t="s">
        <v>1150</v>
      </c>
      <c r="E1341" s="110" t="s">
        <v>128</v>
      </c>
      <c r="F1341" s="110"/>
      <c r="G1341" s="105" t="s">
        <v>1153</v>
      </c>
    </row>
    <row r="1342" spans="2:7" x14ac:dyDescent="0.25">
      <c r="B1342" s="141" t="s">
        <v>1736</v>
      </c>
      <c r="C1342" s="133" t="s">
        <v>1155</v>
      </c>
      <c r="D1342" s="110" t="s">
        <v>1150</v>
      </c>
      <c r="E1342" s="110" t="s">
        <v>128</v>
      </c>
      <c r="F1342" s="110"/>
      <c r="G1342" s="105" t="s">
        <v>1153</v>
      </c>
    </row>
    <row r="1343" spans="2:7" x14ac:dyDescent="0.25">
      <c r="B1343" s="141" t="s">
        <v>1736</v>
      </c>
      <c r="C1343" s="133" t="s">
        <v>1156</v>
      </c>
      <c r="D1343" s="110" t="s">
        <v>1150</v>
      </c>
      <c r="E1343" s="110" t="s">
        <v>128</v>
      </c>
      <c r="F1343" s="110"/>
      <c r="G1343" s="105" t="s">
        <v>1153</v>
      </c>
    </row>
    <row r="1344" spans="2:7" x14ac:dyDescent="0.25">
      <c r="B1344" s="143" t="s">
        <v>1736</v>
      </c>
      <c r="C1344" s="135" t="s">
        <v>1157</v>
      </c>
      <c r="D1344" s="112" t="s">
        <v>1150</v>
      </c>
      <c r="E1344" s="112" t="s">
        <v>128</v>
      </c>
      <c r="F1344" s="112"/>
      <c r="G1344" s="121" t="s">
        <v>1153</v>
      </c>
    </row>
    <row r="1345" spans="2:7" x14ac:dyDescent="0.25">
      <c r="B1345" s="144" t="s">
        <v>1737</v>
      </c>
      <c r="C1345" s="138" t="s">
        <v>1158</v>
      </c>
      <c r="D1345" s="122" t="s">
        <v>1077</v>
      </c>
      <c r="E1345" s="122"/>
      <c r="F1345" s="122"/>
      <c r="G1345" s="123"/>
    </row>
    <row r="1346" spans="2:7" x14ac:dyDescent="0.25">
      <c r="B1346" s="143" t="s">
        <v>1737</v>
      </c>
      <c r="C1346" s="138" t="s">
        <v>1159</v>
      </c>
      <c r="D1346" s="122" t="s">
        <v>994</v>
      </c>
      <c r="E1346" s="122"/>
      <c r="F1346" s="122"/>
      <c r="G1346" s="123"/>
    </row>
    <row r="1347" spans="2:7" x14ac:dyDescent="0.25">
      <c r="B1347" s="144" t="s">
        <v>1737</v>
      </c>
      <c r="C1347" s="134" t="s">
        <v>1160</v>
      </c>
      <c r="D1347" s="124" t="s">
        <v>739</v>
      </c>
      <c r="E1347" s="124" t="s">
        <v>128</v>
      </c>
      <c r="F1347" s="124"/>
      <c r="G1347" s="114" t="s">
        <v>1086</v>
      </c>
    </row>
    <row r="1348" spans="2:7" x14ac:dyDescent="0.25">
      <c r="B1348" s="141" t="s">
        <v>1737</v>
      </c>
      <c r="C1348" s="133" t="s">
        <v>1161</v>
      </c>
      <c r="D1348" s="106" t="s">
        <v>739</v>
      </c>
      <c r="E1348" s="106" t="s">
        <v>128</v>
      </c>
      <c r="F1348" s="106"/>
      <c r="G1348" s="107" t="s">
        <v>1088</v>
      </c>
    </row>
    <row r="1349" spans="2:7" x14ac:dyDescent="0.25">
      <c r="B1349" s="141" t="s">
        <v>1737</v>
      </c>
      <c r="C1349" s="133" t="s">
        <v>1162</v>
      </c>
      <c r="D1349" s="106" t="s">
        <v>739</v>
      </c>
      <c r="E1349" s="106" t="s">
        <v>128</v>
      </c>
      <c r="F1349" s="106"/>
      <c r="G1349" s="107" t="s">
        <v>1090</v>
      </c>
    </row>
    <row r="1350" spans="2:7" x14ac:dyDescent="0.25">
      <c r="B1350" s="141" t="s">
        <v>1737</v>
      </c>
      <c r="C1350" s="133" t="s">
        <v>1163</v>
      </c>
      <c r="D1350" s="106" t="s">
        <v>739</v>
      </c>
      <c r="E1350" s="106" t="s">
        <v>128</v>
      </c>
      <c r="F1350" s="106"/>
      <c r="G1350" s="107" t="s">
        <v>1164</v>
      </c>
    </row>
    <row r="1351" spans="2:7" x14ac:dyDescent="0.25">
      <c r="B1351" s="141" t="s">
        <v>1737</v>
      </c>
      <c r="C1351" s="133" t="s">
        <v>1165</v>
      </c>
      <c r="D1351" s="106" t="s">
        <v>739</v>
      </c>
      <c r="E1351" s="106" t="s">
        <v>128</v>
      </c>
      <c r="F1351" s="106"/>
      <c r="G1351" s="107" t="s">
        <v>1166</v>
      </c>
    </row>
    <row r="1352" spans="2:7" x14ac:dyDescent="0.25">
      <c r="B1352" s="141" t="s">
        <v>1737</v>
      </c>
      <c r="C1352" s="133" t="s">
        <v>1167</v>
      </c>
      <c r="D1352" s="106" t="s">
        <v>739</v>
      </c>
      <c r="E1352" s="106" t="s">
        <v>128</v>
      </c>
      <c r="F1352" s="106"/>
      <c r="G1352" s="107" t="s">
        <v>1168</v>
      </c>
    </row>
    <row r="1353" spans="2:7" x14ac:dyDescent="0.25">
      <c r="B1353" s="141" t="s">
        <v>1737</v>
      </c>
      <c r="C1353" s="133" t="s">
        <v>1169</v>
      </c>
      <c r="D1353" s="106" t="s">
        <v>739</v>
      </c>
      <c r="E1353" s="106" t="s">
        <v>128</v>
      </c>
      <c r="F1353" s="106"/>
      <c r="G1353" s="107" t="s">
        <v>1170</v>
      </c>
    </row>
    <row r="1354" spans="2:7" x14ac:dyDescent="0.25">
      <c r="B1354" s="141" t="s">
        <v>1737</v>
      </c>
      <c r="C1354" s="133" t="s">
        <v>1171</v>
      </c>
      <c r="D1354" s="106" t="s">
        <v>739</v>
      </c>
      <c r="E1354" s="106" t="s">
        <v>128</v>
      </c>
      <c r="F1354" s="106"/>
      <c r="G1354" s="107" t="s">
        <v>1172</v>
      </c>
    </row>
    <row r="1355" spans="2:7" x14ac:dyDescent="0.25">
      <c r="B1355" s="141" t="s">
        <v>1737</v>
      </c>
      <c r="C1355" s="133" t="s">
        <v>1173</v>
      </c>
      <c r="D1355" s="106" t="s">
        <v>739</v>
      </c>
      <c r="E1355" s="106" t="s">
        <v>128</v>
      </c>
      <c r="F1355" s="106"/>
      <c r="G1355" s="107" t="s">
        <v>1174</v>
      </c>
    </row>
    <row r="1356" spans="2:7" x14ac:dyDescent="0.25">
      <c r="B1356" s="141" t="s">
        <v>1737</v>
      </c>
      <c r="C1356" s="133" t="s">
        <v>1175</v>
      </c>
      <c r="D1356" s="106" t="s">
        <v>739</v>
      </c>
      <c r="E1356" s="106" t="s">
        <v>128</v>
      </c>
      <c r="F1356" s="106"/>
      <c r="G1356" s="107" t="s">
        <v>1176</v>
      </c>
    </row>
    <row r="1357" spans="2:7" x14ac:dyDescent="0.25">
      <c r="B1357" s="141" t="s">
        <v>1737</v>
      </c>
      <c r="C1357" s="133" t="s">
        <v>1177</v>
      </c>
      <c r="D1357" s="106" t="s">
        <v>739</v>
      </c>
      <c r="E1357" s="106" t="s">
        <v>128</v>
      </c>
      <c r="F1357" s="106"/>
      <c r="G1357" s="107" t="s">
        <v>1178</v>
      </c>
    </row>
    <row r="1358" spans="2:7" x14ac:dyDescent="0.25">
      <c r="B1358" s="141" t="s">
        <v>1737</v>
      </c>
      <c r="C1358" s="133" t="s">
        <v>1179</v>
      </c>
      <c r="D1358" s="106" t="s">
        <v>739</v>
      </c>
      <c r="E1358" s="106" t="s">
        <v>128</v>
      </c>
      <c r="F1358" s="106"/>
      <c r="G1358" s="107" t="s">
        <v>1180</v>
      </c>
    </row>
    <row r="1359" spans="2:7" x14ac:dyDescent="0.25">
      <c r="B1359" s="141" t="s">
        <v>1737</v>
      </c>
      <c r="C1359" s="133" t="s">
        <v>1181</v>
      </c>
      <c r="D1359" s="106" t="s">
        <v>739</v>
      </c>
      <c r="E1359" s="106" t="s">
        <v>128</v>
      </c>
      <c r="F1359" s="106"/>
      <c r="G1359" s="107" t="s">
        <v>1182</v>
      </c>
    </row>
    <row r="1360" spans="2:7" x14ac:dyDescent="0.25">
      <c r="B1360" s="141" t="s">
        <v>1737</v>
      </c>
      <c r="C1360" s="133" t="s">
        <v>1183</v>
      </c>
      <c r="D1360" s="106" t="s">
        <v>739</v>
      </c>
      <c r="E1360" s="106" t="s">
        <v>128</v>
      </c>
      <c r="F1360" s="106"/>
      <c r="G1360" s="107" t="s">
        <v>1184</v>
      </c>
    </row>
    <row r="1361" spans="2:7" x14ac:dyDescent="0.25">
      <c r="B1361" s="141" t="s">
        <v>1737</v>
      </c>
      <c r="C1361" s="133" t="s">
        <v>1185</v>
      </c>
      <c r="D1361" s="106" t="s">
        <v>739</v>
      </c>
      <c r="E1361" s="106" t="s">
        <v>128</v>
      </c>
      <c r="F1361" s="106"/>
      <c r="G1361" s="107" t="s">
        <v>1186</v>
      </c>
    </row>
    <row r="1362" spans="2:7" x14ac:dyDescent="0.25">
      <c r="B1362" s="141" t="s">
        <v>1737</v>
      </c>
      <c r="C1362" s="133" t="s">
        <v>1187</v>
      </c>
      <c r="D1362" s="106" t="s">
        <v>739</v>
      </c>
      <c r="E1362" s="106" t="s">
        <v>128</v>
      </c>
      <c r="F1362" s="106"/>
      <c r="G1362" s="107" t="s">
        <v>1188</v>
      </c>
    </row>
    <row r="1363" spans="2:7" x14ac:dyDescent="0.25">
      <c r="B1363" s="141" t="s">
        <v>1737</v>
      </c>
      <c r="C1363" s="133" t="s">
        <v>1189</v>
      </c>
      <c r="D1363" s="106" t="s">
        <v>739</v>
      </c>
      <c r="E1363" s="106" t="s">
        <v>128</v>
      </c>
      <c r="F1363" s="106"/>
      <c r="G1363" s="107" t="s">
        <v>1190</v>
      </c>
    </row>
    <row r="1364" spans="2:7" x14ac:dyDescent="0.25">
      <c r="B1364" s="143" t="s">
        <v>1737</v>
      </c>
      <c r="C1364" s="135" t="s">
        <v>1191</v>
      </c>
      <c r="D1364" s="117" t="s">
        <v>739</v>
      </c>
      <c r="E1364" s="117" t="s">
        <v>128</v>
      </c>
      <c r="F1364" s="117"/>
      <c r="G1364" s="126" t="s">
        <v>1192</v>
      </c>
    </row>
    <row r="1365" spans="2:7" x14ac:dyDescent="0.25">
      <c r="B1365" s="141" t="s">
        <v>1737</v>
      </c>
      <c r="C1365" s="134" t="s">
        <v>1193</v>
      </c>
      <c r="D1365" s="124" t="s">
        <v>739</v>
      </c>
      <c r="E1365" s="124" t="s">
        <v>128</v>
      </c>
      <c r="F1365" s="124"/>
      <c r="G1365" s="114" t="s">
        <v>1086</v>
      </c>
    </row>
    <row r="1366" spans="2:7" x14ac:dyDescent="0.25">
      <c r="B1366" s="141" t="s">
        <v>1737</v>
      </c>
      <c r="C1366" s="133" t="s">
        <v>1194</v>
      </c>
      <c r="D1366" s="106" t="s">
        <v>739</v>
      </c>
      <c r="E1366" s="106" t="s">
        <v>128</v>
      </c>
      <c r="F1366" s="106"/>
      <c r="G1366" s="107" t="s">
        <v>1088</v>
      </c>
    </row>
    <row r="1367" spans="2:7" x14ac:dyDescent="0.25">
      <c r="B1367" s="141" t="s">
        <v>1737</v>
      </c>
      <c r="C1367" s="133" t="s">
        <v>1195</v>
      </c>
      <c r="D1367" s="106" t="s">
        <v>739</v>
      </c>
      <c r="E1367" s="106" t="s">
        <v>128</v>
      </c>
      <c r="F1367" s="106"/>
      <c r="G1367" s="107" t="s">
        <v>1090</v>
      </c>
    </row>
    <row r="1368" spans="2:7" x14ac:dyDescent="0.25">
      <c r="B1368" s="141" t="s">
        <v>1737</v>
      </c>
      <c r="C1368" s="133" t="s">
        <v>1196</v>
      </c>
      <c r="D1368" s="106" t="s">
        <v>739</v>
      </c>
      <c r="E1368" s="106" t="s">
        <v>128</v>
      </c>
      <c r="F1368" s="106"/>
      <c r="G1368" s="107" t="s">
        <v>1164</v>
      </c>
    </row>
    <row r="1369" spans="2:7" x14ac:dyDescent="0.25">
      <c r="B1369" s="141" t="s">
        <v>1737</v>
      </c>
      <c r="C1369" s="133" t="s">
        <v>1197</v>
      </c>
      <c r="D1369" s="106" t="s">
        <v>739</v>
      </c>
      <c r="E1369" s="106" t="s">
        <v>128</v>
      </c>
      <c r="F1369" s="106"/>
      <c r="G1369" s="107" t="s">
        <v>1166</v>
      </c>
    </row>
    <row r="1370" spans="2:7" x14ac:dyDescent="0.25">
      <c r="B1370" s="141" t="s">
        <v>1737</v>
      </c>
      <c r="C1370" s="133" t="s">
        <v>1198</v>
      </c>
      <c r="D1370" s="106" t="s">
        <v>739</v>
      </c>
      <c r="E1370" s="106" t="s">
        <v>128</v>
      </c>
      <c r="F1370" s="106"/>
      <c r="G1370" s="107" t="s">
        <v>1168</v>
      </c>
    </row>
    <row r="1371" spans="2:7" x14ac:dyDescent="0.25">
      <c r="B1371" s="141" t="s">
        <v>1737</v>
      </c>
      <c r="C1371" s="133" t="s">
        <v>1199</v>
      </c>
      <c r="D1371" s="106" t="s">
        <v>739</v>
      </c>
      <c r="E1371" s="106" t="s">
        <v>128</v>
      </c>
      <c r="F1371" s="106"/>
      <c r="G1371" s="107" t="s">
        <v>1170</v>
      </c>
    </row>
    <row r="1372" spans="2:7" x14ac:dyDescent="0.25">
      <c r="B1372" s="141" t="s">
        <v>1737</v>
      </c>
      <c r="C1372" s="133" t="s">
        <v>1200</v>
      </c>
      <c r="D1372" s="106" t="s">
        <v>739</v>
      </c>
      <c r="E1372" s="106" t="s">
        <v>128</v>
      </c>
      <c r="F1372" s="106"/>
      <c r="G1372" s="107" t="s">
        <v>1172</v>
      </c>
    </row>
    <row r="1373" spans="2:7" x14ac:dyDescent="0.25">
      <c r="B1373" s="141" t="s">
        <v>1737</v>
      </c>
      <c r="C1373" s="133" t="s">
        <v>1201</v>
      </c>
      <c r="D1373" s="106" t="s">
        <v>739</v>
      </c>
      <c r="E1373" s="106" t="s">
        <v>128</v>
      </c>
      <c r="F1373" s="106"/>
      <c r="G1373" s="107" t="s">
        <v>1174</v>
      </c>
    </row>
    <row r="1374" spans="2:7" x14ac:dyDescent="0.25">
      <c r="B1374" s="141" t="s">
        <v>1737</v>
      </c>
      <c r="C1374" s="133" t="s">
        <v>1202</v>
      </c>
      <c r="D1374" s="106" t="s">
        <v>739</v>
      </c>
      <c r="E1374" s="106" t="s">
        <v>128</v>
      </c>
      <c r="F1374" s="106"/>
      <c r="G1374" s="107" t="s">
        <v>1176</v>
      </c>
    </row>
    <row r="1375" spans="2:7" x14ac:dyDescent="0.25">
      <c r="B1375" s="141" t="s">
        <v>1737</v>
      </c>
      <c r="C1375" s="133" t="s">
        <v>1203</v>
      </c>
      <c r="D1375" s="106" t="s">
        <v>739</v>
      </c>
      <c r="E1375" s="106" t="s">
        <v>128</v>
      </c>
      <c r="F1375" s="106"/>
      <c r="G1375" s="107" t="s">
        <v>1178</v>
      </c>
    </row>
    <row r="1376" spans="2:7" x14ac:dyDescent="0.25">
      <c r="B1376" s="141" t="s">
        <v>1737</v>
      </c>
      <c r="C1376" s="133" t="s">
        <v>1204</v>
      </c>
      <c r="D1376" s="106" t="s">
        <v>739</v>
      </c>
      <c r="E1376" s="106" t="s">
        <v>128</v>
      </c>
      <c r="F1376" s="106"/>
      <c r="G1376" s="107" t="s">
        <v>1180</v>
      </c>
    </row>
    <row r="1377" spans="2:7" x14ac:dyDescent="0.25">
      <c r="B1377" s="141" t="s">
        <v>1737</v>
      </c>
      <c r="C1377" s="133" t="s">
        <v>1205</v>
      </c>
      <c r="D1377" s="106" t="s">
        <v>739</v>
      </c>
      <c r="E1377" s="106" t="s">
        <v>128</v>
      </c>
      <c r="F1377" s="106"/>
      <c r="G1377" s="107" t="s">
        <v>1182</v>
      </c>
    </row>
    <row r="1378" spans="2:7" x14ac:dyDescent="0.25">
      <c r="B1378" s="141" t="s">
        <v>1737</v>
      </c>
      <c r="C1378" s="133" t="s">
        <v>1206</v>
      </c>
      <c r="D1378" s="106" t="s">
        <v>739</v>
      </c>
      <c r="E1378" s="106" t="s">
        <v>128</v>
      </c>
      <c r="F1378" s="106"/>
      <c r="G1378" s="107" t="s">
        <v>1184</v>
      </c>
    </row>
    <row r="1379" spans="2:7" x14ac:dyDescent="0.25">
      <c r="B1379" s="141" t="s">
        <v>1737</v>
      </c>
      <c r="C1379" s="133" t="s">
        <v>1207</v>
      </c>
      <c r="D1379" s="106" t="s">
        <v>739</v>
      </c>
      <c r="E1379" s="106" t="s">
        <v>128</v>
      </c>
      <c r="F1379" s="106"/>
      <c r="G1379" s="107" t="s">
        <v>1186</v>
      </c>
    </row>
    <row r="1380" spans="2:7" x14ac:dyDescent="0.25">
      <c r="B1380" s="141" t="s">
        <v>1737</v>
      </c>
      <c r="C1380" s="133" t="s">
        <v>1208</v>
      </c>
      <c r="D1380" s="106" t="s">
        <v>739</v>
      </c>
      <c r="E1380" s="106" t="s">
        <v>128</v>
      </c>
      <c r="F1380" s="106"/>
      <c r="G1380" s="107" t="s">
        <v>1188</v>
      </c>
    </row>
    <row r="1381" spans="2:7" x14ac:dyDescent="0.25">
      <c r="B1381" s="141" t="s">
        <v>1737</v>
      </c>
      <c r="C1381" s="133" t="s">
        <v>1209</v>
      </c>
      <c r="D1381" s="106" t="s">
        <v>739</v>
      </c>
      <c r="E1381" s="106" t="s">
        <v>128</v>
      </c>
      <c r="F1381" s="106"/>
      <c r="G1381" s="107" t="s">
        <v>1190</v>
      </c>
    </row>
    <row r="1382" spans="2:7" x14ac:dyDescent="0.25">
      <c r="B1382" s="143" t="s">
        <v>1737</v>
      </c>
      <c r="C1382" s="135" t="s">
        <v>1210</v>
      </c>
      <c r="D1382" s="117" t="s">
        <v>739</v>
      </c>
      <c r="E1382" s="117" t="s">
        <v>128</v>
      </c>
      <c r="F1382" s="117"/>
      <c r="G1382" s="126" t="s">
        <v>1192</v>
      </c>
    </row>
    <row r="1383" spans="2:7" x14ac:dyDescent="0.25">
      <c r="B1383" s="141" t="s">
        <v>1737</v>
      </c>
      <c r="C1383" s="134" t="s">
        <v>1211</v>
      </c>
      <c r="D1383" s="124" t="s">
        <v>739</v>
      </c>
      <c r="E1383" s="124" t="s">
        <v>128</v>
      </c>
      <c r="F1383" s="124"/>
      <c r="G1383" s="114" t="s">
        <v>1086</v>
      </c>
    </row>
    <row r="1384" spans="2:7" x14ac:dyDescent="0.25">
      <c r="B1384" s="141" t="s">
        <v>1737</v>
      </c>
      <c r="C1384" s="133" t="s">
        <v>1212</v>
      </c>
      <c r="D1384" s="106" t="s">
        <v>739</v>
      </c>
      <c r="E1384" s="106" t="s">
        <v>128</v>
      </c>
      <c r="F1384" s="106"/>
      <c r="G1384" s="107" t="s">
        <v>1088</v>
      </c>
    </row>
    <row r="1385" spans="2:7" x14ac:dyDescent="0.25">
      <c r="B1385" s="141" t="s">
        <v>1737</v>
      </c>
      <c r="C1385" s="133" t="s">
        <v>1213</v>
      </c>
      <c r="D1385" s="106" t="s">
        <v>739</v>
      </c>
      <c r="E1385" s="106" t="s">
        <v>128</v>
      </c>
      <c r="F1385" s="106"/>
      <c r="G1385" s="107" t="s">
        <v>1090</v>
      </c>
    </row>
    <row r="1386" spans="2:7" x14ac:dyDescent="0.25">
      <c r="B1386" s="141" t="s">
        <v>1737</v>
      </c>
      <c r="C1386" s="133" t="s">
        <v>1214</v>
      </c>
      <c r="D1386" s="106" t="s">
        <v>739</v>
      </c>
      <c r="E1386" s="106" t="s">
        <v>128</v>
      </c>
      <c r="F1386" s="106"/>
      <c r="G1386" s="107" t="s">
        <v>1164</v>
      </c>
    </row>
    <row r="1387" spans="2:7" x14ac:dyDescent="0.25">
      <c r="B1387" s="141" t="s">
        <v>1737</v>
      </c>
      <c r="C1387" s="133" t="s">
        <v>1215</v>
      </c>
      <c r="D1387" s="106" t="s">
        <v>739</v>
      </c>
      <c r="E1387" s="106" t="s">
        <v>128</v>
      </c>
      <c r="F1387" s="106"/>
      <c r="G1387" s="107" t="s">
        <v>1166</v>
      </c>
    </row>
    <row r="1388" spans="2:7" x14ac:dyDescent="0.25">
      <c r="B1388" s="141" t="s">
        <v>1737</v>
      </c>
      <c r="C1388" s="133" t="s">
        <v>1216</v>
      </c>
      <c r="D1388" s="106" t="s">
        <v>739</v>
      </c>
      <c r="E1388" s="106" t="s">
        <v>128</v>
      </c>
      <c r="F1388" s="106"/>
      <c r="G1388" s="107" t="s">
        <v>1168</v>
      </c>
    </row>
    <row r="1389" spans="2:7" x14ac:dyDescent="0.25">
      <c r="B1389" s="141" t="s">
        <v>1737</v>
      </c>
      <c r="C1389" s="133" t="s">
        <v>1217</v>
      </c>
      <c r="D1389" s="106" t="s">
        <v>739</v>
      </c>
      <c r="E1389" s="106" t="s">
        <v>128</v>
      </c>
      <c r="F1389" s="106"/>
      <c r="G1389" s="107" t="s">
        <v>1170</v>
      </c>
    </row>
    <row r="1390" spans="2:7" x14ac:dyDescent="0.25">
      <c r="B1390" s="141" t="s">
        <v>1737</v>
      </c>
      <c r="C1390" s="133" t="s">
        <v>1218</v>
      </c>
      <c r="D1390" s="106" t="s">
        <v>739</v>
      </c>
      <c r="E1390" s="106" t="s">
        <v>128</v>
      </c>
      <c r="F1390" s="106"/>
      <c r="G1390" s="107" t="s">
        <v>1172</v>
      </c>
    </row>
    <row r="1391" spans="2:7" x14ac:dyDescent="0.25">
      <c r="B1391" s="141" t="s">
        <v>1737</v>
      </c>
      <c r="C1391" s="133" t="s">
        <v>1219</v>
      </c>
      <c r="D1391" s="106" t="s">
        <v>739</v>
      </c>
      <c r="E1391" s="106" t="s">
        <v>128</v>
      </c>
      <c r="F1391" s="106"/>
      <c r="G1391" s="107" t="s">
        <v>1174</v>
      </c>
    </row>
    <row r="1392" spans="2:7" x14ac:dyDescent="0.25">
      <c r="B1392" s="141" t="s">
        <v>1737</v>
      </c>
      <c r="C1392" s="133" t="s">
        <v>1220</v>
      </c>
      <c r="D1392" s="106" t="s">
        <v>739</v>
      </c>
      <c r="E1392" s="106" t="s">
        <v>128</v>
      </c>
      <c r="F1392" s="106"/>
      <c r="G1392" s="107" t="s">
        <v>1176</v>
      </c>
    </row>
    <row r="1393" spans="2:7" x14ac:dyDescent="0.25">
      <c r="B1393" s="141" t="s">
        <v>1737</v>
      </c>
      <c r="C1393" s="133" t="s">
        <v>1221</v>
      </c>
      <c r="D1393" s="106" t="s">
        <v>739</v>
      </c>
      <c r="E1393" s="106" t="s">
        <v>128</v>
      </c>
      <c r="F1393" s="106"/>
      <c r="G1393" s="107" t="s">
        <v>1178</v>
      </c>
    </row>
    <row r="1394" spans="2:7" x14ac:dyDescent="0.25">
      <c r="B1394" s="141" t="s">
        <v>1737</v>
      </c>
      <c r="C1394" s="133" t="s">
        <v>1222</v>
      </c>
      <c r="D1394" s="106" t="s">
        <v>739</v>
      </c>
      <c r="E1394" s="106" t="s">
        <v>128</v>
      </c>
      <c r="F1394" s="106"/>
      <c r="G1394" s="107" t="s">
        <v>1180</v>
      </c>
    </row>
    <row r="1395" spans="2:7" x14ac:dyDescent="0.25">
      <c r="B1395" s="141" t="s">
        <v>1737</v>
      </c>
      <c r="C1395" s="133" t="s">
        <v>1223</v>
      </c>
      <c r="D1395" s="106" t="s">
        <v>739</v>
      </c>
      <c r="E1395" s="106" t="s">
        <v>128</v>
      </c>
      <c r="F1395" s="106"/>
      <c r="G1395" s="107" t="s">
        <v>1182</v>
      </c>
    </row>
    <row r="1396" spans="2:7" x14ac:dyDescent="0.25">
      <c r="B1396" s="141" t="s">
        <v>1737</v>
      </c>
      <c r="C1396" s="133" t="s">
        <v>1224</v>
      </c>
      <c r="D1396" s="106" t="s">
        <v>739</v>
      </c>
      <c r="E1396" s="106" t="s">
        <v>128</v>
      </c>
      <c r="F1396" s="106"/>
      <c r="G1396" s="107" t="s">
        <v>1184</v>
      </c>
    </row>
    <row r="1397" spans="2:7" x14ac:dyDescent="0.25">
      <c r="B1397" s="141" t="s">
        <v>1737</v>
      </c>
      <c r="C1397" s="133" t="s">
        <v>1225</v>
      </c>
      <c r="D1397" s="106" t="s">
        <v>739</v>
      </c>
      <c r="E1397" s="106" t="s">
        <v>128</v>
      </c>
      <c r="F1397" s="106"/>
      <c r="G1397" s="107" t="s">
        <v>1186</v>
      </c>
    </row>
    <row r="1398" spans="2:7" x14ac:dyDescent="0.25">
      <c r="B1398" s="141" t="s">
        <v>1737</v>
      </c>
      <c r="C1398" s="133" t="s">
        <v>1226</v>
      </c>
      <c r="D1398" s="106" t="s">
        <v>739</v>
      </c>
      <c r="E1398" s="106" t="s">
        <v>128</v>
      </c>
      <c r="F1398" s="106"/>
      <c r="G1398" s="107" t="s">
        <v>1188</v>
      </c>
    </row>
    <row r="1399" spans="2:7" x14ac:dyDescent="0.25">
      <c r="B1399" s="141" t="s">
        <v>1737</v>
      </c>
      <c r="C1399" s="133" t="s">
        <v>1227</v>
      </c>
      <c r="D1399" s="106" t="s">
        <v>739</v>
      </c>
      <c r="E1399" s="106" t="s">
        <v>128</v>
      </c>
      <c r="F1399" s="106"/>
      <c r="G1399" s="107" t="s">
        <v>1190</v>
      </c>
    </row>
    <row r="1400" spans="2:7" x14ac:dyDescent="0.25">
      <c r="B1400" s="143" t="s">
        <v>1737</v>
      </c>
      <c r="C1400" s="135" t="s">
        <v>1228</v>
      </c>
      <c r="D1400" s="117" t="s">
        <v>739</v>
      </c>
      <c r="E1400" s="117" t="s">
        <v>128</v>
      </c>
      <c r="F1400" s="117"/>
      <c r="G1400" s="126" t="s">
        <v>1192</v>
      </c>
    </row>
    <row r="1401" spans="2:7" x14ac:dyDescent="0.25">
      <c r="B1401" s="141" t="s">
        <v>1737</v>
      </c>
      <c r="C1401" s="134" t="s">
        <v>1229</v>
      </c>
      <c r="D1401" s="124" t="s">
        <v>739</v>
      </c>
      <c r="E1401" s="124" t="s">
        <v>128</v>
      </c>
      <c r="F1401" s="124"/>
      <c r="G1401" s="114" t="s">
        <v>1086</v>
      </c>
    </row>
    <row r="1402" spans="2:7" x14ac:dyDescent="0.25">
      <c r="B1402" s="141" t="s">
        <v>1737</v>
      </c>
      <c r="C1402" s="133" t="s">
        <v>1230</v>
      </c>
      <c r="D1402" s="106" t="s">
        <v>739</v>
      </c>
      <c r="E1402" s="106" t="s">
        <v>128</v>
      </c>
      <c r="F1402" s="106"/>
      <c r="G1402" s="107" t="s">
        <v>1088</v>
      </c>
    </row>
    <row r="1403" spans="2:7" x14ac:dyDescent="0.25">
      <c r="B1403" s="141" t="s">
        <v>1737</v>
      </c>
      <c r="C1403" s="133" t="s">
        <v>1231</v>
      </c>
      <c r="D1403" s="106" t="s">
        <v>739</v>
      </c>
      <c r="E1403" s="106" t="s">
        <v>128</v>
      </c>
      <c r="F1403" s="106"/>
      <c r="G1403" s="107" t="s">
        <v>1090</v>
      </c>
    </row>
    <row r="1404" spans="2:7" x14ac:dyDescent="0.25">
      <c r="B1404" s="141" t="s">
        <v>1737</v>
      </c>
      <c r="C1404" s="133" t="s">
        <v>1232</v>
      </c>
      <c r="D1404" s="106" t="s">
        <v>739</v>
      </c>
      <c r="E1404" s="106" t="s">
        <v>128</v>
      </c>
      <c r="F1404" s="106"/>
      <c r="G1404" s="107" t="s">
        <v>1164</v>
      </c>
    </row>
    <row r="1405" spans="2:7" x14ac:dyDescent="0.25">
      <c r="B1405" s="141" t="s">
        <v>1737</v>
      </c>
      <c r="C1405" s="133" t="s">
        <v>1233</v>
      </c>
      <c r="D1405" s="106" t="s">
        <v>739</v>
      </c>
      <c r="E1405" s="106" t="s">
        <v>128</v>
      </c>
      <c r="F1405" s="106"/>
      <c r="G1405" s="107" t="s">
        <v>1166</v>
      </c>
    </row>
    <row r="1406" spans="2:7" x14ac:dyDescent="0.25">
      <c r="B1406" s="141" t="s">
        <v>1737</v>
      </c>
      <c r="C1406" s="133" t="s">
        <v>1234</v>
      </c>
      <c r="D1406" s="106" t="s">
        <v>739</v>
      </c>
      <c r="E1406" s="106" t="s">
        <v>128</v>
      </c>
      <c r="F1406" s="106"/>
      <c r="G1406" s="107" t="s">
        <v>1168</v>
      </c>
    </row>
    <row r="1407" spans="2:7" x14ac:dyDescent="0.25">
      <c r="B1407" s="141" t="s">
        <v>1737</v>
      </c>
      <c r="C1407" s="133" t="s">
        <v>1235</v>
      </c>
      <c r="D1407" s="106" t="s">
        <v>739</v>
      </c>
      <c r="E1407" s="106" t="s">
        <v>128</v>
      </c>
      <c r="F1407" s="106"/>
      <c r="G1407" s="107" t="s">
        <v>1170</v>
      </c>
    </row>
    <row r="1408" spans="2:7" x14ac:dyDescent="0.25">
      <c r="B1408" s="141" t="s">
        <v>1737</v>
      </c>
      <c r="C1408" s="133" t="s">
        <v>1236</v>
      </c>
      <c r="D1408" s="106" t="s">
        <v>739</v>
      </c>
      <c r="E1408" s="106" t="s">
        <v>128</v>
      </c>
      <c r="F1408" s="106"/>
      <c r="G1408" s="107" t="s">
        <v>1172</v>
      </c>
    </row>
    <row r="1409" spans="2:7" x14ac:dyDescent="0.25">
      <c r="B1409" s="141" t="s">
        <v>1737</v>
      </c>
      <c r="C1409" s="133" t="s">
        <v>1237</v>
      </c>
      <c r="D1409" s="106" t="s">
        <v>739</v>
      </c>
      <c r="E1409" s="106" t="s">
        <v>128</v>
      </c>
      <c r="F1409" s="106"/>
      <c r="G1409" s="107" t="s">
        <v>1174</v>
      </c>
    </row>
    <row r="1410" spans="2:7" x14ac:dyDescent="0.25">
      <c r="B1410" s="141" t="s">
        <v>1737</v>
      </c>
      <c r="C1410" s="133" t="s">
        <v>1238</v>
      </c>
      <c r="D1410" s="106" t="s">
        <v>739</v>
      </c>
      <c r="E1410" s="106" t="s">
        <v>128</v>
      </c>
      <c r="F1410" s="106"/>
      <c r="G1410" s="107" t="s">
        <v>1176</v>
      </c>
    </row>
    <row r="1411" spans="2:7" x14ac:dyDescent="0.25">
      <c r="B1411" s="141" t="s">
        <v>1737</v>
      </c>
      <c r="C1411" s="133" t="s">
        <v>1239</v>
      </c>
      <c r="D1411" s="106" t="s">
        <v>739</v>
      </c>
      <c r="E1411" s="106" t="s">
        <v>128</v>
      </c>
      <c r="F1411" s="106"/>
      <c r="G1411" s="107" t="s">
        <v>1178</v>
      </c>
    </row>
    <row r="1412" spans="2:7" x14ac:dyDescent="0.25">
      <c r="B1412" s="141" t="s">
        <v>1737</v>
      </c>
      <c r="C1412" s="133" t="s">
        <v>1240</v>
      </c>
      <c r="D1412" s="106" t="s">
        <v>739</v>
      </c>
      <c r="E1412" s="106" t="s">
        <v>128</v>
      </c>
      <c r="F1412" s="106"/>
      <c r="G1412" s="107" t="s">
        <v>1180</v>
      </c>
    </row>
    <row r="1413" spans="2:7" x14ac:dyDescent="0.25">
      <c r="B1413" s="141" t="s">
        <v>1737</v>
      </c>
      <c r="C1413" s="133" t="s">
        <v>1241</v>
      </c>
      <c r="D1413" s="106" t="s">
        <v>739</v>
      </c>
      <c r="E1413" s="106" t="s">
        <v>128</v>
      </c>
      <c r="F1413" s="106"/>
      <c r="G1413" s="107" t="s">
        <v>1182</v>
      </c>
    </row>
    <row r="1414" spans="2:7" x14ac:dyDescent="0.25">
      <c r="B1414" s="141" t="s">
        <v>1737</v>
      </c>
      <c r="C1414" s="133" t="s">
        <v>1242</v>
      </c>
      <c r="D1414" s="106" t="s">
        <v>739</v>
      </c>
      <c r="E1414" s="106" t="s">
        <v>128</v>
      </c>
      <c r="F1414" s="106"/>
      <c r="G1414" s="107" t="s">
        <v>1184</v>
      </c>
    </row>
    <row r="1415" spans="2:7" x14ac:dyDescent="0.25">
      <c r="B1415" s="141" t="s">
        <v>1737</v>
      </c>
      <c r="C1415" s="133" t="s">
        <v>1243</v>
      </c>
      <c r="D1415" s="106" t="s">
        <v>739</v>
      </c>
      <c r="E1415" s="106" t="s">
        <v>128</v>
      </c>
      <c r="F1415" s="106"/>
      <c r="G1415" s="107" t="s">
        <v>1186</v>
      </c>
    </row>
    <row r="1416" spans="2:7" x14ac:dyDescent="0.25">
      <c r="B1416" s="141" t="s">
        <v>1737</v>
      </c>
      <c r="C1416" s="133" t="s">
        <v>1244</v>
      </c>
      <c r="D1416" s="106" t="s">
        <v>739</v>
      </c>
      <c r="E1416" s="106" t="s">
        <v>128</v>
      </c>
      <c r="F1416" s="106"/>
      <c r="G1416" s="107" t="s">
        <v>1188</v>
      </c>
    </row>
    <row r="1417" spans="2:7" x14ac:dyDescent="0.25">
      <c r="B1417" s="141" t="s">
        <v>1737</v>
      </c>
      <c r="C1417" s="133" t="s">
        <v>1245</v>
      </c>
      <c r="D1417" s="106" t="s">
        <v>739</v>
      </c>
      <c r="E1417" s="106" t="s">
        <v>128</v>
      </c>
      <c r="F1417" s="106"/>
      <c r="G1417" s="107" t="s">
        <v>1190</v>
      </c>
    </row>
    <row r="1418" spans="2:7" x14ac:dyDescent="0.25">
      <c r="B1418" s="143" t="s">
        <v>1737</v>
      </c>
      <c r="C1418" s="135" t="s">
        <v>1246</v>
      </c>
      <c r="D1418" s="117" t="s">
        <v>739</v>
      </c>
      <c r="E1418" s="117" t="s">
        <v>128</v>
      </c>
      <c r="F1418" s="117"/>
      <c r="G1418" s="126" t="s">
        <v>1192</v>
      </c>
    </row>
    <row r="1419" spans="2:7" x14ac:dyDescent="0.25">
      <c r="B1419" s="144" t="s">
        <v>1738</v>
      </c>
      <c r="C1419" s="134" t="s">
        <v>1247</v>
      </c>
      <c r="D1419" s="108" t="s">
        <v>739</v>
      </c>
      <c r="E1419" s="108" t="s">
        <v>128</v>
      </c>
      <c r="F1419" s="108"/>
      <c r="G1419" s="109" t="s">
        <v>1248</v>
      </c>
    </row>
    <row r="1420" spans="2:7" x14ac:dyDescent="0.25">
      <c r="B1420" s="141" t="s">
        <v>1738</v>
      </c>
      <c r="C1420" s="133" t="s">
        <v>1249</v>
      </c>
      <c r="D1420" s="110" t="s">
        <v>739</v>
      </c>
      <c r="E1420" s="110" t="s">
        <v>128</v>
      </c>
      <c r="F1420" s="110"/>
      <c r="G1420" s="111" t="s">
        <v>1250</v>
      </c>
    </row>
    <row r="1421" spans="2:7" x14ac:dyDescent="0.25">
      <c r="B1421" s="143" t="s">
        <v>1738</v>
      </c>
      <c r="C1421" s="135" t="s">
        <v>1251</v>
      </c>
      <c r="D1421" s="112" t="s">
        <v>739</v>
      </c>
      <c r="E1421" s="112" t="s">
        <v>128</v>
      </c>
      <c r="F1421" s="112"/>
      <c r="G1421" s="113" t="s">
        <v>1252</v>
      </c>
    </row>
    <row r="1422" spans="2:7" x14ac:dyDescent="0.25">
      <c r="B1422" s="144" t="s">
        <v>1739</v>
      </c>
      <c r="C1422" s="134" t="s">
        <v>1253</v>
      </c>
      <c r="D1422" s="108" t="s">
        <v>638</v>
      </c>
      <c r="E1422" s="108" t="s">
        <v>128</v>
      </c>
      <c r="F1422" s="108"/>
      <c r="G1422" s="109" t="s">
        <v>1254</v>
      </c>
    </row>
    <row r="1423" spans="2:7" x14ac:dyDescent="0.25">
      <c r="B1423" s="141" t="s">
        <v>1739</v>
      </c>
      <c r="C1423" s="133" t="s">
        <v>1255</v>
      </c>
      <c r="D1423" s="110" t="s">
        <v>638</v>
      </c>
      <c r="E1423" s="110" t="s">
        <v>128</v>
      </c>
      <c r="F1423" s="110"/>
      <c r="G1423" s="111" t="s">
        <v>1256</v>
      </c>
    </row>
    <row r="1424" spans="2:7" x14ac:dyDescent="0.25">
      <c r="B1424" s="141" t="s">
        <v>1739</v>
      </c>
      <c r="C1424" s="133" t="s">
        <v>1257</v>
      </c>
      <c r="D1424" s="110" t="s">
        <v>638</v>
      </c>
      <c r="E1424" s="110" t="s">
        <v>128</v>
      </c>
      <c r="F1424" s="110"/>
      <c r="G1424" s="111" t="s">
        <v>1258</v>
      </c>
    </row>
    <row r="1425" spans="2:7" x14ac:dyDescent="0.25">
      <c r="B1425" s="141" t="s">
        <v>1739</v>
      </c>
      <c r="C1425" s="133" t="s">
        <v>1259</v>
      </c>
      <c r="D1425" s="110" t="s">
        <v>638</v>
      </c>
      <c r="E1425" s="110" t="s">
        <v>128</v>
      </c>
      <c r="F1425" s="110"/>
      <c r="G1425" s="111" t="s">
        <v>1260</v>
      </c>
    </row>
    <row r="1426" spans="2:7" x14ac:dyDescent="0.25">
      <c r="B1426" s="141" t="s">
        <v>1739</v>
      </c>
      <c r="C1426" s="133" t="s">
        <v>1261</v>
      </c>
      <c r="D1426" s="110" t="s">
        <v>638</v>
      </c>
      <c r="E1426" s="110" t="s">
        <v>128</v>
      </c>
      <c r="F1426" s="110"/>
      <c r="G1426" s="111" t="s">
        <v>1262</v>
      </c>
    </row>
    <row r="1427" spans="2:7" x14ac:dyDescent="0.25">
      <c r="B1427" s="141" t="s">
        <v>1739</v>
      </c>
      <c r="C1427" s="133" t="s">
        <v>1263</v>
      </c>
      <c r="D1427" s="110" t="s">
        <v>638</v>
      </c>
      <c r="E1427" s="110" t="s">
        <v>128</v>
      </c>
      <c r="F1427" s="110"/>
      <c r="G1427" s="111" t="s">
        <v>1264</v>
      </c>
    </row>
    <row r="1428" spans="2:7" x14ac:dyDescent="0.25">
      <c r="B1428" s="141" t="s">
        <v>1739</v>
      </c>
      <c r="C1428" s="133" t="s">
        <v>1265</v>
      </c>
      <c r="D1428" s="110" t="s">
        <v>638</v>
      </c>
      <c r="E1428" s="110" t="s">
        <v>128</v>
      </c>
      <c r="F1428" s="110"/>
      <c r="G1428" s="111" t="s">
        <v>1266</v>
      </c>
    </row>
    <row r="1429" spans="2:7" x14ac:dyDescent="0.25">
      <c r="B1429" s="141" t="s">
        <v>1739</v>
      </c>
      <c r="C1429" s="133" t="s">
        <v>1267</v>
      </c>
      <c r="D1429" s="110" t="s">
        <v>638</v>
      </c>
      <c r="E1429" s="110" t="s">
        <v>128</v>
      </c>
      <c r="F1429" s="110"/>
      <c r="G1429" s="111" t="s">
        <v>1248</v>
      </c>
    </row>
    <row r="1430" spans="2:7" x14ac:dyDescent="0.25">
      <c r="B1430" s="143" t="s">
        <v>1739</v>
      </c>
      <c r="C1430" s="135" t="s">
        <v>1268</v>
      </c>
      <c r="D1430" s="112" t="s">
        <v>638</v>
      </c>
      <c r="E1430" s="112" t="s">
        <v>128</v>
      </c>
      <c r="F1430" s="112"/>
      <c r="G1430" s="113" t="s">
        <v>1250</v>
      </c>
    </row>
    <row r="1431" spans="2:7" ht="25.5" x14ac:dyDescent="0.25">
      <c r="B1431" s="143" t="s">
        <v>1740</v>
      </c>
      <c r="C1431" s="136" t="s">
        <v>1269</v>
      </c>
      <c r="D1431" s="115" t="s">
        <v>1649</v>
      </c>
      <c r="E1431" s="115" t="s">
        <v>1647</v>
      </c>
      <c r="F1431" s="115"/>
      <c r="G1431" s="118" t="s">
        <v>1270</v>
      </c>
    </row>
    <row r="1432" spans="2:7" x14ac:dyDescent="0.25">
      <c r="B1432" s="141" t="s">
        <v>1741</v>
      </c>
      <c r="C1432" s="134" t="s">
        <v>1271</v>
      </c>
      <c r="D1432" s="108" t="s">
        <v>1272</v>
      </c>
      <c r="E1432" s="108" t="s">
        <v>128</v>
      </c>
      <c r="F1432" s="108"/>
      <c r="G1432" s="109" t="s">
        <v>1273</v>
      </c>
    </row>
    <row r="1433" spans="2:7" x14ac:dyDescent="0.25">
      <c r="B1433" s="141" t="s">
        <v>1741</v>
      </c>
      <c r="C1433" s="133" t="s">
        <v>1274</v>
      </c>
      <c r="D1433" s="110" t="s">
        <v>1272</v>
      </c>
      <c r="E1433" s="110" t="s">
        <v>128</v>
      </c>
      <c r="F1433" s="110"/>
      <c r="G1433" s="111" t="s">
        <v>1275</v>
      </c>
    </row>
    <row r="1434" spans="2:7" x14ac:dyDescent="0.25">
      <c r="B1434" s="141" t="s">
        <v>1741</v>
      </c>
      <c r="C1434" s="133" t="s">
        <v>1276</v>
      </c>
      <c r="D1434" s="110" t="s">
        <v>1272</v>
      </c>
      <c r="E1434" s="110" t="s">
        <v>128</v>
      </c>
      <c r="F1434" s="110"/>
      <c r="G1434" s="111" t="s">
        <v>1277</v>
      </c>
    </row>
    <row r="1435" spans="2:7" x14ac:dyDescent="0.25">
      <c r="B1435" s="141" t="s">
        <v>1741</v>
      </c>
      <c r="C1435" s="133" t="s">
        <v>1278</v>
      </c>
      <c r="D1435" s="110" t="s">
        <v>1272</v>
      </c>
      <c r="E1435" s="110" t="s">
        <v>128</v>
      </c>
      <c r="F1435" s="110"/>
      <c r="G1435" s="111" t="s">
        <v>1279</v>
      </c>
    </row>
    <row r="1436" spans="2:7" x14ac:dyDescent="0.25">
      <c r="B1436" s="143" t="s">
        <v>1741</v>
      </c>
      <c r="C1436" s="135" t="s">
        <v>1280</v>
      </c>
      <c r="D1436" s="112" t="s">
        <v>1272</v>
      </c>
      <c r="E1436" s="112" t="s">
        <v>128</v>
      </c>
      <c r="F1436" s="112"/>
      <c r="G1436" s="113" t="s">
        <v>1281</v>
      </c>
    </row>
    <row r="1437" spans="2:7" x14ac:dyDescent="0.25">
      <c r="B1437" s="141" t="s">
        <v>1742</v>
      </c>
      <c r="C1437" s="134" t="s">
        <v>1282</v>
      </c>
      <c r="D1437" s="108" t="s">
        <v>739</v>
      </c>
      <c r="E1437" s="108" t="s">
        <v>128</v>
      </c>
      <c r="F1437" s="108"/>
      <c r="G1437" s="109" t="s">
        <v>1283</v>
      </c>
    </row>
    <row r="1438" spans="2:7" x14ac:dyDescent="0.25">
      <c r="B1438" s="143" t="s">
        <v>1742</v>
      </c>
      <c r="C1438" s="135" t="s">
        <v>1284</v>
      </c>
      <c r="D1438" s="112" t="s">
        <v>739</v>
      </c>
      <c r="E1438" s="112" t="s">
        <v>128</v>
      </c>
      <c r="F1438" s="112"/>
      <c r="G1438" s="113" t="s">
        <v>1283</v>
      </c>
    </row>
    <row r="1439" spans="2:7" x14ac:dyDescent="0.25">
      <c r="B1439" s="144" t="s">
        <v>1743</v>
      </c>
      <c r="C1439" s="133" t="s">
        <v>1285</v>
      </c>
      <c r="D1439" s="110" t="s">
        <v>1286</v>
      </c>
      <c r="E1439" s="110" t="s">
        <v>128</v>
      </c>
      <c r="F1439" s="110"/>
      <c r="G1439" s="111" t="s">
        <v>1287</v>
      </c>
    </row>
    <row r="1440" spans="2:7" x14ac:dyDescent="0.25">
      <c r="B1440" s="141" t="s">
        <v>1743</v>
      </c>
      <c r="C1440" s="133" t="s">
        <v>1288</v>
      </c>
      <c r="D1440" s="110" t="s">
        <v>1286</v>
      </c>
      <c r="E1440" s="110" t="s">
        <v>128</v>
      </c>
      <c r="F1440" s="110"/>
      <c r="G1440" s="111" t="s">
        <v>1287</v>
      </c>
    </row>
    <row r="1441" spans="2:7" x14ac:dyDescent="0.25">
      <c r="B1441" s="141" t="s">
        <v>1743</v>
      </c>
      <c r="C1441" s="133" t="s">
        <v>1289</v>
      </c>
      <c r="D1441" s="110" t="s">
        <v>1286</v>
      </c>
      <c r="E1441" s="110" t="s">
        <v>128</v>
      </c>
      <c r="F1441" s="110"/>
      <c r="G1441" s="111" t="s">
        <v>151</v>
      </c>
    </row>
    <row r="1442" spans="2:7" x14ac:dyDescent="0.25">
      <c r="B1442" s="141" t="s">
        <v>1743</v>
      </c>
      <c r="C1442" s="133" t="s">
        <v>1290</v>
      </c>
      <c r="D1442" s="110" t="s">
        <v>1286</v>
      </c>
      <c r="E1442" s="110" t="s">
        <v>128</v>
      </c>
      <c r="F1442" s="110"/>
      <c r="G1442" s="111" t="s">
        <v>151</v>
      </c>
    </row>
    <row r="1443" spans="2:7" x14ac:dyDescent="0.25">
      <c r="B1443" s="141" t="s">
        <v>1743</v>
      </c>
      <c r="C1443" s="133" t="s">
        <v>1291</v>
      </c>
      <c r="D1443" s="110" t="s">
        <v>1286</v>
      </c>
      <c r="E1443" s="110" t="s">
        <v>128</v>
      </c>
      <c r="F1443" s="110"/>
      <c r="G1443" s="111" t="s">
        <v>903</v>
      </c>
    </row>
    <row r="1444" spans="2:7" x14ac:dyDescent="0.25">
      <c r="B1444" s="141" t="s">
        <v>1743</v>
      </c>
      <c r="C1444" s="133" t="s">
        <v>1292</v>
      </c>
      <c r="D1444" s="110" t="s">
        <v>1286</v>
      </c>
      <c r="E1444" s="110" t="s">
        <v>128</v>
      </c>
      <c r="F1444" s="110"/>
      <c r="G1444" s="111" t="s">
        <v>903</v>
      </c>
    </row>
    <row r="1445" spans="2:7" x14ac:dyDescent="0.25">
      <c r="B1445" s="141" t="s">
        <v>1743</v>
      </c>
      <c r="C1445" s="133" t="s">
        <v>1293</v>
      </c>
      <c r="D1445" s="110" t="s">
        <v>1286</v>
      </c>
      <c r="E1445" s="110" t="s">
        <v>128</v>
      </c>
      <c r="F1445" s="110"/>
      <c r="G1445" s="111" t="s">
        <v>75</v>
      </c>
    </row>
    <row r="1446" spans="2:7" x14ac:dyDescent="0.25">
      <c r="B1446" s="141" t="s">
        <v>1743</v>
      </c>
      <c r="C1446" s="133" t="s">
        <v>1294</v>
      </c>
      <c r="D1446" s="110" t="s">
        <v>1286</v>
      </c>
      <c r="E1446" s="110" t="s">
        <v>128</v>
      </c>
      <c r="F1446" s="110"/>
      <c r="G1446" s="111" t="s">
        <v>75</v>
      </c>
    </row>
    <row r="1447" spans="2:7" x14ac:dyDescent="0.25">
      <c r="B1447" s="141" t="s">
        <v>1743</v>
      </c>
      <c r="C1447" s="133" t="s">
        <v>1295</v>
      </c>
      <c r="D1447" s="110" t="s">
        <v>1286</v>
      </c>
      <c r="E1447" s="110" t="s">
        <v>128</v>
      </c>
      <c r="F1447" s="110"/>
      <c r="G1447" s="111" t="s">
        <v>1296</v>
      </c>
    </row>
    <row r="1448" spans="2:7" x14ac:dyDescent="0.25">
      <c r="B1448" s="141" t="s">
        <v>1743</v>
      </c>
      <c r="C1448" s="133" t="s">
        <v>1297</v>
      </c>
      <c r="D1448" s="110" t="s">
        <v>1286</v>
      </c>
      <c r="E1448" s="110" t="s">
        <v>128</v>
      </c>
      <c r="F1448" s="110"/>
      <c r="G1448" s="111" t="s">
        <v>1296</v>
      </c>
    </row>
    <row r="1449" spans="2:7" x14ac:dyDescent="0.25">
      <c r="B1449" s="141" t="s">
        <v>1743</v>
      </c>
      <c r="C1449" s="133" t="s">
        <v>1298</v>
      </c>
      <c r="D1449" s="110" t="s">
        <v>1286</v>
      </c>
      <c r="E1449" s="110" t="s">
        <v>128</v>
      </c>
      <c r="F1449" s="110"/>
      <c r="G1449" s="111" t="s">
        <v>166</v>
      </c>
    </row>
    <row r="1450" spans="2:7" x14ac:dyDescent="0.25">
      <c r="B1450" s="141" t="s">
        <v>1743</v>
      </c>
      <c r="C1450" s="133" t="s">
        <v>1299</v>
      </c>
      <c r="D1450" s="110" t="s">
        <v>1286</v>
      </c>
      <c r="E1450" s="110" t="s">
        <v>128</v>
      </c>
      <c r="F1450" s="110"/>
      <c r="G1450" s="111" t="s">
        <v>166</v>
      </c>
    </row>
    <row r="1451" spans="2:7" x14ac:dyDescent="0.25">
      <c r="B1451" s="141" t="s">
        <v>1743</v>
      </c>
      <c r="C1451" s="133" t="s">
        <v>1300</v>
      </c>
      <c r="D1451" s="110" t="s">
        <v>1286</v>
      </c>
      <c r="E1451" s="110" t="s">
        <v>128</v>
      </c>
      <c r="F1451" s="110"/>
      <c r="G1451" s="111" t="s">
        <v>77</v>
      </c>
    </row>
    <row r="1452" spans="2:7" x14ac:dyDescent="0.25">
      <c r="B1452" s="143" t="s">
        <v>1743</v>
      </c>
      <c r="C1452" s="133" t="s">
        <v>1301</v>
      </c>
      <c r="D1452" s="110" t="s">
        <v>1286</v>
      </c>
      <c r="E1452" s="110" t="s">
        <v>128</v>
      </c>
      <c r="F1452" s="110"/>
      <c r="G1452" s="111" t="s">
        <v>77</v>
      </c>
    </row>
    <row r="1453" spans="2:7" x14ac:dyDescent="0.25">
      <c r="B1453" s="144" t="s">
        <v>1744</v>
      </c>
      <c r="C1453" s="134" t="s">
        <v>1302</v>
      </c>
      <c r="D1453" s="108" t="s">
        <v>389</v>
      </c>
      <c r="E1453" s="108" t="s">
        <v>128</v>
      </c>
      <c r="F1453" s="108"/>
      <c r="G1453" s="109" t="s">
        <v>1303</v>
      </c>
    </row>
    <row r="1454" spans="2:7" x14ac:dyDescent="0.25">
      <c r="B1454" s="141" t="s">
        <v>1744</v>
      </c>
      <c r="C1454" s="133" t="s">
        <v>1304</v>
      </c>
      <c r="D1454" s="110" t="s">
        <v>389</v>
      </c>
      <c r="E1454" s="110" t="s">
        <v>128</v>
      </c>
      <c r="F1454" s="110"/>
      <c r="G1454" s="111" t="s">
        <v>151</v>
      </c>
    </row>
    <row r="1455" spans="2:7" x14ac:dyDescent="0.25">
      <c r="B1455" s="141" t="s">
        <v>1744</v>
      </c>
      <c r="C1455" s="133" t="s">
        <v>1305</v>
      </c>
      <c r="D1455" s="110" t="s">
        <v>389</v>
      </c>
      <c r="E1455" s="110" t="s">
        <v>128</v>
      </c>
      <c r="F1455" s="110"/>
      <c r="G1455" s="111" t="s">
        <v>903</v>
      </c>
    </row>
    <row r="1456" spans="2:7" x14ac:dyDescent="0.25">
      <c r="B1456" s="141" t="s">
        <v>1744</v>
      </c>
      <c r="C1456" s="133" t="s">
        <v>1306</v>
      </c>
      <c r="D1456" s="110" t="s">
        <v>389</v>
      </c>
      <c r="E1456" s="110" t="s">
        <v>128</v>
      </c>
      <c r="F1456" s="110"/>
      <c r="G1456" s="111" t="s">
        <v>75</v>
      </c>
    </row>
    <row r="1457" spans="2:7" x14ac:dyDescent="0.25">
      <c r="B1457" s="141" t="s">
        <v>1744</v>
      </c>
      <c r="C1457" s="133" t="s">
        <v>1307</v>
      </c>
      <c r="D1457" s="110" t="s">
        <v>389</v>
      </c>
      <c r="E1457" s="110" t="s">
        <v>128</v>
      </c>
      <c r="F1457" s="110"/>
      <c r="G1457" s="111" t="s">
        <v>1296</v>
      </c>
    </row>
    <row r="1458" spans="2:7" x14ac:dyDescent="0.25">
      <c r="B1458" s="141" t="s">
        <v>1744</v>
      </c>
      <c r="C1458" s="133" t="s">
        <v>1308</v>
      </c>
      <c r="D1458" s="110" t="s">
        <v>389</v>
      </c>
      <c r="E1458" s="110" t="s">
        <v>128</v>
      </c>
      <c r="F1458" s="110"/>
      <c r="G1458" s="111" t="s">
        <v>166</v>
      </c>
    </row>
    <row r="1459" spans="2:7" x14ac:dyDescent="0.25">
      <c r="B1459" s="143" t="s">
        <v>1744</v>
      </c>
      <c r="C1459" s="135" t="s">
        <v>1309</v>
      </c>
      <c r="D1459" s="112" t="s">
        <v>389</v>
      </c>
      <c r="E1459" s="112" t="s">
        <v>128</v>
      </c>
      <c r="F1459" s="112"/>
      <c r="G1459" s="113" t="s">
        <v>77</v>
      </c>
    </row>
    <row r="1460" spans="2:7" x14ac:dyDescent="0.25">
      <c r="B1460" s="144" t="s">
        <v>1745</v>
      </c>
      <c r="C1460" s="134" t="s">
        <v>1310</v>
      </c>
      <c r="D1460" s="108" t="s">
        <v>1286</v>
      </c>
      <c r="E1460" s="108" t="s">
        <v>128</v>
      </c>
      <c r="F1460" s="108"/>
      <c r="G1460" s="114" t="s">
        <v>1311</v>
      </c>
    </row>
    <row r="1461" spans="2:7" x14ac:dyDescent="0.25">
      <c r="B1461" s="141" t="s">
        <v>1745</v>
      </c>
      <c r="C1461" s="133" t="s">
        <v>1312</v>
      </c>
      <c r="D1461" s="110" t="s">
        <v>1286</v>
      </c>
      <c r="E1461" s="110" t="s">
        <v>128</v>
      </c>
      <c r="F1461" s="110"/>
      <c r="G1461" s="111" t="s">
        <v>1313</v>
      </c>
    </row>
    <row r="1462" spans="2:7" x14ac:dyDescent="0.25">
      <c r="B1462" s="141" t="s">
        <v>1745</v>
      </c>
      <c r="C1462" s="133" t="s">
        <v>1314</v>
      </c>
      <c r="D1462" s="110" t="s">
        <v>1286</v>
      </c>
      <c r="E1462" s="110" t="s">
        <v>128</v>
      </c>
      <c r="F1462" s="110"/>
      <c r="G1462" s="111" t="s">
        <v>1315</v>
      </c>
    </row>
    <row r="1463" spans="2:7" x14ac:dyDescent="0.25">
      <c r="B1463" s="141" t="s">
        <v>1745</v>
      </c>
      <c r="C1463" s="133" t="s">
        <v>1316</v>
      </c>
      <c r="D1463" s="110" t="s">
        <v>1286</v>
      </c>
      <c r="E1463" s="110" t="s">
        <v>128</v>
      </c>
      <c r="F1463" s="110"/>
      <c r="G1463" s="111" t="s">
        <v>1317</v>
      </c>
    </row>
    <row r="1464" spans="2:7" x14ac:dyDescent="0.25">
      <c r="B1464" s="141" t="s">
        <v>1745</v>
      </c>
      <c r="C1464" s="133" t="s">
        <v>1318</v>
      </c>
      <c r="D1464" s="110" t="s">
        <v>1319</v>
      </c>
      <c r="E1464" s="110" t="s">
        <v>128</v>
      </c>
      <c r="F1464" s="110"/>
      <c r="G1464" s="111" t="s">
        <v>224</v>
      </c>
    </row>
    <row r="1465" spans="2:7" x14ac:dyDescent="0.25">
      <c r="B1465" s="141" t="s">
        <v>1745</v>
      </c>
      <c r="C1465" s="133" t="s">
        <v>1320</v>
      </c>
      <c r="D1465" s="110" t="s">
        <v>1319</v>
      </c>
      <c r="E1465" s="110" t="s">
        <v>128</v>
      </c>
      <c r="F1465" s="110"/>
      <c r="G1465" s="111" t="s">
        <v>194</v>
      </c>
    </row>
    <row r="1466" spans="2:7" x14ac:dyDescent="0.25">
      <c r="B1466" s="141" t="s">
        <v>1745</v>
      </c>
      <c r="C1466" s="133" t="s">
        <v>1321</v>
      </c>
      <c r="D1466" s="110" t="s">
        <v>1319</v>
      </c>
      <c r="E1466" s="110" t="s">
        <v>128</v>
      </c>
      <c r="F1466" s="110"/>
      <c r="G1466" s="111" t="s">
        <v>232</v>
      </c>
    </row>
    <row r="1467" spans="2:7" x14ac:dyDescent="0.25">
      <c r="B1467" s="141" t="s">
        <v>1745</v>
      </c>
      <c r="C1467" s="133" t="s">
        <v>1322</v>
      </c>
      <c r="D1467" s="110" t="s">
        <v>1319</v>
      </c>
      <c r="E1467" s="110" t="s">
        <v>128</v>
      </c>
      <c r="F1467" s="110"/>
      <c r="G1467" s="111" t="s">
        <v>1323</v>
      </c>
    </row>
    <row r="1468" spans="2:7" x14ac:dyDescent="0.25">
      <c r="B1468" s="141" t="s">
        <v>1745</v>
      </c>
      <c r="C1468" s="133" t="s">
        <v>1324</v>
      </c>
      <c r="D1468" s="110" t="s">
        <v>1319</v>
      </c>
      <c r="E1468" s="110" t="s">
        <v>128</v>
      </c>
      <c r="F1468" s="110"/>
      <c r="G1468" s="111" t="s">
        <v>328</v>
      </c>
    </row>
    <row r="1469" spans="2:7" x14ac:dyDescent="0.25">
      <c r="B1469" s="143" t="s">
        <v>1745</v>
      </c>
      <c r="C1469" s="135" t="s">
        <v>1325</v>
      </c>
      <c r="D1469" s="112" t="s">
        <v>1319</v>
      </c>
      <c r="E1469" s="112" t="s">
        <v>128</v>
      </c>
      <c r="F1469" s="112"/>
      <c r="G1469" s="113" t="s">
        <v>1326</v>
      </c>
    </row>
    <row r="1470" spans="2:7" x14ac:dyDescent="0.25">
      <c r="B1470" s="144" t="s">
        <v>1746</v>
      </c>
      <c r="C1470" s="133" t="s">
        <v>1327</v>
      </c>
      <c r="D1470" s="110" t="s">
        <v>1319</v>
      </c>
      <c r="E1470" s="110" t="s">
        <v>128</v>
      </c>
      <c r="F1470" s="110"/>
      <c r="G1470" s="111" t="s">
        <v>1287</v>
      </c>
    </row>
    <row r="1471" spans="2:7" x14ac:dyDescent="0.25">
      <c r="B1471" s="141" t="s">
        <v>1746</v>
      </c>
      <c r="C1471" s="133" t="s">
        <v>1328</v>
      </c>
      <c r="D1471" s="110" t="s">
        <v>1319</v>
      </c>
      <c r="E1471" s="110" t="s">
        <v>128</v>
      </c>
      <c r="F1471" s="110"/>
      <c r="G1471" s="111" t="s">
        <v>159</v>
      </c>
    </row>
    <row r="1472" spans="2:7" x14ac:dyDescent="0.25">
      <c r="B1472" s="141" t="s">
        <v>1746</v>
      </c>
      <c r="C1472" s="133" t="s">
        <v>1329</v>
      </c>
      <c r="D1472" s="110" t="s">
        <v>1319</v>
      </c>
      <c r="E1472" s="110" t="s">
        <v>128</v>
      </c>
      <c r="F1472" s="110"/>
      <c r="G1472" s="111" t="s">
        <v>151</v>
      </c>
    </row>
    <row r="1473" spans="2:7" x14ac:dyDescent="0.25">
      <c r="B1473" s="141" t="s">
        <v>1746</v>
      </c>
      <c r="C1473" s="133" t="s">
        <v>1330</v>
      </c>
      <c r="D1473" s="110" t="s">
        <v>1319</v>
      </c>
      <c r="E1473" s="110" t="s">
        <v>128</v>
      </c>
      <c r="F1473" s="110"/>
      <c r="G1473" s="111" t="s">
        <v>903</v>
      </c>
    </row>
    <row r="1474" spans="2:7" x14ac:dyDescent="0.25">
      <c r="B1474" s="141" t="s">
        <v>1746</v>
      </c>
      <c r="C1474" s="133" t="s">
        <v>1331</v>
      </c>
      <c r="D1474" s="110" t="s">
        <v>1319</v>
      </c>
      <c r="E1474" s="110" t="s">
        <v>128</v>
      </c>
      <c r="F1474" s="110"/>
      <c r="G1474" s="111" t="s">
        <v>75</v>
      </c>
    </row>
    <row r="1475" spans="2:7" x14ac:dyDescent="0.25">
      <c r="B1475" s="143" t="s">
        <v>1746</v>
      </c>
      <c r="C1475" s="133" t="s">
        <v>1332</v>
      </c>
      <c r="D1475" s="110" t="s">
        <v>1319</v>
      </c>
      <c r="E1475" s="110" t="s">
        <v>128</v>
      </c>
      <c r="F1475" s="110"/>
      <c r="G1475" s="111" t="s">
        <v>166</v>
      </c>
    </row>
    <row r="1476" spans="2:7" x14ac:dyDescent="0.25">
      <c r="B1476" s="144" t="s">
        <v>1747</v>
      </c>
      <c r="C1476" s="134" t="s">
        <v>1333</v>
      </c>
      <c r="D1476" s="108" t="s">
        <v>1319</v>
      </c>
      <c r="E1476" s="108" t="s">
        <v>128</v>
      </c>
      <c r="F1476" s="108"/>
      <c r="G1476" s="114" t="s">
        <v>1334</v>
      </c>
    </row>
    <row r="1477" spans="2:7" x14ac:dyDescent="0.25">
      <c r="B1477" s="141" t="s">
        <v>1747</v>
      </c>
      <c r="C1477" s="133" t="s">
        <v>1335</v>
      </c>
      <c r="D1477" s="110" t="s">
        <v>1319</v>
      </c>
      <c r="E1477" s="110" t="s">
        <v>128</v>
      </c>
      <c r="F1477" s="110"/>
      <c r="G1477" s="111" t="s">
        <v>1336</v>
      </c>
    </row>
    <row r="1478" spans="2:7" x14ac:dyDescent="0.25">
      <c r="B1478" s="141" t="s">
        <v>1747</v>
      </c>
      <c r="C1478" s="133" t="s">
        <v>1337</v>
      </c>
      <c r="D1478" s="110" t="s">
        <v>1319</v>
      </c>
      <c r="E1478" s="110" t="s">
        <v>128</v>
      </c>
      <c r="F1478" s="110"/>
      <c r="G1478" s="111" t="s">
        <v>192</v>
      </c>
    </row>
    <row r="1479" spans="2:7" x14ac:dyDescent="0.25">
      <c r="B1479" s="141" t="s">
        <v>1747</v>
      </c>
      <c r="C1479" s="133" t="s">
        <v>1338</v>
      </c>
      <c r="D1479" s="110" t="s">
        <v>1319</v>
      </c>
      <c r="E1479" s="110" t="s">
        <v>128</v>
      </c>
      <c r="F1479" s="110"/>
      <c r="G1479" s="111" t="s">
        <v>224</v>
      </c>
    </row>
    <row r="1480" spans="2:7" x14ac:dyDescent="0.25">
      <c r="B1480" s="141" t="s">
        <v>1747</v>
      </c>
      <c r="C1480" s="133" t="s">
        <v>1339</v>
      </c>
      <c r="D1480" s="110" t="s">
        <v>1319</v>
      </c>
      <c r="E1480" s="110" t="s">
        <v>128</v>
      </c>
      <c r="F1480" s="110"/>
      <c r="G1480" s="111" t="s">
        <v>194</v>
      </c>
    </row>
    <row r="1481" spans="2:7" x14ac:dyDescent="0.25">
      <c r="B1481" s="141" t="s">
        <v>1747</v>
      </c>
      <c r="C1481" s="133" t="s">
        <v>1340</v>
      </c>
      <c r="D1481" s="110" t="s">
        <v>1319</v>
      </c>
      <c r="E1481" s="110" t="s">
        <v>128</v>
      </c>
      <c r="F1481" s="110"/>
      <c r="G1481" s="111" t="s">
        <v>232</v>
      </c>
    </row>
    <row r="1482" spans="2:7" x14ac:dyDescent="0.25">
      <c r="B1482" s="141" t="s">
        <v>1747</v>
      </c>
      <c r="C1482" s="133" t="s">
        <v>1341</v>
      </c>
      <c r="D1482" s="110" t="s">
        <v>1319</v>
      </c>
      <c r="E1482" s="110" t="s">
        <v>128</v>
      </c>
      <c r="F1482" s="110"/>
      <c r="G1482" s="111" t="s">
        <v>1323</v>
      </c>
    </row>
    <row r="1483" spans="2:7" x14ac:dyDescent="0.25">
      <c r="B1483" s="141" t="s">
        <v>1747</v>
      </c>
      <c r="C1483" s="133" t="s">
        <v>1342</v>
      </c>
      <c r="D1483" s="110" t="s">
        <v>1319</v>
      </c>
      <c r="E1483" s="110" t="s">
        <v>128</v>
      </c>
      <c r="F1483" s="110"/>
      <c r="G1483" s="111" t="s">
        <v>1343</v>
      </c>
    </row>
    <row r="1484" spans="2:7" x14ac:dyDescent="0.25">
      <c r="B1484" s="141" t="s">
        <v>1747</v>
      </c>
      <c r="C1484" s="133" t="s">
        <v>1344</v>
      </c>
      <c r="D1484" s="110" t="s">
        <v>1319</v>
      </c>
      <c r="E1484" s="110" t="s">
        <v>128</v>
      </c>
      <c r="F1484" s="110"/>
      <c r="G1484" s="111" t="s">
        <v>328</v>
      </c>
    </row>
    <row r="1485" spans="2:7" x14ac:dyDescent="0.25">
      <c r="B1485" s="143" t="s">
        <v>1747</v>
      </c>
      <c r="C1485" s="135" t="s">
        <v>1345</v>
      </c>
      <c r="D1485" s="112" t="s">
        <v>1319</v>
      </c>
      <c r="E1485" s="112" t="s">
        <v>128</v>
      </c>
      <c r="F1485" s="112"/>
      <c r="G1485" s="113" t="s">
        <v>1326</v>
      </c>
    </row>
    <row r="1486" spans="2:7" x14ac:dyDescent="0.25">
      <c r="B1486" s="144" t="s">
        <v>2599</v>
      </c>
      <c r="C1486" s="134" t="s">
        <v>1346</v>
      </c>
      <c r="D1486" s="108" t="s">
        <v>1286</v>
      </c>
      <c r="E1486" s="108" t="s">
        <v>128</v>
      </c>
      <c r="F1486" s="108"/>
      <c r="G1486" s="109" t="s">
        <v>1311</v>
      </c>
    </row>
    <row r="1487" spans="2:7" x14ac:dyDescent="0.25">
      <c r="B1487" s="141" t="s">
        <v>2599</v>
      </c>
      <c r="C1487" s="133" t="s">
        <v>1347</v>
      </c>
      <c r="D1487" s="110" t="s">
        <v>1286</v>
      </c>
      <c r="E1487" s="110" t="s">
        <v>128</v>
      </c>
      <c r="F1487" s="110"/>
      <c r="G1487" s="111" t="s">
        <v>1334</v>
      </c>
    </row>
    <row r="1488" spans="2:7" x14ac:dyDescent="0.25">
      <c r="B1488" s="141" t="s">
        <v>2599</v>
      </c>
      <c r="C1488" s="133" t="s">
        <v>1348</v>
      </c>
      <c r="D1488" s="110" t="s">
        <v>1286</v>
      </c>
      <c r="E1488" s="110" t="s">
        <v>128</v>
      </c>
      <c r="F1488" s="110"/>
      <c r="G1488" s="111" t="s">
        <v>1313</v>
      </c>
    </row>
    <row r="1489" spans="2:7" x14ac:dyDescent="0.25">
      <c r="B1489" s="141" t="s">
        <v>2599</v>
      </c>
      <c r="C1489" s="133" t="s">
        <v>1349</v>
      </c>
      <c r="D1489" s="110" t="s">
        <v>1286</v>
      </c>
      <c r="E1489" s="110" t="s">
        <v>128</v>
      </c>
      <c r="F1489" s="110"/>
      <c r="G1489" s="111" t="s">
        <v>1315</v>
      </c>
    </row>
    <row r="1490" spans="2:7" x14ac:dyDescent="0.25">
      <c r="B1490" s="141" t="s">
        <v>2599</v>
      </c>
      <c r="C1490" s="133" t="s">
        <v>1350</v>
      </c>
      <c r="D1490" s="110" t="s">
        <v>1286</v>
      </c>
      <c r="E1490" s="110" t="s">
        <v>128</v>
      </c>
      <c r="F1490" s="110"/>
      <c r="G1490" s="111" t="s">
        <v>1351</v>
      </c>
    </row>
    <row r="1491" spans="2:7" x14ac:dyDescent="0.25">
      <c r="B1491" s="141" t="s">
        <v>2599</v>
      </c>
      <c r="C1491" s="133" t="s">
        <v>1352</v>
      </c>
      <c r="D1491" s="110" t="s">
        <v>1286</v>
      </c>
      <c r="E1491" s="110" t="s">
        <v>128</v>
      </c>
      <c r="F1491" s="110"/>
      <c r="G1491" s="111" t="s">
        <v>1317</v>
      </c>
    </row>
    <row r="1492" spans="2:7" x14ac:dyDescent="0.25">
      <c r="B1492" s="141" t="s">
        <v>2599</v>
      </c>
      <c r="C1492" s="133" t="s">
        <v>1353</v>
      </c>
      <c r="D1492" s="110" t="s">
        <v>1286</v>
      </c>
      <c r="E1492" s="110" t="s">
        <v>128</v>
      </c>
      <c r="F1492" s="110"/>
      <c r="G1492" s="111" t="s">
        <v>1336</v>
      </c>
    </row>
    <row r="1493" spans="2:7" x14ac:dyDescent="0.25">
      <c r="B1493" s="141" t="s">
        <v>2599</v>
      </c>
      <c r="C1493" s="133" t="s">
        <v>1354</v>
      </c>
      <c r="D1493" s="110" t="s">
        <v>1286</v>
      </c>
      <c r="E1493" s="110" t="s">
        <v>128</v>
      </c>
      <c r="F1493" s="110"/>
      <c r="G1493" s="111" t="s">
        <v>192</v>
      </c>
    </row>
    <row r="1494" spans="2:7" x14ac:dyDescent="0.25">
      <c r="B1494" s="141" t="s">
        <v>2599</v>
      </c>
      <c r="C1494" s="133" t="s">
        <v>1355</v>
      </c>
      <c r="D1494" s="110" t="s">
        <v>1319</v>
      </c>
      <c r="E1494" s="110" t="s">
        <v>128</v>
      </c>
      <c r="F1494" s="110"/>
      <c r="G1494" s="111" t="s">
        <v>224</v>
      </c>
    </row>
    <row r="1495" spans="2:7" x14ac:dyDescent="0.25">
      <c r="B1495" s="141" t="s">
        <v>2599</v>
      </c>
      <c r="C1495" s="133" t="s">
        <v>1356</v>
      </c>
      <c r="D1495" s="110" t="s">
        <v>1319</v>
      </c>
      <c r="E1495" s="110" t="s">
        <v>128</v>
      </c>
      <c r="F1495" s="110"/>
      <c r="G1495" s="111" t="s">
        <v>194</v>
      </c>
    </row>
    <row r="1496" spans="2:7" x14ac:dyDescent="0.25">
      <c r="B1496" s="141" t="s">
        <v>2599</v>
      </c>
      <c r="C1496" s="133" t="s">
        <v>1357</v>
      </c>
      <c r="D1496" s="110" t="s">
        <v>1319</v>
      </c>
      <c r="E1496" s="110" t="s">
        <v>128</v>
      </c>
      <c r="F1496" s="110"/>
      <c r="G1496" s="111" t="s">
        <v>232</v>
      </c>
    </row>
    <row r="1497" spans="2:7" x14ac:dyDescent="0.25">
      <c r="B1497" s="141" t="s">
        <v>2599</v>
      </c>
      <c r="C1497" s="133" t="s">
        <v>1358</v>
      </c>
      <c r="D1497" s="110" t="s">
        <v>1319</v>
      </c>
      <c r="E1497" s="110" t="s">
        <v>128</v>
      </c>
      <c r="F1497" s="110"/>
      <c r="G1497" s="111" t="s">
        <v>1323</v>
      </c>
    </row>
    <row r="1498" spans="2:7" x14ac:dyDescent="0.25">
      <c r="B1498" s="141" t="s">
        <v>2599</v>
      </c>
      <c r="C1498" s="133" t="s">
        <v>1359</v>
      </c>
      <c r="D1498" s="110" t="s">
        <v>1319</v>
      </c>
      <c r="E1498" s="110" t="s">
        <v>128</v>
      </c>
      <c r="F1498" s="110"/>
      <c r="G1498" s="111" t="s">
        <v>328</v>
      </c>
    </row>
    <row r="1499" spans="2:7" x14ac:dyDescent="0.25">
      <c r="B1499" s="141" t="s">
        <v>2599</v>
      </c>
      <c r="C1499" s="133" t="s">
        <v>1360</v>
      </c>
      <c r="D1499" s="110" t="s">
        <v>1319</v>
      </c>
      <c r="E1499" s="110" t="s">
        <v>128</v>
      </c>
      <c r="F1499" s="110"/>
      <c r="G1499" s="111" t="s">
        <v>1326</v>
      </c>
    </row>
    <row r="1500" spans="2:7" x14ac:dyDescent="0.25">
      <c r="B1500" s="141" t="s">
        <v>2599</v>
      </c>
      <c r="C1500" s="133" t="s">
        <v>1361</v>
      </c>
      <c r="D1500" s="110" t="s">
        <v>1319</v>
      </c>
      <c r="E1500" s="110" t="s">
        <v>128</v>
      </c>
      <c r="F1500" s="110"/>
      <c r="G1500" s="111" t="s">
        <v>1362</v>
      </c>
    </row>
    <row r="1501" spans="2:7" x14ac:dyDescent="0.25">
      <c r="B1501" s="141" t="s">
        <v>2599</v>
      </c>
      <c r="C1501" s="133" t="s">
        <v>1363</v>
      </c>
      <c r="D1501" s="110" t="s">
        <v>1286</v>
      </c>
      <c r="E1501" s="110" t="s">
        <v>128</v>
      </c>
      <c r="F1501" s="110"/>
      <c r="G1501" s="111" t="s">
        <v>1364</v>
      </c>
    </row>
    <row r="1502" spans="2:7" ht="25.5" x14ac:dyDescent="0.25">
      <c r="B1502" s="141" t="s">
        <v>2599</v>
      </c>
      <c r="C1502" s="133" t="s">
        <v>1365</v>
      </c>
      <c r="D1502" s="110" t="s">
        <v>1366</v>
      </c>
      <c r="E1502" s="110" t="s">
        <v>128</v>
      </c>
      <c r="F1502" s="110"/>
      <c r="G1502" s="111" t="s">
        <v>1367</v>
      </c>
    </row>
    <row r="1503" spans="2:7" ht="25.5" x14ac:dyDescent="0.25">
      <c r="B1503" s="141" t="s">
        <v>2599</v>
      </c>
      <c r="C1503" s="133" t="s">
        <v>1368</v>
      </c>
      <c r="D1503" s="110" t="s">
        <v>1366</v>
      </c>
      <c r="E1503" s="110" t="s">
        <v>128</v>
      </c>
      <c r="F1503" s="110"/>
      <c r="G1503" s="111" t="s">
        <v>1369</v>
      </c>
    </row>
    <row r="1504" spans="2:7" ht="25.5" x14ac:dyDescent="0.25">
      <c r="B1504" s="141" t="s">
        <v>2599</v>
      </c>
      <c r="C1504" s="133" t="s">
        <v>1370</v>
      </c>
      <c r="D1504" s="110" t="s">
        <v>1366</v>
      </c>
      <c r="E1504" s="110" t="s">
        <v>128</v>
      </c>
      <c r="F1504" s="110"/>
      <c r="G1504" s="111" t="s">
        <v>1371</v>
      </c>
    </row>
    <row r="1505" spans="2:7" ht="25.5" x14ac:dyDescent="0.25">
      <c r="B1505" s="141" t="s">
        <v>2599</v>
      </c>
      <c r="C1505" s="133" t="s">
        <v>1372</v>
      </c>
      <c r="D1505" s="110" t="s">
        <v>1366</v>
      </c>
      <c r="E1505" s="110" t="s">
        <v>128</v>
      </c>
      <c r="F1505" s="110"/>
      <c r="G1505" s="111" t="s">
        <v>1373</v>
      </c>
    </row>
    <row r="1506" spans="2:7" ht="25.5" x14ac:dyDescent="0.25">
      <c r="B1506" s="141" t="s">
        <v>2599</v>
      </c>
      <c r="C1506" s="135" t="s">
        <v>1374</v>
      </c>
      <c r="D1506" s="112" t="s">
        <v>1366</v>
      </c>
      <c r="E1506" s="112" t="s">
        <v>128</v>
      </c>
      <c r="F1506" s="112"/>
      <c r="G1506" s="113" t="s">
        <v>1375</v>
      </c>
    </row>
    <row r="1507" spans="2:7" x14ac:dyDescent="0.25">
      <c r="B1507" s="144" t="s">
        <v>1748</v>
      </c>
      <c r="C1507" s="134" t="s">
        <v>1376</v>
      </c>
      <c r="D1507" s="108" t="s">
        <v>1377</v>
      </c>
      <c r="E1507" s="108" t="s">
        <v>128</v>
      </c>
      <c r="F1507" s="108"/>
      <c r="G1507" s="109" t="s">
        <v>1303</v>
      </c>
    </row>
    <row r="1508" spans="2:7" x14ac:dyDescent="0.25">
      <c r="B1508" s="141" t="s">
        <v>1748</v>
      </c>
      <c r="C1508" s="133" t="s">
        <v>1378</v>
      </c>
      <c r="D1508" s="110" t="s">
        <v>1377</v>
      </c>
      <c r="E1508" s="110" t="s">
        <v>128</v>
      </c>
      <c r="F1508" s="110"/>
      <c r="G1508" s="111" t="s">
        <v>1303</v>
      </c>
    </row>
    <row r="1509" spans="2:7" x14ac:dyDescent="0.25">
      <c r="B1509" s="141" t="s">
        <v>1748</v>
      </c>
      <c r="C1509" s="133" t="s">
        <v>1379</v>
      </c>
      <c r="D1509" s="110" t="s">
        <v>1377</v>
      </c>
      <c r="E1509" s="110" t="s">
        <v>128</v>
      </c>
      <c r="F1509" s="110"/>
      <c r="G1509" s="111" t="s">
        <v>1303</v>
      </c>
    </row>
    <row r="1510" spans="2:7" x14ac:dyDescent="0.25">
      <c r="B1510" s="141" t="s">
        <v>1748</v>
      </c>
      <c r="C1510" s="133" t="s">
        <v>1380</v>
      </c>
      <c r="D1510" s="110" t="s">
        <v>1377</v>
      </c>
      <c r="E1510" s="110" t="s">
        <v>128</v>
      </c>
      <c r="F1510" s="110"/>
      <c r="G1510" s="111" t="s">
        <v>1303</v>
      </c>
    </row>
    <row r="1511" spans="2:7" x14ac:dyDescent="0.25">
      <c r="B1511" s="141" t="s">
        <v>1748</v>
      </c>
      <c r="C1511" s="133" t="s">
        <v>1381</v>
      </c>
      <c r="D1511" s="110" t="s">
        <v>1377</v>
      </c>
      <c r="E1511" s="110" t="s">
        <v>128</v>
      </c>
      <c r="F1511" s="110"/>
      <c r="G1511" s="111" t="s">
        <v>151</v>
      </c>
    </row>
    <row r="1512" spans="2:7" x14ac:dyDescent="0.25">
      <c r="B1512" s="141" t="s">
        <v>1748</v>
      </c>
      <c r="C1512" s="133" t="s">
        <v>1382</v>
      </c>
      <c r="D1512" s="110" t="s">
        <v>1377</v>
      </c>
      <c r="E1512" s="110" t="s">
        <v>128</v>
      </c>
      <c r="F1512" s="110"/>
      <c r="G1512" s="111" t="s">
        <v>151</v>
      </c>
    </row>
    <row r="1513" spans="2:7" x14ac:dyDescent="0.25">
      <c r="B1513" s="141" t="s">
        <v>1748</v>
      </c>
      <c r="C1513" s="133" t="s">
        <v>1383</v>
      </c>
      <c r="D1513" s="110" t="s">
        <v>1377</v>
      </c>
      <c r="E1513" s="110" t="s">
        <v>128</v>
      </c>
      <c r="F1513" s="110"/>
      <c r="G1513" s="111" t="s">
        <v>151</v>
      </c>
    </row>
    <row r="1514" spans="2:7" x14ac:dyDescent="0.25">
      <c r="B1514" s="141" t="s">
        <v>1748</v>
      </c>
      <c r="C1514" s="133" t="s">
        <v>1384</v>
      </c>
      <c r="D1514" s="110" t="s">
        <v>1377</v>
      </c>
      <c r="E1514" s="110" t="s">
        <v>128</v>
      </c>
      <c r="F1514" s="110"/>
      <c r="G1514" s="111" t="s">
        <v>151</v>
      </c>
    </row>
    <row r="1515" spans="2:7" x14ac:dyDescent="0.25">
      <c r="B1515" s="141" t="s">
        <v>1748</v>
      </c>
      <c r="C1515" s="133" t="s">
        <v>1385</v>
      </c>
      <c r="D1515" s="110" t="s">
        <v>1377</v>
      </c>
      <c r="E1515" s="110" t="s">
        <v>128</v>
      </c>
      <c r="F1515" s="110"/>
      <c r="G1515" s="111" t="s">
        <v>903</v>
      </c>
    </row>
    <row r="1516" spans="2:7" x14ac:dyDescent="0.25">
      <c r="B1516" s="141" t="s">
        <v>1748</v>
      </c>
      <c r="C1516" s="133" t="s">
        <v>1386</v>
      </c>
      <c r="D1516" s="110" t="s">
        <v>1377</v>
      </c>
      <c r="E1516" s="110" t="s">
        <v>128</v>
      </c>
      <c r="F1516" s="110"/>
      <c r="G1516" s="111" t="s">
        <v>903</v>
      </c>
    </row>
    <row r="1517" spans="2:7" x14ac:dyDescent="0.25">
      <c r="B1517" s="141" t="s">
        <v>1748</v>
      </c>
      <c r="C1517" s="133" t="s">
        <v>1387</v>
      </c>
      <c r="D1517" s="110" t="s">
        <v>1377</v>
      </c>
      <c r="E1517" s="110" t="s">
        <v>128</v>
      </c>
      <c r="F1517" s="110"/>
      <c r="G1517" s="111" t="s">
        <v>903</v>
      </c>
    </row>
    <row r="1518" spans="2:7" x14ac:dyDescent="0.25">
      <c r="B1518" s="141" t="s">
        <v>1748</v>
      </c>
      <c r="C1518" s="133" t="s">
        <v>1388</v>
      </c>
      <c r="D1518" s="110" t="s">
        <v>1377</v>
      </c>
      <c r="E1518" s="110" t="s">
        <v>128</v>
      </c>
      <c r="F1518" s="110"/>
      <c r="G1518" s="111" t="s">
        <v>903</v>
      </c>
    </row>
    <row r="1519" spans="2:7" x14ac:dyDescent="0.25">
      <c r="B1519" s="141" t="s">
        <v>1748</v>
      </c>
      <c r="C1519" s="133" t="s">
        <v>1389</v>
      </c>
      <c r="D1519" s="110" t="s">
        <v>1377</v>
      </c>
      <c r="E1519" s="110" t="s">
        <v>128</v>
      </c>
      <c r="F1519" s="110"/>
      <c r="G1519" s="111" t="s">
        <v>75</v>
      </c>
    </row>
    <row r="1520" spans="2:7" x14ac:dyDescent="0.25">
      <c r="B1520" s="141" t="s">
        <v>1748</v>
      </c>
      <c r="C1520" s="133" t="s">
        <v>1390</v>
      </c>
      <c r="D1520" s="110" t="s">
        <v>1377</v>
      </c>
      <c r="E1520" s="110" t="s">
        <v>128</v>
      </c>
      <c r="F1520" s="110"/>
      <c r="G1520" s="111" t="s">
        <v>75</v>
      </c>
    </row>
    <row r="1521" spans="2:7" x14ac:dyDescent="0.25">
      <c r="B1521" s="141" t="s">
        <v>1748</v>
      </c>
      <c r="C1521" s="133" t="s">
        <v>1391</v>
      </c>
      <c r="D1521" s="110" t="s">
        <v>1377</v>
      </c>
      <c r="E1521" s="110" t="s">
        <v>128</v>
      </c>
      <c r="F1521" s="110"/>
      <c r="G1521" s="111" t="s">
        <v>75</v>
      </c>
    </row>
    <row r="1522" spans="2:7" x14ac:dyDescent="0.25">
      <c r="B1522" s="141" t="s">
        <v>1748</v>
      </c>
      <c r="C1522" s="133" t="s">
        <v>1392</v>
      </c>
      <c r="D1522" s="110" t="s">
        <v>1377</v>
      </c>
      <c r="E1522" s="110" t="s">
        <v>128</v>
      </c>
      <c r="F1522" s="110"/>
      <c r="G1522" s="111" t="s">
        <v>75</v>
      </c>
    </row>
    <row r="1523" spans="2:7" x14ac:dyDescent="0.25">
      <c r="B1523" s="141" t="s">
        <v>1748</v>
      </c>
      <c r="C1523" s="133" t="s">
        <v>1393</v>
      </c>
      <c r="D1523" s="110" t="s">
        <v>1377</v>
      </c>
      <c r="E1523" s="110" t="s">
        <v>128</v>
      </c>
      <c r="F1523" s="110"/>
      <c r="G1523" s="111" t="s">
        <v>1296</v>
      </c>
    </row>
    <row r="1524" spans="2:7" x14ac:dyDescent="0.25">
      <c r="B1524" s="141" t="s">
        <v>1748</v>
      </c>
      <c r="C1524" s="133" t="s">
        <v>1394</v>
      </c>
      <c r="D1524" s="110" t="s">
        <v>1377</v>
      </c>
      <c r="E1524" s="110" t="s">
        <v>128</v>
      </c>
      <c r="F1524" s="110"/>
      <c r="G1524" s="111" t="s">
        <v>1296</v>
      </c>
    </row>
    <row r="1525" spans="2:7" x14ac:dyDescent="0.25">
      <c r="B1525" s="141" t="s">
        <v>1748</v>
      </c>
      <c r="C1525" s="133" t="s">
        <v>1395</v>
      </c>
      <c r="D1525" s="110" t="s">
        <v>1377</v>
      </c>
      <c r="E1525" s="110" t="s">
        <v>128</v>
      </c>
      <c r="F1525" s="110"/>
      <c r="G1525" s="111" t="s">
        <v>1296</v>
      </c>
    </row>
    <row r="1526" spans="2:7" x14ac:dyDescent="0.25">
      <c r="B1526" s="141" t="s">
        <v>1748</v>
      </c>
      <c r="C1526" s="133" t="s">
        <v>1396</v>
      </c>
      <c r="D1526" s="110" t="s">
        <v>1377</v>
      </c>
      <c r="E1526" s="110" t="s">
        <v>128</v>
      </c>
      <c r="F1526" s="110"/>
      <c r="G1526" s="111" t="s">
        <v>1296</v>
      </c>
    </row>
    <row r="1527" spans="2:7" x14ac:dyDescent="0.25">
      <c r="B1527" s="141" t="s">
        <v>1748</v>
      </c>
      <c r="C1527" s="133" t="s">
        <v>1397</v>
      </c>
      <c r="D1527" s="110" t="s">
        <v>1377</v>
      </c>
      <c r="E1527" s="110" t="s">
        <v>128</v>
      </c>
      <c r="F1527" s="110"/>
      <c r="G1527" s="111" t="s">
        <v>166</v>
      </c>
    </row>
    <row r="1528" spans="2:7" x14ac:dyDescent="0.25">
      <c r="B1528" s="141" t="s">
        <v>1748</v>
      </c>
      <c r="C1528" s="133" t="s">
        <v>1398</v>
      </c>
      <c r="D1528" s="110" t="s">
        <v>1377</v>
      </c>
      <c r="E1528" s="110" t="s">
        <v>128</v>
      </c>
      <c r="F1528" s="110"/>
      <c r="G1528" s="111" t="s">
        <v>166</v>
      </c>
    </row>
    <row r="1529" spans="2:7" x14ac:dyDescent="0.25">
      <c r="B1529" s="141" t="s">
        <v>1748</v>
      </c>
      <c r="C1529" s="133" t="s">
        <v>1399</v>
      </c>
      <c r="D1529" s="110" t="s">
        <v>1377</v>
      </c>
      <c r="E1529" s="110" t="s">
        <v>128</v>
      </c>
      <c r="F1529" s="110"/>
      <c r="G1529" s="111" t="s">
        <v>166</v>
      </c>
    </row>
    <row r="1530" spans="2:7" x14ac:dyDescent="0.25">
      <c r="B1530" s="141" t="s">
        <v>1748</v>
      </c>
      <c r="C1530" s="133" t="s">
        <v>1400</v>
      </c>
      <c r="D1530" s="110" t="s">
        <v>1377</v>
      </c>
      <c r="E1530" s="110" t="s">
        <v>128</v>
      </c>
      <c r="F1530" s="110"/>
      <c r="G1530" s="111" t="s">
        <v>166</v>
      </c>
    </row>
    <row r="1531" spans="2:7" x14ac:dyDescent="0.25">
      <c r="B1531" s="141" t="s">
        <v>1748</v>
      </c>
      <c r="C1531" s="133" t="s">
        <v>1401</v>
      </c>
      <c r="D1531" s="110" t="s">
        <v>1377</v>
      </c>
      <c r="E1531" s="110" t="s">
        <v>128</v>
      </c>
      <c r="F1531" s="110"/>
      <c r="G1531" s="111" t="s">
        <v>77</v>
      </c>
    </row>
    <row r="1532" spans="2:7" x14ac:dyDescent="0.25">
      <c r="B1532" s="141" t="s">
        <v>1748</v>
      </c>
      <c r="C1532" s="133" t="s">
        <v>1402</v>
      </c>
      <c r="D1532" s="110" t="s">
        <v>1377</v>
      </c>
      <c r="E1532" s="110" t="s">
        <v>128</v>
      </c>
      <c r="F1532" s="110"/>
      <c r="G1532" s="111" t="s">
        <v>77</v>
      </c>
    </row>
    <row r="1533" spans="2:7" x14ac:dyDescent="0.25">
      <c r="B1533" s="141" t="s">
        <v>1748</v>
      </c>
      <c r="C1533" s="133" t="s">
        <v>1403</v>
      </c>
      <c r="D1533" s="110" t="s">
        <v>1377</v>
      </c>
      <c r="E1533" s="110" t="s">
        <v>128</v>
      </c>
      <c r="F1533" s="110"/>
      <c r="G1533" s="111" t="s">
        <v>77</v>
      </c>
    </row>
    <row r="1534" spans="2:7" x14ac:dyDescent="0.25">
      <c r="B1534" s="141" t="s">
        <v>1748</v>
      </c>
      <c r="C1534" s="133" t="s">
        <v>1404</v>
      </c>
      <c r="D1534" s="110" t="s">
        <v>1377</v>
      </c>
      <c r="E1534" s="110" t="s">
        <v>128</v>
      </c>
      <c r="F1534" s="110"/>
      <c r="G1534" s="111" t="s">
        <v>77</v>
      </c>
    </row>
    <row r="1535" spans="2:7" x14ac:dyDescent="0.25">
      <c r="B1535" s="141" t="s">
        <v>1748</v>
      </c>
      <c r="C1535" s="133" t="s">
        <v>1405</v>
      </c>
      <c r="D1535" s="110" t="s">
        <v>1377</v>
      </c>
      <c r="E1535" s="110" t="s">
        <v>128</v>
      </c>
      <c r="F1535" s="110"/>
      <c r="G1535" s="111" t="s">
        <v>164</v>
      </c>
    </row>
    <row r="1536" spans="2:7" x14ac:dyDescent="0.25">
      <c r="B1536" s="141" t="s">
        <v>1748</v>
      </c>
      <c r="C1536" s="133" t="s">
        <v>1406</v>
      </c>
      <c r="D1536" s="110" t="s">
        <v>1377</v>
      </c>
      <c r="E1536" s="110" t="s">
        <v>128</v>
      </c>
      <c r="F1536" s="110"/>
      <c r="G1536" s="111" t="s">
        <v>164</v>
      </c>
    </row>
    <row r="1537" spans="2:7" x14ac:dyDescent="0.25">
      <c r="B1537" s="141" t="s">
        <v>1748</v>
      </c>
      <c r="C1537" s="133" t="s">
        <v>1407</v>
      </c>
      <c r="D1537" s="110" t="s">
        <v>1377</v>
      </c>
      <c r="E1537" s="110" t="s">
        <v>128</v>
      </c>
      <c r="F1537" s="110"/>
      <c r="G1537" s="111" t="s">
        <v>164</v>
      </c>
    </row>
    <row r="1538" spans="2:7" x14ac:dyDescent="0.25">
      <c r="B1538" s="141" t="s">
        <v>1748</v>
      </c>
      <c r="C1538" s="133" t="s">
        <v>1408</v>
      </c>
      <c r="D1538" s="110" t="s">
        <v>1377</v>
      </c>
      <c r="E1538" s="110" t="s">
        <v>128</v>
      </c>
      <c r="F1538" s="110"/>
      <c r="G1538" s="111" t="s">
        <v>164</v>
      </c>
    </row>
    <row r="1539" spans="2:7" x14ac:dyDescent="0.25">
      <c r="B1539" s="141" t="s">
        <v>1748</v>
      </c>
      <c r="C1539" s="133" t="s">
        <v>1409</v>
      </c>
      <c r="D1539" s="110" t="s">
        <v>1377</v>
      </c>
      <c r="E1539" s="110" t="s">
        <v>128</v>
      </c>
      <c r="F1539" s="110"/>
      <c r="G1539" s="111" t="s">
        <v>79</v>
      </c>
    </row>
    <row r="1540" spans="2:7" x14ac:dyDescent="0.25">
      <c r="B1540" s="141" t="s">
        <v>1748</v>
      </c>
      <c r="C1540" s="133" t="s">
        <v>1410</v>
      </c>
      <c r="D1540" s="110" t="s">
        <v>1377</v>
      </c>
      <c r="E1540" s="110" t="s">
        <v>128</v>
      </c>
      <c r="F1540" s="110"/>
      <c r="G1540" s="111" t="s">
        <v>79</v>
      </c>
    </row>
    <row r="1541" spans="2:7" x14ac:dyDescent="0.25">
      <c r="B1541" s="141" t="s">
        <v>1748</v>
      </c>
      <c r="C1541" s="133" t="s">
        <v>1411</v>
      </c>
      <c r="D1541" s="110" t="s">
        <v>1377</v>
      </c>
      <c r="E1541" s="110" t="s">
        <v>128</v>
      </c>
      <c r="F1541" s="110"/>
      <c r="G1541" s="111" t="s">
        <v>79</v>
      </c>
    </row>
    <row r="1542" spans="2:7" x14ac:dyDescent="0.25">
      <c r="B1542" s="143" t="s">
        <v>1748</v>
      </c>
      <c r="C1542" s="133" t="s">
        <v>1412</v>
      </c>
      <c r="D1542" s="110" t="s">
        <v>1377</v>
      </c>
      <c r="E1542" s="110" t="s">
        <v>128</v>
      </c>
      <c r="F1542" s="110"/>
      <c r="G1542" s="111" t="s">
        <v>79</v>
      </c>
    </row>
    <row r="1543" spans="2:7" x14ac:dyDescent="0.25">
      <c r="B1543" s="141" t="s">
        <v>1749</v>
      </c>
      <c r="C1543" s="134" t="s">
        <v>1413</v>
      </c>
      <c r="D1543" s="108" t="s">
        <v>1414</v>
      </c>
      <c r="E1543" s="108" t="s">
        <v>128</v>
      </c>
      <c r="F1543" s="108"/>
      <c r="G1543" s="109" t="s">
        <v>1415</v>
      </c>
    </row>
    <row r="1544" spans="2:7" x14ac:dyDescent="0.25">
      <c r="B1544" s="141" t="s">
        <v>1749</v>
      </c>
      <c r="C1544" s="133" t="s">
        <v>1416</v>
      </c>
      <c r="D1544" s="110" t="s">
        <v>1414</v>
      </c>
      <c r="E1544" s="110" t="s">
        <v>128</v>
      </c>
      <c r="F1544" s="110"/>
      <c r="G1544" s="111" t="s">
        <v>1417</v>
      </c>
    </row>
    <row r="1545" spans="2:7" x14ac:dyDescent="0.25">
      <c r="B1545" s="141" t="s">
        <v>1749</v>
      </c>
      <c r="C1545" s="133" t="s">
        <v>1418</v>
      </c>
      <c r="D1545" s="110" t="s">
        <v>1414</v>
      </c>
      <c r="E1545" s="110" t="s">
        <v>128</v>
      </c>
      <c r="F1545" s="110"/>
      <c r="G1545" s="111" t="s">
        <v>1419</v>
      </c>
    </row>
    <row r="1546" spans="2:7" x14ac:dyDescent="0.25">
      <c r="B1546" s="141" t="s">
        <v>1749</v>
      </c>
      <c r="C1546" s="133" t="s">
        <v>1420</v>
      </c>
      <c r="D1546" s="110" t="s">
        <v>1414</v>
      </c>
      <c r="E1546" s="110" t="s">
        <v>128</v>
      </c>
      <c r="F1546" s="110"/>
      <c r="G1546" s="111" t="s">
        <v>1421</v>
      </c>
    </row>
    <row r="1547" spans="2:7" x14ac:dyDescent="0.25">
      <c r="B1547" s="141" t="s">
        <v>1749</v>
      </c>
      <c r="C1547" s="133" t="s">
        <v>1422</v>
      </c>
      <c r="D1547" s="110" t="s">
        <v>1414</v>
      </c>
      <c r="E1547" s="110" t="s">
        <v>128</v>
      </c>
      <c r="F1547" s="110"/>
      <c r="G1547" s="111" t="s">
        <v>1423</v>
      </c>
    </row>
    <row r="1548" spans="2:7" x14ac:dyDescent="0.25">
      <c r="B1548" s="141" t="s">
        <v>1749</v>
      </c>
      <c r="C1548" s="133" t="s">
        <v>1424</v>
      </c>
      <c r="D1548" s="110" t="s">
        <v>1414</v>
      </c>
      <c r="E1548" s="110" t="s">
        <v>128</v>
      </c>
      <c r="F1548" s="110"/>
      <c r="G1548" s="111" t="s">
        <v>1425</v>
      </c>
    </row>
    <row r="1549" spans="2:7" x14ac:dyDescent="0.25">
      <c r="B1549" s="141" t="s">
        <v>1749</v>
      </c>
      <c r="C1549" s="133" t="s">
        <v>1426</v>
      </c>
      <c r="D1549" s="110" t="s">
        <v>1414</v>
      </c>
      <c r="E1549" s="110" t="s">
        <v>128</v>
      </c>
      <c r="F1549" s="110"/>
      <c r="G1549" s="111" t="s">
        <v>1427</v>
      </c>
    </row>
    <row r="1550" spans="2:7" x14ac:dyDescent="0.25">
      <c r="B1550" s="141" t="s">
        <v>1749</v>
      </c>
      <c r="C1550" s="133" t="s">
        <v>1428</v>
      </c>
      <c r="D1550" s="110" t="s">
        <v>1414</v>
      </c>
      <c r="E1550" s="110" t="s">
        <v>128</v>
      </c>
      <c r="F1550" s="110"/>
      <c r="G1550" s="111" t="s">
        <v>1429</v>
      </c>
    </row>
    <row r="1551" spans="2:7" x14ac:dyDescent="0.25">
      <c r="B1551" s="141" t="s">
        <v>1749</v>
      </c>
      <c r="C1551" s="133" t="s">
        <v>1430</v>
      </c>
      <c r="D1551" s="106" t="s">
        <v>1414</v>
      </c>
      <c r="E1551" s="106" t="s">
        <v>128</v>
      </c>
      <c r="F1551" s="106"/>
      <c r="G1551" s="111" t="s">
        <v>1431</v>
      </c>
    </row>
    <row r="1552" spans="2:7" x14ac:dyDescent="0.25">
      <c r="B1552" s="141" t="s">
        <v>1749</v>
      </c>
      <c r="C1552" s="133" t="s">
        <v>1432</v>
      </c>
      <c r="D1552" s="110" t="s">
        <v>1414</v>
      </c>
      <c r="E1552" s="110" t="s">
        <v>128</v>
      </c>
      <c r="F1552" s="110"/>
      <c r="G1552" s="111" t="s">
        <v>1433</v>
      </c>
    </row>
    <row r="1553" spans="2:7" x14ac:dyDescent="0.25">
      <c r="B1553" s="141" t="s">
        <v>1749</v>
      </c>
      <c r="C1553" s="133" t="s">
        <v>1434</v>
      </c>
      <c r="D1553" s="110" t="s">
        <v>1414</v>
      </c>
      <c r="E1553" s="110" t="s">
        <v>128</v>
      </c>
      <c r="F1553" s="110"/>
      <c r="G1553" s="111" t="s">
        <v>1435</v>
      </c>
    </row>
    <row r="1554" spans="2:7" x14ac:dyDescent="0.25">
      <c r="B1554" s="143" t="s">
        <v>1749</v>
      </c>
      <c r="C1554" s="135" t="s">
        <v>1436</v>
      </c>
      <c r="D1554" s="112" t="s">
        <v>1414</v>
      </c>
      <c r="E1554" s="112" t="s">
        <v>128</v>
      </c>
      <c r="F1554" s="112"/>
      <c r="G1554" s="113" t="s">
        <v>1437</v>
      </c>
    </row>
    <row r="1555" spans="2:7" x14ac:dyDescent="0.25">
      <c r="B1555" s="144" t="s">
        <v>1750</v>
      </c>
      <c r="C1555" s="134" t="s">
        <v>1438</v>
      </c>
      <c r="D1555" s="108" t="s">
        <v>1439</v>
      </c>
      <c r="E1555" s="108" t="s">
        <v>128</v>
      </c>
      <c r="F1555" s="108"/>
      <c r="G1555" s="109" t="s">
        <v>1440</v>
      </c>
    </row>
    <row r="1556" spans="2:7" x14ac:dyDescent="0.25">
      <c r="B1556" s="141" t="s">
        <v>1750</v>
      </c>
      <c r="C1556" s="133" t="s">
        <v>1441</v>
      </c>
      <c r="D1556" s="110" t="s">
        <v>1439</v>
      </c>
      <c r="E1556" s="110" t="s">
        <v>128</v>
      </c>
      <c r="F1556" s="110"/>
      <c r="G1556" s="111" t="s">
        <v>1442</v>
      </c>
    </row>
    <row r="1557" spans="2:7" x14ac:dyDescent="0.25">
      <c r="B1557" s="141" t="s">
        <v>1750</v>
      </c>
      <c r="C1557" s="133" t="s">
        <v>1443</v>
      </c>
      <c r="D1557" s="110" t="s">
        <v>1439</v>
      </c>
      <c r="E1557" s="110" t="s">
        <v>128</v>
      </c>
      <c r="F1557" s="110"/>
      <c r="G1557" s="111" t="s">
        <v>1444</v>
      </c>
    </row>
    <row r="1558" spans="2:7" x14ac:dyDescent="0.25">
      <c r="B1558" s="143" t="s">
        <v>1750</v>
      </c>
      <c r="C1558" s="135" t="s">
        <v>1445</v>
      </c>
      <c r="D1558" s="112" t="s">
        <v>1439</v>
      </c>
      <c r="E1558" s="112" t="s">
        <v>128</v>
      </c>
      <c r="F1558" s="112"/>
      <c r="G1558" s="113" t="s">
        <v>1446</v>
      </c>
    </row>
    <row r="1559" spans="2:7" x14ac:dyDescent="0.25">
      <c r="B1559" s="144" t="s">
        <v>1751</v>
      </c>
      <c r="C1559" s="134" t="s">
        <v>1447</v>
      </c>
      <c r="D1559" s="108" t="s">
        <v>1448</v>
      </c>
      <c r="E1559" s="108" t="s">
        <v>128</v>
      </c>
      <c r="F1559" s="108"/>
      <c r="G1559" s="109" t="s">
        <v>1449</v>
      </c>
    </row>
    <row r="1560" spans="2:7" x14ac:dyDescent="0.25">
      <c r="B1560" s="141" t="s">
        <v>1751</v>
      </c>
      <c r="C1560" s="133" t="s">
        <v>1450</v>
      </c>
      <c r="D1560" s="110" t="s">
        <v>1448</v>
      </c>
      <c r="E1560" s="110" t="s">
        <v>128</v>
      </c>
      <c r="F1560" s="110"/>
      <c r="G1560" s="111" t="s">
        <v>1451</v>
      </c>
    </row>
    <row r="1561" spans="2:7" x14ac:dyDescent="0.25">
      <c r="B1561" s="141" t="s">
        <v>1751</v>
      </c>
      <c r="C1561" s="133" t="s">
        <v>1452</v>
      </c>
      <c r="D1561" s="110" t="s">
        <v>1448</v>
      </c>
      <c r="E1561" s="110" t="s">
        <v>128</v>
      </c>
      <c r="F1561" s="110"/>
      <c r="G1561" s="111" t="s">
        <v>1453</v>
      </c>
    </row>
    <row r="1562" spans="2:7" x14ac:dyDescent="0.25">
      <c r="B1562" s="141" t="s">
        <v>1751</v>
      </c>
      <c r="C1562" s="133" t="s">
        <v>1454</v>
      </c>
      <c r="D1562" s="110" t="s">
        <v>1448</v>
      </c>
      <c r="E1562" s="110" t="s">
        <v>128</v>
      </c>
      <c r="F1562" s="110"/>
      <c r="G1562" s="111" t="s">
        <v>1455</v>
      </c>
    </row>
    <row r="1563" spans="2:7" x14ac:dyDescent="0.25">
      <c r="B1563" s="141" t="s">
        <v>1751</v>
      </c>
      <c r="C1563" s="133" t="s">
        <v>1456</v>
      </c>
      <c r="D1563" s="110" t="s">
        <v>1448</v>
      </c>
      <c r="E1563" s="110" t="s">
        <v>128</v>
      </c>
      <c r="F1563" s="110"/>
      <c r="G1563" s="111" t="s">
        <v>1457</v>
      </c>
    </row>
    <row r="1564" spans="2:7" x14ac:dyDescent="0.25">
      <c r="B1564" s="143" t="s">
        <v>1751</v>
      </c>
      <c r="C1564" s="135" t="s">
        <v>1458</v>
      </c>
      <c r="D1564" s="112" t="s">
        <v>1448</v>
      </c>
      <c r="E1564" s="112" t="s">
        <v>128</v>
      </c>
      <c r="F1564" s="112"/>
      <c r="G1564" s="113" t="s">
        <v>1459</v>
      </c>
    </row>
    <row r="1565" spans="2:7" x14ac:dyDescent="0.25">
      <c r="B1565" s="144" t="s">
        <v>1752</v>
      </c>
      <c r="C1565" s="134" t="s">
        <v>1460</v>
      </c>
      <c r="D1565" s="108" t="s">
        <v>1461</v>
      </c>
      <c r="E1565" s="108" t="s">
        <v>128</v>
      </c>
      <c r="F1565" s="108"/>
      <c r="G1565" s="109" t="s">
        <v>1462</v>
      </c>
    </row>
    <row r="1566" spans="2:7" x14ac:dyDescent="0.25">
      <c r="B1566" s="141" t="s">
        <v>1752</v>
      </c>
      <c r="C1566" s="133" t="s">
        <v>1463</v>
      </c>
      <c r="D1566" s="110" t="s">
        <v>1461</v>
      </c>
      <c r="E1566" s="110" t="s">
        <v>128</v>
      </c>
      <c r="F1566" s="110"/>
      <c r="G1566" s="111" t="s">
        <v>1464</v>
      </c>
    </row>
    <row r="1567" spans="2:7" x14ac:dyDescent="0.25">
      <c r="B1567" s="141" t="s">
        <v>1752</v>
      </c>
      <c r="C1567" s="133" t="s">
        <v>1465</v>
      </c>
      <c r="D1567" s="110" t="s">
        <v>1461</v>
      </c>
      <c r="E1567" s="110" t="s">
        <v>128</v>
      </c>
      <c r="F1567" s="110"/>
      <c r="G1567" s="111" t="s">
        <v>1466</v>
      </c>
    </row>
    <row r="1568" spans="2:7" x14ac:dyDescent="0.25">
      <c r="B1568" s="141" t="s">
        <v>1752</v>
      </c>
      <c r="C1568" s="133" t="s">
        <v>1467</v>
      </c>
      <c r="D1568" s="110" t="s">
        <v>1461</v>
      </c>
      <c r="E1568" s="110" t="s">
        <v>128</v>
      </c>
      <c r="F1568" s="110"/>
      <c r="G1568" s="111" t="s">
        <v>1468</v>
      </c>
    </row>
    <row r="1569" spans="2:7" x14ac:dyDescent="0.25">
      <c r="B1569" s="141" t="s">
        <v>1752</v>
      </c>
      <c r="C1569" s="133" t="s">
        <v>1469</v>
      </c>
      <c r="D1569" s="110" t="s">
        <v>1461</v>
      </c>
      <c r="E1569" s="110" t="s">
        <v>128</v>
      </c>
      <c r="F1569" s="110"/>
      <c r="G1569" s="111" t="s">
        <v>1470</v>
      </c>
    </row>
    <row r="1570" spans="2:7" x14ac:dyDescent="0.25">
      <c r="B1570" s="141" t="s">
        <v>1752</v>
      </c>
      <c r="C1570" s="133" t="s">
        <v>1471</v>
      </c>
      <c r="D1570" s="110" t="s">
        <v>1461</v>
      </c>
      <c r="E1570" s="110" t="s">
        <v>128</v>
      </c>
      <c r="F1570" s="110"/>
      <c r="G1570" s="111" t="s">
        <v>1472</v>
      </c>
    </row>
    <row r="1571" spans="2:7" x14ac:dyDescent="0.25">
      <c r="B1571" s="141" t="s">
        <v>1752</v>
      </c>
      <c r="C1571" s="133" t="s">
        <v>1473</v>
      </c>
      <c r="D1571" s="110" t="s">
        <v>1461</v>
      </c>
      <c r="E1571" s="110" t="s">
        <v>128</v>
      </c>
      <c r="F1571" s="110"/>
      <c r="G1571" s="111" t="s">
        <v>1474</v>
      </c>
    </row>
    <row r="1572" spans="2:7" x14ac:dyDescent="0.25">
      <c r="B1572" s="141" t="s">
        <v>1752</v>
      </c>
      <c r="C1572" s="133" t="s">
        <v>1475</v>
      </c>
      <c r="D1572" s="110" t="s">
        <v>1461</v>
      </c>
      <c r="E1572" s="110" t="s">
        <v>128</v>
      </c>
      <c r="F1572" s="110"/>
      <c r="G1572" s="111" t="s">
        <v>1476</v>
      </c>
    </row>
    <row r="1573" spans="2:7" x14ac:dyDescent="0.25">
      <c r="B1573" s="141" t="s">
        <v>1752</v>
      </c>
      <c r="C1573" s="133" t="s">
        <v>1477</v>
      </c>
      <c r="D1573" s="110" t="s">
        <v>1461</v>
      </c>
      <c r="E1573" s="110" t="s">
        <v>128</v>
      </c>
      <c r="F1573" s="110"/>
      <c r="G1573" s="111" t="s">
        <v>1478</v>
      </c>
    </row>
    <row r="1574" spans="2:7" x14ac:dyDescent="0.25">
      <c r="B1574" s="141" t="s">
        <v>1752</v>
      </c>
      <c r="C1574" s="133" t="s">
        <v>1479</v>
      </c>
      <c r="D1574" s="110" t="s">
        <v>1461</v>
      </c>
      <c r="E1574" s="110" t="s">
        <v>128</v>
      </c>
      <c r="F1574" s="110"/>
      <c r="G1574" s="111" t="s">
        <v>1480</v>
      </c>
    </row>
    <row r="1575" spans="2:7" x14ac:dyDescent="0.25">
      <c r="B1575" s="141" t="s">
        <v>1752</v>
      </c>
      <c r="C1575" s="133" t="s">
        <v>1481</v>
      </c>
      <c r="D1575" s="110" t="s">
        <v>1461</v>
      </c>
      <c r="E1575" s="110" t="s">
        <v>128</v>
      </c>
      <c r="F1575" s="110"/>
      <c r="G1575" s="111" t="s">
        <v>1482</v>
      </c>
    </row>
    <row r="1576" spans="2:7" x14ac:dyDescent="0.25">
      <c r="B1576" s="141" t="s">
        <v>1752</v>
      </c>
      <c r="C1576" s="133" t="s">
        <v>1483</v>
      </c>
      <c r="D1576" s="110" t="s">
        <v>1461</v>
      </c>
      <c r="E1576" s="110" t="s">
        <v>128</v>
      </c>
      <c r="F1576" s="110"/>
      <c r="G1576" s="111" t="s">
        <v>1484</v>
      </c>
    </row>
    <row r="1577" spans="2:7" x14ac:dyDescent="0.25">
      <c r="B1577" s="141" t="s">
        <v>1752</v>
      </c>
      <c r="C1577" s="133" t="s">
        <v>1485</v>
      </c>
      <c r="D1577" s="110" t="s">
        <v>1461</v>
      </c>
      <c r="E1577" s="110" t="s">
        <v>128</v>
      </c>
      <c r="F1577" s="110"/>
      <c r="G1577" s="111" t="s">
        <v>1486</v>
      </c>
    </row>
    <row r="1578" spans="2:7" x14ac:dyDescent="0.25">
      <c r="B1578" s="141" t="s">
        <v>1752</v>
      </c>
      <c r="C1578" s="133" t="s">
        <v>1487</v>
      </c>
      <c r="D1578" s="110" t="s">
        <v>1461</v>
      </c>
      <c r="E1578" s="110" t="s">
        <v>128</v>
      </c>
      <c r="F1578" s="110"/>
      <c r="G1578" s="111" t="s">
        <v>1488</v>
      </c>
    </row>
    <row r="1579" spans="2:7" x14ac:dyDescent="0.25">
      <c r="B1579" s="141" t="s">
        <v>1752</v>
      </c>
      <c r="C1579" s="133" t="s">
        <v>1489</v>
      </c>
      <c r="D1579" s="110" t="s">
        <v>1461</v>
      </c>
      <c r="E1579" s="110" t="s">
        <v>128</v>
      </c>
      <c r="F1579" s="110"/>
      <c r="G1579" s="111" t="s">
        <v>1490</v>
      </c>
    </row>
    <row r="1580" spans="2:7" x14ac:dyDescent="0.25">
      <c r="B1580" s="141" t="s">
        <v>1752</v>
      </c>
      <c r="C1580" s="133" t="s">
        <v>1491</v>
      </c>
      <c r="D1580" s="110" t="s">
        <v>1461</v>
      </c>
      <c r="E1580" s="110" t="s">
        <v>128</v>
      </c>
      <c r="F1580" s="110"/>
      <c r="G1580" s="111" t="s">
        <v>1492</v>
      </c>
    </row>
    <row r="1581" spans="2:7" x14ac:dyDescent="0.25">
      <c r="B1581" s="141" t="s">
        <v>1752</v>
      </c>
      <c r="C1581" s="133" t="s">
        <v>1493</v>
      </c>
      <c r="D1581" s="110" t="s">
        <v>1461</v>
      </c>
      <c r="E1581" s="110" t="s">
        <v>128</v>
      </c>
      <c r="F1581" s="110"/>
      <c r="G1581" s="111" t="s">
        <v>1494</v>
      </c>
    </row>
    <row r="1582" spans="2:7" x14ac:dyDescent="0.25">
      <c r="B1582" s="143" t="s">
        <v>1752</v>
      </c>
      <c r="C1582" s="135" t="s">
        <v>1495</v>
      </c>
      <c r="D1582" s="112" t="s">
        <v>1461</v>
      </c>
      <c r="E1582" s="112" t="s">
        <v>128</v>
      </c>
      <c r="F1582" s="112"/>
      <c r="G1582" s="113" t="s">
        <v>1496</v>
      </c>
    </row>
    <row r="1583" spans="2:7" x14ac:dyDescent="0.25">
      <c r="B1583" s="144" t="s">
        <v>1753</v>
      </c>
      <c r="C1583" s="134" t="s">
        <v>1497</v>
      </c>
      <c r="D1583" s="108" t="s">
        <v>1439</v>
      </c>
      <c r="E1583" s="108" t="s">
        <v>128</v>
      </c>
      <c r="F1583" s="108"/>
      <c r="G1583" s="109" t="s">
        <v>1498</v>
      </c>
    </row>
    <row r="1584" spans="2:7" x14ac:dyDescent="0.25">
      <c r="B1584" s="141" t="s">
        <v>1753</v>
      </c>
      <c r="C1584" s="133" t="s">
        <v>1499</v>
      </c>
      <c r="D1584" s="110" t="s">
        <v>1439</v>
      </c>
      <c r="E1584" s="110" t="s">
        <v>128</v>
      </c>
      <c r="F1584" s="110"/>
      <c r="G1584" s="111" t="s">
        <v>1500</v>
      </c>
    </row>
    <row r="1585" spans="2:7" x14ac:dyDescent="0.25">
      <c r="B1585" s="141" t="s">
        <v>1753</v>
      </c>
      <c r="C1585" s="133" t="s">
        <v>1501</v>
      </c>
      <c r="D1585" s="110" t="s">
        <v>1439</v>
      </c>
      <c r="E1585" s="110" t="s">
        <v>128</v>
      </c>
      <c r="F1585" s="110"/>
      <c r="G1585" s="111" t="s">
        <v>1502</v>
      </c>
    </row>
    <row r="1586" spans="2:7" x14ac:dyDescent="0.25">
      <c r="B1586" s="141" t="s">
        <v>1753</v>
      </c>
      <c r="C1586" s="133" t="s">
        <v>1503</v>
      </c>
      <c r="D1586" s="110" t="s">
        <v>1439</v>
      </c>
      <c r="E1586" s="110" t="s">
        <v>128</v>
      </c>
      <c r="F1586" s="110"/>
      <c r="G1586" s="111" t="s">
        <v>1504</v>
      </c>
    </row>
    <row r="1587" spans="2:7" x14ac:dyDescent="0.25">
      <c r="B1587" s="141" t="s">
        <v>1753</v>
      </c>
      <c r="C1587" s="133" t="s">
        <v>1505</v>
      </c>
      <c r="D1587" s="110" t="s">
        <v>1439</v>
      </c>
      <c r="E1587" s="110" t="s">
        <v>128</v>
      </c>
      <c r="F1587" s="110"/>
      <c r="G1587" s="111" t="s">
        <v>1506</v>
      </c>
    </row>
    <row r="1588" spans="2:7" x14ac:dyDescent="0.25">
      <c r="B1588" s="141" t="s">
        <v>1753</v>
      </c>
      <c r="C1588" s="133" t="s">
        <v>1507</v>
      </c>
      <c r="D1588" s="110" t="s">
        <v>1439</v>
      </c>
      <c r="E1588" s="110" t="s">
        <v>128</v>
      </c>
      <c r="F1588" s="110"/>
      <c r="G1588" s="111" t="s">
        <v>1508</v>
      </c>
    </row>
    <row r="1589" spans="2:7" x14ac:dyDescent="0.25">
      <c r="B1589" s="141" t="s">
        <v>1753</v>
      </c>
      <c r="C1589" s="133" t="s">
        <v>1509</v>
      </c>
      <c r="D1589" s="110" t="s">
        <v>1439</v>
      </c>
      <c r="E1589" s="110" t="s">
        <v>128</v>
      </c>
      <c r="F1589" s="110"/>
      <c r="G1589" s="111" t="s">
        <v>1510</v>
      </c>
    </row>
    <row r="1590" spans="2:7" x14ac:dyDescent="0.25">
      <c r="B1590" s="141" t="s">
        <v>1753</v>
      </c>
      <c r="C1590" s="133" t="s">
        <v>1511</v>
      </c>
      <c r="D1590" s="110" t="s">
        <v>1439</v>
      </c>
      <c r="E1590" s="110" t="s">
        <v>128</v>
      </c>
      <c r="F1590" s="110"/>
      <c r="G1590" s="111" t="s">
        <v>1512</v>
      </c>
    </row>
    <row r="1591" spans="2:7" x14ac:dyDescent="0.25">
      <c r="B1591" s="143" t="s">
        <v>1753</v>
      </c>
      <c r="C1591" s="135" t="s">
        <v>1513</v>
      </c>
      <c r="D1591" s="112" t="s">
        <v>1439</v>
      </c>
      <c r="E1591" s="112" t="s">
        <v>128</v>
      </c>
      <c r="F1591" s="112"/>
      <c r="G1591" s="113" t="s">
        <v>1514</v>
      </c>
    </row>
    <row r="1592" spans="2:7" x14ac:dyDescent="0.25">
      <c r="B1592" s="141" t="s">
        <v>1754</v>
      </c>
      <c r="C1592" s="134" t="s">
        <v>1515</v>
      </c>
      <c r="D1592" s="108" t="s">
        <v>638</v>
      </c>
      <c r="E1592" s="108" t="s">
        <v>128</v>
      </c>
      <c r="F1592" s="108"/>
      <c r="G1592" s="109" t="s">
        <v>1133</v>
      </c>
    </row>
    <row r="1593" spans="2:7" x14ac:dyDescent="0.25">
      <c r="B1593" s="141" t="s">
        <v>1754</v>
      </c>
      <c r="C1593" s="133" t="s">
        <v>1516</v>
      </c>
      <c r="D1593" s="110" t="s">
        <v>638</v>
      </c>
      <c r="E1593" s="110" t="s">
        <v>128</v>
      </c>
      <c r="F1593" s="110"/>
      <c r="G1593" s="111" t="s">
        <v>1137</v>
      </c>
    </row>
    <row r="1594" spans="2:7" x14ac:dyDescent="0.25">
      <c r="B1594" s="141" t="s">
        <v>1754</v>
      </c>
      <c r="C1594" s="133" t="s">
        <v>1517</v>
      </c>
      <c r="D1594" s="110" t="s">
        <v>638</v>
      </c>
      <c r="E1594" s="110" t="s">
        <v>128</v>
      </c>
      <c r="F1594" s="110"/>
      <c r="G1594" s="111" t="s">
        <v>1518</v>
      </c>
    </row>
    <row r="1595" spans="2:7" x14ac:dyDescent="0.25">
      <c r="B1595" s="141" t="s">
        <v>1754</v>
      </c>
      <c r="C1595" s="133" t="s">
        <v>1519</v>
      </c>
      <c r="D1595" s="110" t="s">
        <v>638</v>
      </c>
      <c r="E1595" s="110" t="s">
        <v>128</v>
      </c>
      <c r="F1595" s="110"/>
      <c r="G1595" s="111" t="s">
        <v>1520</v>
      </c>
    </row>
    <row r="1596" spans="2:7" x14ac:dyDescent="0.25">
      <c r="B1596" s="141" t="s">
        <v>1754</v>
      </c>
      <c r="C1596" s="133" t="s">
        <v>1521</v>
      </c>
      <c r="D1596" s="110" t="s">
        <v>638</v>
      </c>
      <c r="E1596" s="110" t="s">
        <v>128</v>
      </c>
      <c r="F1596" s="110"/>
      <c r="G1596" s="111" t="s">
        <v>1522</v>
      </c>
    </row>
    <row r="1597" spans="2:7" x14ac:dyDescent="0.25">
      <c r="B1597" s="141" t="s">
        <v>1754</v>
      </c>
      <c r="C1597" s="133" t="s">
        <v>1523</v>
      </c>
      <c r="D1597" s="110" t="s">
        <v>638</v>
      </c>
      <c r="E1597" s="110" t="s">
        <v>128</v>
      </c>
      <c r="F1597" s="110"/>
      <c r="G1597" s="111" t="s">
        <v>1100</v>
      </c>
    </row>
    <row r="1598" spans="2:7" x14ac:dyDescent="0.25">
      <c r="B1598" s="141" t="s">
        <v>1754</v>
      </c>
      <c r="C1598" s="133" t="s">
        <v>1524</v>
      </c>
      <c r="D1598" s="110" t="s">
        <v>638</v>
      </c>
      <c r="E1598" s="110" t="s">
        <v>128</v>
      </c>
      <c r="F1598" s="110"/>
      <c r="G1598" s="111" t="s">
        <v>1525</v>
      </c>
    </row>
    <row r="1599" spans="2:7" x14ac:dyDescent="0.25">
      <c r="B1599" s="141" t="s">
        <v>1754</v>
      </c>
      <c r="C1599" s="133" t="s">
        <v>1526</v>
      </c>
      <c r="D1599" s="110" t="s">
        <v>638</v>
      </c>
      <c r="E1599" s="110" t="s">
        <v>128</v>
      </c>
      <c r="F1599" s="110"/>
      <c r="G1599" s="111" t="s">
        <v>1527</v>
      </c>
    </row>
    <row r="1600" spans="2:7" x14ac:dyDescent="0.25">
      <c r="B1600" s="141" t="s">
        <v>1754</v>
      </c>
      <c r="C1600" s="133" t="s">
        <v>1528</v>
      </c>
      <c r="D1600" s="110" t="s">
        <v>638</v>
      </c>
      <c r="E1600" s="110" t="s">
        <v>128</v>
      </c>
      <c r="F1600" s="110"/>
      <c r="G1600" s="111" t="s">
        <v>1106</v>
      </c>
    </row>
    <row r="1601" spans="2:7" x14ac:dyDescent="0.25">
      <c r="B1601" s="141" t="s">
        <v>1754</v>
      </c>
      <c r="C1601" s="133" t="s">
        <v>1529</v>
      </c>
      <c r="D1601" s="110" t="s">
        <v>638</v>
      </c>
      <c r="E1601" s="110" t="s">
        <v>128</v>
      </c>
      <c r="F1601" s="110"/>
      <c r="G1601" s="111" t="s">
        <v>1530</v>
      </c>
    </row>
    <row r="1602" spans="2:7" x14ac:dyDescent="0.25">
      <c r="B1602" s="141" t="s">
        <v>1754</v>
      </c>
      <c r="C1602" s="133" t="s">
        <v>1531</v>
      </c>
      <c r="D1602" s="110" t="s">
        <v>638</v>
      </c>
      <c r="E1602" s="110" t="s">
        <v>128</v>
      </c>
      <c r="F1602" s="110"/>
      <c r="G1602" s="111" t="s">
        <v>1532</v>
      </c>
    </row>
    <row r="1603" spans="2:7" x14ac:dyDescent="0.25">
      <c r="B1603" s="141" t="s">
        <v>1754</v>
      </c>
      <c r="C1603" s="133" t="s">
        <v>1533</v>
      </c>
      <c r="D1603" s="110" t="s">
        <v>638</v>
      </c>
      <c r="E1603" s="110" t="s">
        <v>128</v>
      </c>
      <c r="F1603" s="110"/>
      <c r="G1603" s="111" t="s">
        <v>1534</v>
      </c>
    </row>
    <row r="1604" spans="2:7" x14ac:dyDescent="0.25">
      <c r="B1604" s="141" t="s">
        <v>1754</v>
      </c>
      <c r="C1604" s="133" t="s">
        <v>1535</v>
      </c>
      <c r="D1604" s="110" t="s">
        <v>638</v>
      </c>
      <c r="E1604" s="110" t="s">
        <v>128</v>
      </c>
      <c r="F1604" s="110"/>
      <c r="G1604" s="111" t="s">
        <v>1122</v>
      </c>
    </row>
    <row r="1605" spans="2:7" x14ac:dyDescent="0.25">
      <c r="B1605" s="141" t="s">
        <v>1754</v>
      </c>
      <c r="C1605" s="133" t="s">
        <v>1536</v>
      </c>
      <c r="D1605" s="110" t="s">
        <v>638</v>
      </c>
      <c r="E1605" s="110" t="s">
        <v>128</v>
      </c>
      <c r="F1605" s="110"/>
      <c r="G1605" s="111" t="s">
        <v>1082</v>
      </c>
    </row>
    <row r="1606" spans="2:7" x14ac:dyDescent="0.25">
      <c r="B1606" s="141" t="s">
        <v>1754</v>
      </c>
      <c r="C1606" s="133" t="s">
        <v>1537</v>
      </c>
      <c r="D1606" s="110" t="s">
        <v>638</v>
      </c>
      <c r="E1606" s="110" t="s">
        <v>128</v>
      </c>
      <c r="F1606" s="110"/>
      <c r="G1606" s="111" t="s">
        <v>1538</v>
      </c>
    </row>
    <row r="1607" spans="2:7" x14ac:dyDescent="0.25">
      <c r="B1607" s="141" t="s">
        <v>1754</v>
      </c>
      <c r="C1607" s="133" t="s">
        <v>1539</v>
      </c>
      <c r="D1607" s="110" t="s">
        <v>638</v>
      </c>
      <c r="E1607" s="110" t="s">
        <v>128</v>
      </c>
      <c r="F1607" s="110"/>
      <c r="G1607" s="111" t="s">
        <v>1540</v>
      </c>
    </row>
    <row r="1608" spans="2:7" x14ac:dyDescent="0.25">
      <c r="B1608" s="141" t="s">
        <v>1754</v>
      </c>
      <c r="C1608" s="133" t="s">
        <v>1541</v>
      </c>
      <c r="D1608" s="110" t="s">
        <v>638</v>
      </c>
      <c r="E1608" s="110" t="s">
        <v>128</v>
      </c>
      <c r="F1608" s="110"/>
      <c r="G1608" s="111" t="s">
        <v>1542</v>
      </c>
    </row>
    <row r="1609" spans="2:7" x14ac:dyDescent="0.25">
      <c r="B1609" s="141" t="s">
        <v>1754</v>
      </c>
      <c r="C1609" s="133" t="s">
        <v>1543</v>
      </c>
      <c r="D1609" s="110" t="s">
        <v>638</v>
      </c>
      <c r="E1609" s="110" t="s">
        <v>128</v>
      </c>
      <c r="F1609" s="110"/>
      <c r="G1609" s="111" t="s">
        <v>1544</v>
      </c>
    </row>
    <row r="1610" spans="2:7" x14ac:dyDescent="0.25">
      <c r="B1610" s="141" t="s">
        <v>1754</v>
      </c>
      <c r="C1610" s="133" t="s">
        <v>1545</v>
      </c>
      <c r="D1610" s="110" t="s">
        <v>638</v>
      </c>
      <c r="E1610" s="110" t="s">
        <v>128</v>
      </c>
      <c r="F1610" s="110"/>
      <c r="G1610" s="111" t="s">
        <v>1084</v>
      </c>
    </row>
    <row r="1611" spans="2:7" x14ac:dyDescent="0.25">
      <c r="B1611" s="141" t="s">
        <v>1754</v>
      </c>
      <c r="C1611" s="133" t="s">
        <v>1546</v>
      </c>
      <c r="D1611" s="110" t="s">
        <v>638</v>
      </c>
      <c r="E1611" s="110" t="s">
        <v>128</v>
      </c>
      <c r="F1611" s="110"/>
      <c r="G1611" s="111" t="s">
        <v>1547</v>
      </c>
    </row>
    <row r="1612" spans="2:7" x14ac:dyDescent="0.25">
      <c r="B1612" s="141" t="s">
        <v>1754</v>
      </c>
      <c r="C1612" s="133" t="s">
        <v>1548</v>
      </c>
      <c r="D1612" s="110" t="s">
        <v>638</v>
      </c>
      <c r="E1612" s="110" t="s">
        <v>128</v>
      </c>
      <c r="F1612" s="110"/>
      <c r="G1612" s="111" t="s">
        <v>1086</v>
      </c>
    </row>
    <row r="1613" spans="2:7" x14ac:dyDescent="0.25">
      <c r="B1613" s="141" t="s">
        <v>1754</v>
      </c>
      <c r="C1613" s="133" t="s">
        <v>1549</v>
      </c>
      <c r="D1613" s="110" t="s">
        <v>638</v>
      </c>
      <c r="E1613" s="110" t="s">
        <v>128</v>
      </c>
      <c r="F1613" s="110"/>
      <c r="G1613" s="111" t="s">
        <v>1088</v>
      </c>
    </row>
    <row r="1614" spans="2:7" x14ac:dyDescent="0.25">
      <c r="B1614" s="143" t="s">
        <v>1754</v>
      </c>
      <c r="C1614" s="135" t="s">
        <v>1550</v>
      </c>
      <c r="D1614" s="112" t="s">
        <v>638</v>
      </c>
      <c r="E1614" s="112" t="s">
        <v>128</v>
      </c>
      <c r="F1614" s="112"/>
      <c r="G1614" s="113" t="s">
        <v>1090</v>
      </c>
    </row>
    <row r="1615" spans="2:7" x14ac:dyDescent="0.25">
      <c r="B1615" s="141" t="s">
        <v>1754</v>
      </c>
      <c r="C1615" s="133" t="s">
        <v>1551</v>
      </c>
      <c r="D1615" s="110" t="s">
        <v>994</v>
      </c>
      <c r="E1615" s="110" t="s">
        <v>128</v>
      </c>
      <c r="F1615" s="110"/>
      <c r="G1615" s="111" t="s">
        <v>1133</v>
      </c>
    </row>
    <row r="1616" spans="2:7" x14ac:dyDescent="0.25">
      <c r="B1616" s="141" t="s">
        <v>1754</v>
      </c>
      <c r="C1616" s="133" t="s">
        <v>1552</v>
      </c>
      <c r="D1616" s="110" t="s">
        <v>994</v>
      </c>
      <c r="E1616" s="110" t="s">
        <v>128</v>
      </c>
      <c r="F1616" s="110"/>
      <c r="G1616" s="111" t="s">
        <v>1137</v>
      </c>
    </row>
    <row r="1617" spans="2:7" x14ac:dyDescent="0.25">
      <c r="B1617" s="141" t="s">
        <v>1754</v>
      </c>
      <c r="C1617" s="133" t="s">
        <v>1553</v>
      </c>
      <c r="D1617" s="110" t="s">
        <v>994</v>
      </c>
      <c r="E1617" s="110" t="s">
        <v>128</v>
      </c>
      <c r="F1617" s="110"/>
      <c r="G1617" s="111" t="s">
        <v>1518</v>
      </c>
    </row>
    <row r="1618" spans="2:7" x14ac:dyDescent="0.25">
      <c r="B1618" s="141" t="s">
        <v>1754</v>
      </c>
      <c r="C1618" s="133" t="s">
        <v>1554</v>
      </c>
      <c r="D1618" s="110" t="s">
        <v>994</v>
      </c>
      <c r="E1618" s="110" t="s">
        <v>128</v>
      </c>
      <c r="F1618" s="110"/>
      <c r="G1618" s="111" t="s">
        <v>1520</v>
      </c>
    </row>
    <row r="1619" spans="2:7" x14ac:dyDescent="0.25">
      <c r="B1619" s="141" t="s">
        <v>1754</v>
      </c>
      <c r="C1619" s="133" t="s">
        <v>1555</v>
      </c>
      <c r="D1619" s="110" t="s">
        <v>994</v>
      </c>
      <c r="E1619" s="110" t="s">
        <v>128</v>
      </c>
      <c r="F1619" s="110"/>
      <c r="G1619" s="111" t="s">
        <v>1522</v>
      </c>
    </row>
    <row r="1620" spans="2:7" x14ac:dyDescent="0.25">
      <c r="B1620" s="141" t="s">
        <v>1754</v>
      </c>
      <c r="C1620" s="133" t="s">
        <v>1556</v>
      </c>
      <c r="D1620" s="110" t="s">
        <v>994</v>
      </c>
      <c r="E1620" s="110" t="s">
        <v>128</v>
      </c>
      <c r="F1620" s="110"/>
      <c r="G1620" s="111" t="s">
        <v>1100</v>
      </c>
    </row>
    <row r="1621" spans="2:7" x14ac:dyDescent="0.25">
      <c r="B1621" s="141" t="s">
        <v>1754</v>
      </c>
      <c r="C1621" s="133" t="s">
        <v>1557</v>
      </c>
      <c r="D1621" s="110" t="s">
        <v>994</v>
      </c>
      <c r="E1621" s="110" t="s">
        <v>128</v>
      </c>
      <c r="F1621" s="110"/>
      <c r="G1621" s="111" t="s">
        <v>1525</v>
      </c>
    </row>
    <row r="1622" spans="2:7" x14ac:dyDescent="0.25">
      <c r="B1622" s="141" t="s">
        <v>1754</v>
      </c>
      <c r="C1622" s="133" t="s">
        <v>1558</v>
      </c>
      <c r="D1622" s="110" t="s">
        <v>994</v>
      </c>
      <c r="E1622" s="110" t="s">
        <v>128</v>
      </c>
      <c r="F1622" s="110"/>
      <c r="G1622" s="111" t="s">
        <v>1527</v>
      </c>
    </row>
    <row r="1623" spans="2:7" x14ac:dyDescent="0.25">
      <c r="B1623" s="141" t="s">
        <v>1754</v>
      </c>
      <c r="C1623" s="133" t="s">
        <v>1559</v>
      </c>
      <c r="D1623" s="110" t="s">
        <v>994</v>
      </c>
      <c r="E1623" s="110" t="s">
        <v>128</v>
      </c>
      <c r="F1623" s="110"/>
      <c r="G1623" s="111" t="s">
        <v>1106</v>
      </c>
    </row>
    <row r="1624" spans="2:7" x14ac:dyDescent="0.25">
      <c r="B1624" s="141" t="s">
        <v>1754</v>
      </c>
      <c r="C1624" s="133" t="s">
        <v>1560</v>
      </c>
      <c r="D1624" s="110" t="s">
        <v>994</v>
      </c>
      <c r="E1624" s="110" t="s">
        <v>128</v>
      </c>
      <c r="F1624" s="110"/>
      <c r="G1624" s="111" t="s">
        <v>1530</v>
      </c>
    </row>
    <row r="1625" spans="2:7" x14ac:dyDescent="0.25">
      <c r="B1625" s="141" t="s">
        <v>1754</v>
      </c>
      <c r="C1625" s="133" t="s">
        <v>1561</v>
      </c>
      <c r="D1625" s="110" t="s">
        <v>994</v>
      </c>
      <c r="E1625" s="110" t="s">
        <v>128</v>
      </c>
      <c r="F1625" s="110"/>
      <c r="G1625" s="111" t="s">
        <v>1532</v>
      </c>
    </row>
    <row r="1626" spans="2:7" x14ac:dyDescent="0.25">
      <c r="B1626" s="141" t="s">
        <v>1754</v>
      </c>
      <c r="C1626" s="133" t="s">
        <v>1562</v>
      </c>
      <c r="D1626" s="110" t="s">
        <v>994</v>
      </c>
      <c r="E1626" s="110" t="s">
        <v>128</v>
      </c>
      <c r="F1626" s="110"/>
      <c r="G1626" s="111" t="s">
        <v>1534</v>
      </c>
    </row>
    <row r="1627" spans="2:7" x14ac:dyDescent="0.25">
      <c r="B1627" s="141" t="s">
        <v>1754</v>
      </c>
      <c r="C1627" s="133" t="s">
        <v>1563</v>
      </c>
      <c r="D1627" s="110" t="s">
        <v>994</v>
      </c>
      <c r="E1627" s="110" t="s">
        <v>128</v>
      </c>
      <c r="F1627" s="110"/>
      <c r="G1627" s="111" t="s">
        <v>1122</v>
      </c>
    </row>
    <row r="1628" spans="2:7" x14ac:dyDescent="0.25">
      <c r="B1628" s="141" t="s">
        <v>1754</v>
      </c>
      <c r="C1628" s="133" t="s">
        <v>1564</v>
      </c>
      <c r="D1628" s="110" t="s">
        <v>994</v>
      </c>
      <c r="E1628" s="110" t="s">
        <v>128</v>
      </c>
      <c r="F1628" s="110"/>
      <c r="G1628" s="111" t="s">
        <v>1082</v>
      </c>
    </row>
    <row r="1629" spans="2:7" x14ac:dyDescent="0.25">
      <c r="B1629" s="141" t="s">
        <v>1754</v>
      </c>
      <c r="C1629" s="133" t="s">
        <v>1565</v>
      </c>
      <c r="D1629" s="110" t="s">
        <v>994</v>
      </c>
      <c r="E1629" s="110" t="s">
        <v>128</v>
      </c>
      <c r="F1629" s="110"/>
      <c r="G1629" s="111" t="s">
        <v>1538</v>
      </c>
    </row>
    <row r="1630" spans="2:7" x14ac:dyDescent="0.25">
      <c r="B1630" s="141" t="s">
        <v>1754</v>
      </c>
      <c r="C1630" s="133" t="s">
        <v>1566</v>
      </c>
      <c r="D1630" s="110" t="s">
        <v>994</v>
      </c>
      <c r="E1630" s="110" t="s">
        <v>128</v>
      </c>
      <c r="F1630" s="110"/>
      <c r="G1630" s="111" t="s">
        <v>1540</v>
      </c>
    </row>
    <row r="1631" spans="2:7" x14ac:dyDescent="0.25">
      <c r="B1631" s="141" t="s">
        <v>1754</v>
      </c>
      <c r="C1631" s="133" t="s">
        <v>1567</v>
      </c>
      <c r="D1631" s="110" t="s">
        <v>994</v>
      </c>
      <c r="E1631" s="110" t="s">
        <v>128</v>
      </c>
      <c r="F1631" s="110"/>
      <c r="G1631" s="111" t="s">
        <v>1542</v>
      </c>
    </row>
    <row r="1632" spans="2:7" x14ac:dyDescent="0.25">
      <c r="B1632" s="141" t="s">
        <v>1754</v>
      </c>
      <c r="C1632" s="133" t="s">
        <v>1568</v>
      </c>
      <c r="D1632" s="110" t="s">
        <v>994</v>
      </c>
      <c r="E1632" s="110" t="s">
        <v>128</v>
      </c>
      <c r="F1632" s="110"/>
      <c r="G1632" s="111" t="s">
        <v>1544</v>
      </c>
    </row>
    <row r="1633" spans="2:7" x14ac:dyDescent="0.25">
      <c r="B1633" s="141" t="s">
        <v>1754</v>
      </c>
      <c r="C1633" s="133" t="s">
        <v>1569</v>
      </c>
      <c r="D1633" s="110" t="s">
        <v>994</v>
      </c>
      <c r="E1633" s="110" t="s">
        <v>128</v>
      </c>
      <c r="F1633" s="110"/>
      <c r="G1633" s="111" t="s">
        <v>1084</v>
      </c>
    </row>
    <row r="1634" spans="2:7" x14ac:dyDescent="0.25">
      <c r="B1634" s="141" t="s">
        <v>1754</v>
      </c>
      <c r="C1634" s="133" t="s">
        <v>1570</v>
      </c>
      <c r="D1634" s="110" t="s">
        <v>994</v>
      </c>
      <c r="E1634" s="110" t="s">
        <v>128</v>
      </c>
      <c r="F1634" s="110"/>
      <c r="G1634" s="111" t="s">
        <v>1547</v>
      </c>
    </row>
    <row r="1635" spans="2:7" x14ac:dyDescent="0.25">
      <c r="B1635" s="141" t="s">
        <v>1754</v>
      </c>
      <c r="C1635" s="133" t="s">
        <v>1571</v>
      </c>
      <c r="D1635" s="110" t="s">
        <v>994</v>
      </c>
      <c r="E1635" s="110" t="s">
        <v>128</v>
      </c>
      <c r="F1635" s="110"/>
      <c r="G1635" s="111" t="s">
        <v>1086</v>
      </c>
    </row>
    <row r="1636" spans="2:7" x14ac:dyDescent="0.25">
      <c r="B1636" s="141" t="s">
        <v>1754</v>
      </c>
      <c r="C1636" s="133" t="s">
        <v>1572</v>
      </c>
      <c r="D1636" s="110" t="s">
        <v>994</v>
      </c>
      <c r="E1636" s="110" t="s">
        <v>128</v>
      </c>
      <c r="F1636" s="110"/>
      <c r="G1636" s="111" t="s">
        <v>1088</v>
      </c>
    </row>
    <row r="1637" spans="2:7" x14ac:dyDescent="0.25">
      <c r="B1637" s="141" t="s">
        <v>1754</v>
      </c>
      <c r="C1637" s="133" t="s">
        <v>1784</v>
      </c>
      <c r="D1637" s="110" t="s">
        <v>994</v>
      </c>
      <c r="E1637" s="110" t="s">
        <v>128</v>
      </c>
      <c r="F1637" s="110"/>
      <c r="G1637" s="111" t="s">
        <v>1785</v>
      </c>
    </row>
    <row r="1638" spans="2:7" x14ac:dyDescent="0.25">
      <c r="B1638" s="143" t="s">
        <v>1754</v>
      </c>
      <c r="C1638" s="135" t="s">
        <v>1573</v>
      </c>
      <c r="D1638" s="112" t="s">
        <v>1574</v>
      </c>
      <c r="E1638" s="112" t="s">
        <v>128</v>
      </c>
      <c r="F1638" s="112"/>
      <c r="G1638" s="113" t="s">
        <v>1090</v>
      </c>
    </row>
    <row r="1639" spans="2:7" x14ac:dyDescent="0.25">
      <c r="B1639" s="141" t="s">
        <v>1756</v>
      </c>
      <c r="C1639" s="134" t="s">
        <v>1575</v>
      </c>
      <c r="D1639" s="108" t="s">
        <v>739</v>
      </c>
      <c r="E1639" s="108" t="s">
        <v>128</v>
      </c>
      <c r="F1639" s="108"/>
      <c r="G1639" s="109" t="s">
        <v>1576</v>
      </c>
    </row>
    <row r="1640" spans="2:7" x14ac:dyDescent="0.25">
      <c r="B1640" s="141" t="s">
        <v>1756</v>
      </c>
      <c r="C1640" s="133" t="s">
        <v>1577</v>
      </c>
      <c r="D1640" s="110" t="s">
        <v>739</v>
      </c>
      <c r="E1640" s="110" t="s">
        <v>128</v>
      </c>
      <c r="F1640" s="110"/>
      <c r="G1640" s="111" t="s">
        <v>1578</v>
      </c>
    </row>
    <row r="1641" spans="2:7" x14ac:dyDescent="0.25">
      <c r="B1641" s="141" t="s">
        <v>1756</v>
      </c>
      <c r="C1641" s="133" t="s">
        <v>1579</v>
      </c>
      <c r="D1641" s="110" t="s">
        <v>739</v>
      </c>
      <c r="E1641" s="110" t="s">
        <v>128</v>
      </c>
      <c r="F1641" s="110"/>
      <c r="G1641" s="111" t="s">
        <v>1580</v>
      </c>
    </row>
    <row r="1642" spans="2:7" x14ac:dyDescent="0.25">
      <c r="B1642" s="141" t="s">
        <v>1756</v>
      </c>
      <c r="C1642" s="133" t="s">
        <v>1581</v>
      </c>
      <c r="D1642" s="110" t="s">
        <v>739</v>
      </c>
      <c r="E1642" s="110" t="s">
        <v>128</v>
      </c>
      <c r="F1642" s="110"/>
      <c r="G1642" s="111" t="s">
        <v>1582</v>
      </c>
    </row>
    <row r="1643" spans="2:7" x14ac:dyDescent="0.25">
      <c r="B1643" s="141" t="s">
        <v>1756</v>
      </c>
      <c r="C1643" s="133" t="s">
        <v>1583</v>
      </c>
      <c r="D1643" s="110" t="s">
        <v>739</v>
      </c>
      <c r="E1643" s="110" t="s">
        <v>128</v>
      </c>
      <c r="F1643" s="110"/>
      <c r="G1643" s="111" t="s">
        <v>1584</v>
      </c>
    </row>
    <row r="1644" spans="2:7" x14ac:dyDescent="0.25">
      <c r="B1644" s="141" t="s">
        <v>1756</v>
      </c>
      <c r="C1644" s="133" t="s">
        <v>1585</v>
      </c>
      <c r="D1644" s="110" t="s">
        <v>739</v>
      </c>
      <c r="E1644" s="110" t="s">
        <v>128</v>
      </c>
      <c r="F1644" s="110"/>
      <c r="G1644" s="111" t="s">
        <v>1586</v>
      </c>
    </row>
    <row r="1645" spans="2:7" x14ac:dyDescent="0.25">
      <c r="B1645" s="141" t="s">
        <v>1756</v>
      </c>
      <c r="C1645" s="133" t="s">
        <v>1587</v>
      </c>
      <c r="D1645" s="110" t="s">
        <v>739</v>
      </c>
      <c r="E1645" s="110" t="s">
        <v>128</v>
      </c>
      <c r="F1645" s="110"/>
      <c r="G1645" s="111" t="s">
        <v>1588</v>
      </c>
    </row>
    <row r="1646" spans="2:7" x14ac:dyDescent="0.25">
      <c r="B1646" s="141" t="s">
        <v>1756</v>
      </c>
      <c r="C1646" s="133" t="s">
        <v>1589</v>
      </c>
      <c r="D1646" s="110" t="s">
        <v>739</v>
      </c>
      <c r="E1646" s="110" t="s">
        <v>128</v>
      </c>
      <c r="F1646" s="110"/>
      <c r="G1646" s="111" t="s">
        <v>1590</v>
      </c>
    </row>
    <row r="1647" spans="2:7" x14ac:dyDescent="0.25">
      <c r="B1647" s="141" t="s">
        <v>1756</v>
      </c>
      <c r="C1647" s="133" t="s">
        <v>1591</v>
      </c>
      <c r="D1647" s="110" t="s">
        <v>739</v>
      </c>
      <c r="E1647" s="110" t="s">
        <v>128</v>
      </c>
      <c r="F1647" s="110"/>
      <c r="G1647" s="111" t="s">
        <v>1592</v>
      </c>
    </row>
    <row r="1648" spans="2:7" x14ac:dyDescent="0.25">
      <c r="B1648" s="141" t="s">
        <v>1756</v>
      </c>
      <c r="C1648" s="133" t="s">
        <v>1593</v>
      </c>
      <c r="D1648" s="110" t="s">
        <v>739</v>
      </c>
      <c r="E1648" s="110" t="s">
        <v>128</v>
      </c>
      <c r="F1648" s="110"/>
      <c r="G1648" s="111" t="s">
        <v>1594</v>
      </c>
    </row>
    <row r="1649" spans="2:7" x14ac:dyDescent="0.25">
      <c r="B1649" s="141" t="s">
        <v>1756</v>
      </c>
      <c r="C1649" s="133" t="s">
        <v>1595</v>
      </c>
      <c r="D1649" s="110" t="s">
        <v>739</v>
      </c>
      <c r="E1649" s="110" t="s">
        <v>128</v>
      </c>
      <c r="F1649" s="110"/>
      <c r="G1649" s="111" t="s">
        <v>1596</v>
      </c>
    </row>
    <row r="1650" spans="2:7" x14ac:dyDescent="0.25">
      <c r="B1650" s="143" t="s">
        <v>1756</v>
      </c>
      <c r="C1650" s="135" t="s">
        <v>1597</v>
      </c>
      <c r="D1650" s="112" t="s">
        <v>739</v>
      </c>
      <c r="E1650" s="112" t="s">
        <v>128</v>
      </c>
      <c r="F1650" s="112"/>
      <c r="G1650" s="113" t="s">
        <v>1598</v>
      </c>
    </row>
    <row r="1651" spans="2:7" x14ac:dyDescent="0.25">
      <c r="B1651" s="141" t="s">
        <v>1756</v>
      </c>
      <c r="C1651" s="134" t="s">
        <v>1599</v>
      </c>
      <c r="D1651" s="108" t="s">
        <v>739</v>
      </c>
      <c r="E1651" s="108" t="s">
        <v>128</v>
      </c>
      <c r="F1651" s="108"/>
      <c r="G1651" s="109" t="s">
        <v>1576</v>
      </c>
    </row>
    <row r="1652" spans="2:7" x14ac:dyDescent="0.25">
      <c r="B1652" s="141" t="s">
        <v>1756</v>
      </c>
      <c r="C1652" s="133" t="s">
        <v>1600</v>
      </c>
      <c r="D1652" s="110" t="s">
        <v>739</v>
      </c>
      <c r="E1652" s="110" t="s">
        <v>128</v>
      </c>
      <c r="F1652" s="110"/>
      <c r="G1652" s="111" t="s">
        <v>1578</v>
      </c>
    </row>
    <row r="1653" spans="2:7" x14ac:dyDescent="0.25">
      <c r="B1653" s="141" t="s">
        <v>1756</v>
      </c>
      <c r="C1653" s="133" t="s">
        <v>1755</v>
      </c>
      <c r="D1653" s="110" t="s">
        <v>739</v>
      </c>
      <c r="E1653" s="110" t="s">
        <v>128</v>
      </c>
      <c r="F1653" s="110"/>
      <c r="G1653" s="111" t="s">
        <v>1580</v>
      </c>
    </row>
    <row r="1654" spans="2:7" x14ac:dyDescent="0.25">
      <c r="B1654" s="141" t="s">
        <v>1756</v>
      </c>
      <c r="C1654" s="133" t="s">
        <v>1601</v>
      </c>
      <c r="D1654" s="110" t="s">
        <v>739</v>
      </c>
      <c r="E1654" s="110" t="s">
        <v>128</v>
      </c>
      <c r="F1654" s="110"/>
      <c r="G1654" s="111" t="s">
        <v>1582</v>
      </c>
    </row>
    <row r="1655" spans="2:7" x14ac:dyDescent="0.25">
      <c r="B1655" s="141" t="s">
        <v>1756</v>
      </c>
      <c r="C1655" s="133" t="s">
        <v>1602</v>
      </c>
      <c r="D1655" s="110" t="s">
        <v>739</v>
      </c>
      <c r="E1655" s="110" t="s">
        <v>128</v>
      </c>
      <c r="F1655" s="110"/>
      <c r="G1655" s="111" t="s">
        <v>1584</v>
      </c>
    </row>
    <row r="1656" spans="2:7" x14ac:dyDescent="0.25">
      <c r="B1656" s="141" t="s">
        <v>1756</v>
      </c>
      <c r="C1656" s="133" t="s">
        <v>1603</v>
      </c>
      <c r="D1656" s="110" t="s">
        <v>739</v>
      </c>
      <c r="E1656" s="110" t="s">
        <v>128</v>
      </c>
      <c r="F1656" s="110"/>
      <c r="G1656" s="111" t="s">
        <v>1586</v>
      </c>
    </row>
    <row r="1657" spans="2:7" x14ac:dyDescent="0.25">
      <c r="B1657" s="141" t="s">
        <v>1756</v>
      </c>
      <c r="C1657" s="133" t="s">
        <v>1604</v>
      </c>
      <c r="D1657" s="110" t="s">
        <v>739</v>
      </c>
      <c r="E1657" s="110" t="s">
        <v>128</v>
      </c>
      <c r="F1657" s="110"/>
      <c r="G1657" s="111" t="s">
        <v>1588</v>
      </c>
    </row>
    <row r="1658" spans="2:7" x14ac:dyDescent="0.25">
      <c r="B1658" s="141" t="s">
        <v>1756</v>
      </c>
      <c r="C1658" s="133" t="s">
        <v>1605</v>
      </c>
      <c r="D1658" s="110" t="s">
        <v>739</v>
      </c>
      <c r="E1658" s="110" t="s">
        <v>128</v>
      </c>
      <c r="F1658" s="110"/>
      <c r="G1658" s="111" t="s">
        <v>1590</v>
      </c>
    </row>
    <row r="1659" spans="2:7" x14ac:dyDescent="0.25">
      <c r="B1659" s="141" t="s">
        <v>1756</v>
      </c>
      <c r="C1659" s="133" t="s">
        <v>1606</v>
      </c>
      <c r="D1659" s="110" t="s">
        <v>739</v>
      </c>
      <c r="E1659" s="110" t="s">
        <v>128</v>
      </c>
      <c r="F1659" s="110"/>
      <c r="G1659" s="111" t="s">
        <v>1592</v>
      </c>
    </row>
    <row r="1660" spans="2:7" x14ac:dyDescent="0.25">
      <c r="B1660" s="141" t="s">
        <v>1756</v>
      </c>
      <c r="C1660" s="133" t="s">
        <v>1607</v>
      </c>
      <c r="D1660" s="110" t="s">
        <v>739</v>
      </c>
      <c r="E1660" s="110" t="s">
        <v>128</v>
      </c>
      <c r="F1660" s="110"/>
      <c r="G1660" s="111" t="s">
        <v>1594</v>
      </c>
    </row>
    <row r="1661" spans="2:7" x14ac:dyDescent="0.25">
      <c r="B1661" s="141" t="s">
        <v>1756</v>
      </c>
      <c r="C1661" s="133" t="s">
        <v>1608</v>
      </c>
      <c r="D1661" s="110" t="s">
        <v>739</v>
      </c>
      <c r="E1661" s="110" t="s">
        <v>128</v>
      </c>
      <c r="F1661" s="110"/>
      <c r="G1661" s="111" t="s">
        <v>1596</v>
      </c>
    </row>
    <row r="1662" spans="2:7" x14ac:dyDescent="0.25">
      <c r="B1662" s="143" t="s">
        <v>1756</v>
      </c>
      <c r="C1662" s="135" t="s">
        <v>1609</v>
      </c>
      <c r="D1662" s="112" t="s">
        <v>739</v>
      </c>
      <c r="E1662" s="112" t="s">
        <v>128</v>
      </c>
      <c r="F1662" s="112"/>
      <c r="G1662" s="113" t="s">
        <v>1598</v>
      </c>
    </row>
    <row r="1663" spans="2:7" ht="38.25" x14ac:dyDescent="0.25">
      <c r="B1663" s="143" t="s">
        <v>1757</v>
      </c>
      <c r="C1663" s="134" t="s">
        <v>1610</v>
      </c>
      <c r="D1663" s="108" t="s">
        <v>1791</v>
      </c>
      <c r="E1663" s="108" t="s">
        <v>1790</v>
      </c>
      <c r="F1663" s="108" t="s">
        <v>1645</v>
      </c>
      <c r="G1663" s="109" t="s">
        <v>1611</v>
      </c>
    </row>
    <row r="1664" spans="2:7" x14ac:dyDescent="0.25">
      <c r="B1664" s="144" t="s">
        <v>1758</v>
      </c>
      <c r="C1664" s="134" t="s">
        <v>1612</v>
      </c>
      <c r="D1664" s="108" t="s">
        <v>1061</v>
      </c>
      <c r="E1664" s="108" t="s">
        <v>128</v>
      </c>
      <c r="F1664" s="108"/>
      <c r="G1664" s="109" t="s">
        <v>153</v>
      </c>
    </row>
    <row r="1665" spans="2:7" x14ac:dyDescent="0.25">
      <c r="B1665" s="141" t="s">
        <v>1758</v>
      </c>
      <c r="C1665" s="133" t="s">
        <v>1613</v>
      </c>
      <c r="D1665" s="110" t="s">
        <v>1061</v>
      </c>
      <c r="E1665" s="110" t="s">
        <v>128</v>
      </c>
      <c r="F1665" s="110"/>
      <c r="G1665" s="111" t="s">
        <v>75</v>
      </c>
    </row>
    <row r="1666" spans="2:7" x14ac:dyDescent="0.25">
      <c r="B1666" s="141" t="s">
        <v>1758</v>
      </c>
      <c r="C1666" s="133" t="s">
        <v>1614</v>
      </c>
      <c r="D1666" s="110" t="s">
        <v>1061</v>
      </c>
      <c r="E1666" s="110" t="s">
        <v>128</v>
      </c>
      <c r="F1666" s="110"/>
      <c r="G1666" s="111" t="s">
        <v>77</v>
      </c>
    </row>
    <row r="1667" spans="2:7" ht="25.5" x14ac:dyDescent="0.25">
      <c r="B1667" s="143" t="s">
        <v>1758</v>
      </c>
      <c r="C1667" s="135" t="s">
        <v>1615</v>
      </c>
      <c r="D1667" s="112" t="s">
        <v>1616</v>
      </c>
      <c r="E1667" s="112" t="s">
        <v>128</v>
      </c>
      <c r="F1667" s="112"/>
      <c r="G1667" s="113" t="s">
        <v>625</v>
      </c>
    </row>
    <row r="1668" spans="2:7" x14ac:dyDescent="0.25">
      <c r="B1668" s="144" t="s">
        <v>1759</v>
      </c>
      <c r="C1668" s="134" t="s">
        <v>1617</v>
      </c>
      <c r="D1668" s="108" t="s">
        <v>1618</v>
      </c>
      <c r="E1668" s="108" t="s">
        <v>128</v>
      </c>
      <c r="F1668" s="108"/>
      <c r="G1668" s="109" t="s">
        <v>754</v>
      </c>
    </row>
    <row r="1669" spans="2:7" x14ac:dyDescent="0.25">
      <c r="B1669" s="141" t="s">
        <v>1759</v>
      </c>
      <c r="C1669" s="133" t="s">
        <v>1619</v>
      </c>
      <c r="D1669" s="110" t="s">
        <v>1618</v>
      </c>
      <c r="E1669" s="110" t="s">
        <v>128</v>
      </c>
      <c r="F1669" s="110"/>
      <c r="G1669" s="111" t="s">
        <v>308</v>
      </c>
    </row>
    <row r="1670" spans="2:7" x14ac:dyDescent="0.25">
      <c r="B1670" s="141" t="s">
        <v>1759</v>
      </c>
      <c r="C1670" s="133" t="s">
        <v>1620</v>
      </c>
      <c r="D1670" s="110" t="s">
        <v>1618</v>
      </c>
      <c r="E1670" s="110" t="s">
        <v>128</v>
      </c>
      <c r="F1670" s="110"/>
      <c r="G1670" s="111" t="s">
        <v>310</v>
      </c>
    </row>
    <row r="1671" spans="2:7" x14ac:dyDescent="0.25">
      <c r="B1671" s="141" t="s">
        <v>1759</v>
      </c>
      <c r="C1671" s="133" t="s">
        <v>1621</v>
      </c>
      <c r="D1671" s="110" t="s">
        <v>1618</v>
      </c>
      <c r="E1671" s="110" t="s">
        <v>128</v>
      </c>
      <c r="F1671" s="110"/>
      <c r="G1671" s="111" t="s">
        <v>1622</v>
      </c>
    </row>
    <row r="1672" spans="2:7" x14ac:dyDescent="0.25">
      <c r="B1672" s="141" t="s">
        <v>1759</v>
      </c>
      <c r="C1672" s="133" t="s">
        <v>1623</v>
      </c>
      <c r="D1672" s="110" t="s">
        <v>1618</v>
      </c>
      <c r="E1672" s="110" t="s">
        <v>128</v>
      </c>
      <c r="F1672" s="110"/>
      <c r="G1672" s="111" t="s">
        <v>1624</v>
      </c>
    </row>
    <row r="1673" spans="2:7" x14ac:dyDescent="0.25">
      <c r="B1673" s="141" t="s">
        <v>1759</v>
      </c>
      <c r="C1673" s="133" t="s">
        <v>1625</v>
      </c>
      <c r="D1673" s="110" t="s">
        <v>1618</v>
      </c>
      <c r="E1673" s="110" t="s">
        <v>128</v>
      </c>
      <c r="F1673" s="110"/>
      <c r="G1673" s="111" t="s">
        <v>1626</v>
      </c>
    </row>
    <row r="1674" spans="2:7" x14ac:dyDescent="0.25">
      <c r="B1674" s="141" t="s">
        <v>1759</v>
      </c>
      <c r="C1674" s="133" t="s">
        <v>1627</v>
      </c>
      <c r="D1674" s="110" t="s">
        <v>1618</v>
      </c>
      <c r="E1674" s="110" t="s">
        <v>128</v>
      </c>
      <c r="F1674" s="110"/>
      <c r="G1674" s="111" t="s">
        <v>1628</v>
      </c>
    </row>
    <row r="1675" spans="2:7" x14ac:dyDescent="0.25">
      <c r="B1675" s="143" t="s">
        <v>1759</v>
      </c>
      <c r="C1675" s="135" t="s">
        <v>1629</v>
      </c>
      <c r="D1675" s="112" t="s">
        <v>1618</v>
      </c>
      <c r="E1675" s="112" t="s">
        <v>128</v>
      </c>
      <c r="F1675" s="112"/>
      <c r="G1675" s="113" t="s">
        <v>1630</v>
      </c>
    </row>
    <row r="1676" spans="2:7" x14ac:dyDescent="0.25">
      <c r="B1676" s="141" t="s">
        <v>1760</v>
      </c>
      <c r="C1676" s="133" t="s">
        <v>1631</v>
      </c>
      <c r="D1676" s="110" t="s">
        <v>1632</v>
      </c>
      <c r="E1676" s="110" t="s">
        <v>128</v>
      </c>
      <c r="F1676" s="110"/>
      <c r="G1676" s="111" t="s">
        <v>1633</v>
      </c>
    </row>
    <row r="1677" spans="2:7" x14ac:dyDescent="0.25">
      <c r="B1677" s="141" t="s">
        <v>1760</v>
      </c>
      <c r="C1677" s="133" t="s">
        <v>1634</v>
      </c>
      <c r="D1677" s="110" t="s">
        <v>1632</v>
      </c>
      <c r="E1677" s="110" t="s">
        <v>128</v>
      </c>
      <c r="F1677" s="110"/>
      <c r="G1677" s="111" t="s">
        <v>1635</v>
      </c>
    </row>
    <row r="1678" spans="2:7" ht="15.75" thickBot="1" x14ac:dyDescent="0.3">
      <c r="B1678" s="142" t="s">
        <v>1760</v>
      </c>
      <c r="C1678" s="139" t="s">
        <v>1636</v>
      </c>
      <c r="D1678" s="127" t="s">
        <v>1637</v>
      </c>
      <c r="E1678" s="127" t="s">
        <v>128</v>
      </c>
      <c r="F1678" s="127"/>
      <c r="G1678" s="128" t="s">
        <v>1638</v>
      </c>
    </row>
    <row r="1709" spans="3:6" x14ac:dyDescent="0.25">
      <c r="C1709" s="130"/>
      <c r="D1709" s="130"/>
      <c r="E1709" s="130"/>
      <c r="F1709" s="130"/>
    </row>
    <row r="1710" spans="3:6" x14ac:dyDescent="0.25">
      <c r="C1710" s="130"/>
      <c r="D1710" s="130"/>
      <c r="E1710" s="130"/>
      <c r="F1710" s="130"/>
    </row>
    <row r="1711" spans="3:6" x14ac:dyDescent="0.25">
      <c r="C1711" s="130"/>
      <c r="D1711" s="130"/>
      <c r="E1711" s="130"/>
      <c r="F1711" s="130"/>
    </row>
    <row r="1712" spans="3:6" x14ac:dyDescent="0.25">
      <c r="C1712" s="130"/>
      <c r="D1712" s="130"/>
      <c r="E1712" s="130"/>
      <c r="F1712" s="130"/>
    </row>
    <row r="1713" spans="3:6" x14ac:dyDescent="0.25">
      <c r="C1713" s="130"/>
      <c r="D1713" s="130"/>
      <c r="E1713" s="130"/>
      <c r="F1713" s="130"/>
    </row>
    <row r="1714" spans="3:6" x14ac:dyDescent="0.25">
      <c r="C1714" s="130"/>
      <c r="D1714" s="130"/>
      <c r="E1714" s="130"/>
      <c r="F1714" s="130"/>
    </row>
    <row r="1715" spans="3:6" x14ac:dyDescent="0.25">
      <c r="C1715" s="130"/>
      <c r="D1715" s="130"/>
      <c r="E1715" s="130"/>
      <c r="F1715" s="130"/>
    </row>
    <row r="1716" spans="3:6" x14ac:dyDescent="0.25">
      <c r="C1716" s="130"/>
      <c r="D1716" s="130"/>
      <c r="E1716" s="130"/>
      <c r="F1716" s="130"/>
    </row>
    <row r="1717" spans="3:6" x14ac:dyDescent="0.25">
      <c r="C1717" s="130"/>
      <c r="D1717" s="130"/>
      <c r="E1717" s="130"/>
      <c r="F1717" s="130"/>
    </row>
    <row r="1718" spans="3:6" x14ac:dyDescent="0.25">
      <c r="C1718" s="130"/>
      <c r="D1718" s="130"/>
      <c r="E1718" s="130"/>
      <c r="F1718" s="130"/>
    </row>
    <row r="1719" spans="3:6" x14ac:dyDescent="0.25">
      <c r="C1719" s="130"/>
      <c r="D1719" s="130"/>
      <c r="E1719" s="130"/>
      <c r="F1719" s="130"/>
    </row>
    <row r="1720" spans="3:6" x14ac:dyDescent="0.25">
      <c r="C1720" s="130"/>
      <c r="D1720" s="130"/>
      <c r="E1720" s="130"/>
      <c r="F1720" s="130"/>
    </row>
    <row r="1721" spans="3:6" x14ac:dyDescent="0.25">
      <c r="C1721" s="130"/>
      <c r="D1721" s="130"/>
      <c r="E1721" s="130"/>
      <c r="F1721" s="130"/>
    </row>
    <row r="1722" spans="3:6" x14ac:dyDescent="0.25">
      <c r="C1722" s="130"/>
      <c r="D1722" s="130"/>
      <c r="E1722" s="130"/>
      <c r="F1722" s="130"/>
    </row>
    <row r="1723" spans="3:6" x14ac:dyDescent="0.25">
      <c r="C1723" s="130"/>
      <c r="D1723" s="130"/>
      <c r="E1723" s="130"/>
      <c r="F1723" s="130"/>
    </row>
    <row r="1724" spans="3:6" x14ac:dyDescent="0.25">
      <c r="C1724" s="130"/>
      <c r="D1724" s="130"/>
      <c r="E1724" s="130"/>
      <c r="F1724" s="130"/>
    </row>
    <row r="1725" spans="3:6" x14ac:dyDescent="0.25">
      <c r="C1725" s="130"/>
      <c r="D1725" s="130"/>
      <c r="E1725" s="130"/>
      <c r="F1725" s="130"/>
    </row>
    <row r="1726" spans="3:6" x14ac:dyDescent="0.25">
      <c r="C1726" s="130"/>
      <c r="D1726" s="130"/>
      <c r="E1726" s="130"/>
      <c r="F1726" s="130"/>
    </row>
    <row r="1727" spans="3:6" x14ac:dyDescent="0.25">
      <c r="C1727" s="130"/>
      <c r="D1727" s="130"/>
      <c r="E1727" s="130"/>
      <c r="F1727" s="130"/>
    </row>
    <row r="1728" spans="3:6" x14ac:dyDescent="0.25">
      <c r="C1728" s="130"/>
      <c r="D1728" s="130"/>
      <c r="E1728" s="130"/>
      <c r="F1728" s="130"/>
    </row>
    <row r="1729" spans="3:6" x14ac:dyDescent="0.25">
      <c r="C1729" s="130"/>
      <c r="D1729" s="130"/>
      <c r="E1729" s="130"/>
      <c r="F1729" s="130"/>
    </row>
    <row r="1730" spans="3:6" x14ac:dyDescent="0.25">
      <c r="C1730" s="130"/>
      <c r="D1730" s="130"/>
      <c r="E1730" s="130"/>
      <c r="F1730" s="130"/>
    </row>
    <row r="1731" spans="3:6" x14ac:dyDescent="0.25">
      <c r="C1731" s="130"/>
      <c r="D1731" s="130"/>
      <c r="E1731" s="130"/>
      <c r="F1731" s="130"/>
    </row>
    <row r="1732" spans="3:6" x14ac:dyDescent="0.25">
      <c r="C1732" s="130"/>
      <c r="D1732" s="130"/>
      <c r="E1732" s="130"/>
      <c r="F1732" s="130"/>
    </row>
    <row r="1733" spans="3:6" x14ac:dyDescent="0.25">
      <c r="C1733" s="130"/>
      <c r="D1733" s="130"/>
      <c r="E1733" s="130"/>
      <c r="F1733" s="130"/>
    </row>
    <row r="1734" spans="3:6" x14ac:dyDescent="0.25">
      <c r="C1734" s="130"/>
      <c r="D1734" s="130"/>
      <c r="E1734" s="130"/>
      <c r="F1734" s="130"/>
    </row>
    <row r="1735" spans="3:6" x14ac:dyDescent="0.25">
      <c r="C1735" s="130"/>
      <c r="D1735" s="130"/>
      <c r="E1735" s="130"/>
      <c r="F1735" s="130"/>
    </row>
    <row r="1736" spans="3:6" x14ac:dyDescent="0.25">
      <c r="C1736" s="130"/>
      <c r="D1736" s="130"/>
      <c r="E1736" s="130"/>
      <c r="F1736" s="130"/>
    </row>
    <row r="1737" spans="3:6" x14ac:dyDescent="0.25">
      <c r="C1737" s="130"/>
      <c r="D1737" s="130"/>
      <c r="E1737" s="130"/>
      <c r="F1737" s="130"/>
    </row>
    <row r="1738" spans="3:6" x14ac:dyDescent="0.25">
      <c r="C1738" s="130"/>
      <c r="D1738" s="130"/>
      <c r="E1738" s="130"/>
      <c r="F1738" s="130"/>
    </row>
    <row r="1739" spans="3:6" x14ac:dyDescent="0.25">
      <c r="C1739" s="130"/>
      <c r="D1739" s="130"/>
      <c r="E1739" s="130"/>
      <c r="F1739" s="130"/>
    </row>
    <row r="1740" spans="3:6" x14ac:dyDescent="0.25">
      <c r="C1740" s="130"/>
      <c r="D1740" s="130"/>
      <c r="E1740" s="130"/>
      <c r="F1740" s="130"/>
    </row>
    <row r="1741" spans="3:6" x14ac:dyDescent="0.25">
      <c r="C1741" s="130"/>
      <c r="D1741" s="130"/>
      <c r="E1741" s="130"/>
      <c r="F1741" s="130"/>
    </row>
    <row r="1742" spans="3:6" x14ac:dyDescent="0.25">
      <c r="C1742" s="130"/>
      <c r="D1742" s="130"/>
      <c r="E1742" s="130"/>
      <c r="F1742" s="130"/>
    </row>
    <row r="1743" spans="3:6" x14ac:dyDescent="0.25">
      <c r="C1743" s="130"/>
      <c r="D1743" s="130"/>
      <c r="E1743" s="130"/>
      <c r="F1743" s="130"/>
    </row>
    <row r="1744" spans="3:6" x14ac:dyDescent="0.25">
      <c r="C1744" s="130"/>
      <c r="D1744" s="130"/>
      <c r="E1744" s="130"/>
      <c r="F1744" s="130"/>
    </row>
    <row r="1745" spans="3:6" x14ac:dyDescent="0.25">
      <c r="C1745" s="130"/>
      <c r="D1745" s="130"/>
      <c r="E1745" s="130"/>
      <c r="F1745" s="130"/>
    </row>
    <row r="1746" spans="3:6" x14ac:dyDescent="0.25">
      <c r="C1746" s="130"/>
      <c r="D1746" s="130"/>
      <c r="E1746" s="130"/>
      <c r="F1746" s="130"/>
    </row>
    <row r="1747" spans="3:6" x14ac:dyDescent="0.25">
      <c r="C1747" s="130"/>
      <c r="D1747" s="130"/>
      <c r="E1747" s="130"/>
      <c r="F1747" s="130"/>
    </row>
    <row r="1748" spans="3:6" x14ac:dyDescent="0.25">
      <c r="C1748" s="130"/>
      <c r="D1748" s="130"/>
      <c r="E1748" s="130"/>
      <c r="F1748" s="130"/>
    </row>
    <row r="1749" spans="3:6" x14ac:dyDescent="0.25">
      <c r="C1749" s="130"/>
      <c r="D1749" s="130"/>
      <c r="E1749" s="130"/>
      <c r="F1749" s="130"/>
    </row>
    <row r="1750" spans="3:6" x14ac:dyDescent="0.25">
      <c r="C1750" s="130"/>
      <c r="D1750" s="130"/>
      <c r="E1750" s="130"/>
      <c r="F1750" s="130"/>
    </row>
    <row r="1751" spans="3:6" x14ac:dyDescent="0.25">
      <c r="C1751" s="130"/>
      <c r="D1751" s="130"/>
      <c r="E1751" s="130"/>
      <c r="F1751" s="130"/>
    </row>
    <row r="1752" spans="3:6" x14ac:dyDescent="0.25">
      <c r="C1752" s="130"/>
      <c r="D1752" s="130"/>
      <c r="E1752" s="130"/>
      <c r="F1752" s="130"/>
    </row>
    <row r="1753" spans="3:6" x14ac:dyDescent="0.25">
      <c r="C1753" s="130"/>
      <c r="D1753" s="130"/>
      <c r="E1753" s="130"/>
      <c r="F1753" s="130"/>
    </row>
    <row r="1754" spans="3:6" x14ac:dyDescent="0.25">
      <c r="C1754" s="130"/>
      <c r="D1754" s="130"/>
      <c r="E1754" s="130"/>
      <c r="F1754" s="130"/>
    </row>
    <row r="1755" spans="3:6" x14ac:dyDescent="0.25">
      <c r="C1755" s="130"/>
      <c r="D1755" s="130"/>
      <c r="E1755" s="130"/>
      <c r="F1755" s="130"/>
    </row>
    <row r="1756" spans="3:6" x14ac:dyDescent="0.25">
      <c r="C1756" s="130"/>
      <c r="D1756" s="130"/>
      <c r="E1756" s="130"/>
      <c r="F1756" s="130"/>
    </row>
    <row r="1757" spans="3:6" x14ac:dyDescent="0.25">
      <c r="C1757" s="130"/>
      <c r="D1757" s="130"/>
      <c r="E1757" s="130"/>
      <c r="F1757" s="130"/>
    </row>
    <row r="1758" spans="3:6" x14ac:dyDescent="0.25">
      <c r="C1758" s="130"/>
      <c r="D1758" s="130"/>
      <c r="E1758" s="130"/>
      <c r="F1758" s="130"/>
    </row>
    <row r="1759" spans="3:6" x14ac:dyDescent="0.25">
      <c r="C1759" s="130"/>
      <c r="D1759" s="130"/>
      <c r="E1759" s="130"/>
      <c r="F1759" s="130"/>
    </row>
    <row r="1760" spans="3:6" x14ac:dyDescent="0.25">
      <c r="C1760" s="130"/>
      <c r="D1760" s="130"/>
      <c r="E1760" s="130"/>
      <c r="F1760" s="130"/>
    </row>
    <row r="1761" spans="3:6" x14ac:dyDescent="0.25">
      <c r="C1761" s="130"/>
      <c r="D1761" s="130"/>
      <c r="E1761" s="130"/>
      <c r="F1761" s="130"/>
    </row>
    <row r="1762" spans="3:6" x14ac:dyDescent="0.25">
      <c r="C1762" s="130"/>
      <c r="D1762" s="130"/>
      <c r="E1762" s="130"/>
      <c r="F1762" s="130"/>
    </row>
    <row r="1763" spans="3:6" x14ac:dyDescent="0.25">
      <c r="C1763" s="130"/>
      <c r="D1763" s="130"/>
      <c r="E1763" s="130"/>
      <c r="F1763" s="130"/>
    </row>
    <row r="1764" spans="3:6" x14ac:dyDescent="0.25">
      <c r="C1764" s="130"/>
      <c r="D1764" s="130"/>
      <c r="E1764" s="130"/>
      <c r="F1764" s="130"/>
    </row>
    <row r="1765" spans="3:6" x14ac:dyDescent="0.25">
      <c r="C1765" s="130"/>
      <c r="D1765" s="130"/>
      <c r="E1765" s="130"/>
      <c r="F1765" s="130"/>
    </row>
    <row r="1766" spans="3:6" x14ac:dyDescent="0.25">
      <c r="C1766" s="130"/>
      <c r="D1766" s="130"/>
      <c r="E1766" s="130"/>
      <c r="F1766" s="130"/>
    </row>
    <row r="1767" spans="3:6" x14ac:dyDescent="0.25">
      <c r="C1767" s="130"/>
      <c r="D1767" s="130"/>
      <c r="E1767" s="130"/>
      <c r="F1767" s="130"/>
    </row>
    <row r="1768" spans="3:6" x14ac:dyDescent="0.25">
      <c r="C1768" s="130"/>
      <c r="D1768" s="130"/>
      <c r="E1768" s="130"/>
      <c r="F1768" s="130"/>
    </row>
    <row r="1769" spans="3:6" x14ac:dyDescent="0.25">
      <c r="C1769" s="130"/>
      <c r="D1769" s="130"/>
      <c r="E1769" s="130"/>
      <c r="F1769" s="130"/>
    </row>
    <row r="1770" spans="3:6" x14ac:dyDescent="0.25">
      <c r="C1770" s="130"/>
      <c r="D1770" s="130"/>
      <c r="E1770" s="130"/>
      <c r="F1770" s="130"/>
    </row>
    <row r="1771" spans="3:6" x14ac:dyDescent="0.25">
      <c r="C1771" s="130"/>
      <c r="D1771" s="130"/>
      <c r="E1771" s="130"/>
      <c r="F1771" s="130"/>
    </row>
    <row r="1772" spans="3:6" x14ac:dyDescent="0.25">
      <c r="C1772" s="130"/>
      <c r="D1772" s="130"/>
      <c r="E1772" s="130"/>
      <c r="F1772" s="130"/>
    </row>
    <row r="1773" spans="3:6" x14ac:dyDescent="0.25">
      <c r="C1773" s="130"/>
      <c r="D1773" s="130"/>
      <c r="E1773" s="130"/>
      <c r="F1773" s="130"/>
    </row>
    <row r="1774" spans="3:6" x14ac:dyDescent="0.25">
      <c r="C1774" s="130"/>
      <c r="D1774" s="130"/>
      <c r="E1774" s="130"/>
      <c r="F1774" s="130"/>
    </row>
    <row r="1775" spans="3:6" x14ac:dyDescent="0.25">
      <c r="C1775" s="130"/>
      <c r="D1775" s="130"/>
      <c r="E1775" s="130"/>
      <c r="F1775" s="130"/>
    </row>
    <row r="1776" spans="3:6" x14ac:dyDescent="0.25">
      <c r="C1776" s="130"/>
      <c r="D1776" s="130"/>
      <c r="E1776" s="130"/>
      <c r="F1776" s="130"/>
    </row>
    <row r="1777" spans="3:6" x14ac:dyDescent="0.25">
      <c r="C1777" s="130"/>
      <c r="D1777" s="130"/>
      <c r="E1777" s="130"/>
      <c r="F1777" s="130"/>
    </row>
    <row r="1778" spans="3:6" x14ac:dyDescent="0.25">
      <c r="C1778" s="130"/>
      <c r="D1778" s="130"/>
      <c r="E1778" s="130"/>
      <c r="F1778" s="130"/>
    </row>
    <row r="1779" spans="3:6" x14ac:dyDescent="0.25">
      <c r="C1779" s="130"/>
      <c r="D1779" s="130"/>
      <c r="E1779" s="130"/>
      <c r="F1779" s="130"/>
    </row>
    <row r="1780" spans="3:6" x14ac:dyDescent="0.25">
      <c r="C1780" s="130"/>
      <c r="D1780" s="130"/>
      <c r="E1780" s="130"/>
      <c r="F1780" s="130"/>
    </row>
    <row r="1781" spans="3:6" x14ac:dyDescent="0.25">
      <c r="C1781" s="130"/>
      <c r="D1781" s="130"/>
      <c r="E1781" s="130"/>
      <c r="F1781" s="130"/>
    </row>
    <row r="1782" spans="3:6" x14ac:dyDescent="0.25">
      <c r="C1782" s="130"/>
      <c r="D1782" s="130"/>
      <c r="E1782" s="130"/>
      <c r="F1782" s="130"/>
    </row>
    <row r="1783" spans="3:6" x14ac:dyDescent="0.25">
      <c r="C1783" s="130"/>
      <c r="D1783" s="130"/>
      <c r="E1783" s="130"/>
      <c r="F1783" s="130"/>
    </row>
    <row r="1784" spans="3:6" x14ac:dyDescent="0.25">
      <c r="C1784" s="130"/>
      <c r="D1784" s="130"/>
      <c r="E1784" s="130"/>
      <c r="F1784" s="130"/>
    </row>
    <row r="1785" spans="3:6" x14ac:dyDescent="0.25">
      <c r="C1785" s="130"/>
      <c r="D1785" s="130"/>
      <c r="E1785" s="130"/>
      <c r="F1785" s="130"/>
    </row>
    <row r="1786" spans="3:6" x14ac:dyDescent="0.25">
      <c r="C1786" s="130"/>
      <c r="D1786" s="130"/>
      <c r="E1786" s="130"/>
      <c r="F1786" s="130"/>
    </row>
    <row r="1787" spans="3:6" x14ac:dyDescent="0.25">
      <c r="C1787" s="130"/>
      <c r="D1787" s="130"/>
      <c r="E1787" s="130"/>
      <c r="F1787" s="130"/>
    </row>
    <row r="1788" spans="3:6" x14ac:dyDescent="0.25">
      <c r="C1788" s="130"/>
      <c r="D1788" s="130"/>
      <c r="E1788" s="130"/>
      <c r="F1788" s="130"/>
    </row>
    <row r="1789" spans="3:6" x14ac:dyDescent="0.25">
      <c r="C1789" s="130"/>
      <c r="D1789" s="130"/>
      <c r="E1789" s="130"/>
      <c r="F1789" s="130"/>
    </row>
    <row r="1790" spans="3:6" x14ac:dyDescent="0.25">
      <c r="C1790" s="130"/>
      <c r="D1790" s="130"/>
      <c r="E1790" s="130"/>
      <c r="F1790" s="130"/>
    </row>
    <row r="1791" spans="3:6" x14ac:dyDescent="0.25">
      <c r="C1791" s="130"/>
      <c r="D1791" s="130"/>
      <c r="E1791" s="130"/>
      <c r="F1791" s="130"/>
    </row>
    <row r="1792" spans="3:6" x14ac:dyDescent="0.25">
      <c r="C1792" s="130"/>
      <c r="D1792" s="130"/>
      <c r="E1792" s="130"/>
      <c r="F1792" s="130"/>
    </row>
    <row r="1793" spans="3:6" x14ac:dyDescent="0.25">
      <c r="C1793" s="130"/>
      <c r="D1793" s="130"/>
      <c r="E1793" s="130"/>
      <c r="F1793" s="130"/>
    </row>
    <row r="1794" spans="3:6" x14ac:dyDescent="0.25">
      <c r="C1794" s="130"/>
      <c r="D1794" s="130"/>
      <c r="E1794" s="130"/>
      <c r="F1794" s="130"/>
    </row>
    <row r="1795" spans="3:6" x14ac:dyDescent="0.25">
      <c r="C1795" s="130"/>
      <c r="D1795" s="130"/>
      <c r="E1795" s="130"/>
      <c r="F1795" s="130"/>
    </row>
    <row r="1796" spans="3:6" x14ac:dyDescent="0.25">
      <c r="C1796" s="130"/>
      <c r="D1796" s="130"/>
      <c r="E1796" s="130"/>
      <c r="F1796" s="130"/>
    </row>
    <row r="1797" spans="3:6" x14ac:dyDescent="0.25">
      <c r="C1797" s="130"/>
      <c r="D1797" s="130"/>
      <c r="E1797" s="130"/>
      <c r="F1797" s="130"/>
    </row>
    <row r="1798" spans="3:6" x14ac:dyDescent="0.25">
      <c r="C1798" s="130"/>
      <c r="D1798" s="130"/>
      <c r="E1798" s="130"/>
      <c r="F1798" s="130"/>
    </row>
    <row r="1799" spans="3:6" x14ac:dyDescent="0.25">
      <c r="C1799" s="130"/>
      <c r="D1799" s="130"/>
      <c r="E1799" s="130"/>
      <c r="F1799" s="130"/>
    </row>
    <row r="1800" spans="3:6" x14ac:dyDescent="0.25">
      <c r="C1800" s="130"/>
      <c r="D1800" s="130"/>
      <c r="E1800" s="130"/>
      <c r="F1800" s="130"/>
    </row>
    <row r="1801" spans="3:6" x14ac:dyDescent="0.25">
      <c r="C1801" s="130"/>
      <c r="D1801" s="130"/>
      <c r="E1801" s="130"/>
      <c r="F1801" s="130"/>
    </row>
    <row r="1802" spans="3:6" x14ac:dyDescent="0.25">
      <c r="C1802" s="130"/>
      <c r="D1802" s="130"/>
      <c r="E1802" s="130"/>
      <c r="F1802" s="130"/>
    </row>
    <row r="1803" spans="3:6" x14ac:dyDescent="0.25">
      <c r="C1803" s="130"/>
      <c r="D1803" s="130"/>
      <c r="E1803" s="130"/>
      <c r="F1803" s="130"/>
    </row>
    <row r="1804" spans="3:6" x14ac:dyDescent="0.25">
      <c r="C1804" s="130"/>
      <c r="D1804" s="130"/>
      <c r="E1804" s="130"/>
      <c r="F1804" s="130"/>
    </row>
    <row r="1805" spans="3:6" x14ac:dyDescent="0.25">
      <c r="C1805" s="130"/>
      <c r="D1805" s="130"/>
      <c r="E1805" s="130"/>
      <c r="F1805" s="130"/>
    </row>
    <row r="1806" spans="3:6" x14ac:dyDescent="0.25">
      <c r="C1806" s="130"/>
      <c r="D1806" s="130"/>
      <c r="E1806" s="130"/>
      <c r="F1806" s="130"/>
    </row>
    <row r="1807" spans="3:6" x14ac:dyDescent="0.25">
      <c r="C1807" s="130"/>
      <c r="D1807" s="130"/>
      <c r="E1807" s="130"/>
      <c r="F1807" s="130"/>
    </row>
    <row r="1808" spans="3:6" x14ac:dyDescent="0.25">
      <c r="C1808" s="130"/>
      <c r="D1808" s="130"/>
      <c r="E1808" s="130"/>
      <c r="F1808" s="130"/>
    </row>
    <row r="1809" spans="3:6" x14ac:dyDescent="0.25">
      <c r="C1809" s="130"/>
      <c r="D1809" s="130"/>
      <c r="E1809" s="130"/>
      <c r="F1809" s="130"/>
    </row>
    <row r="1810" spans="3:6" x14ac:dyDescent="0.25">
      <c r="C1810" s="130"/>
      <c r="D1810" s="130"/>
      <c r="E1810" s="130"/>
      <c r="F1810" s="130"/>
    </row>
    <row r="1811" spans="3:6" x14ac:dyDescent="0.25">
      <c r="C1811" s="130"/>
      <c r="D1811" s="130"/>
      <c r="E1811" s="130"/>
      <c r="F1811" s="130"/>
    </row>
    <row r="1812" spans="3:6" x14ac:dyDescent="0.25">
      <c r="C1812" s="130"/>
      <c r="D1812" s="130"/>
      <c r="E1812" s="130"/>
      <c r="F1812" s="130"/>
    </row>
    <row r="1813" spans="3:6" x14ac:dyDescent="0.25">
      <c r="C1813" s="130"/>
      <c r="D1813" s="130"/>
      <c r="E1813" s="130"/>
      <c r="F1813" s="130"/>
    </row>
    <row r="1814" spans="3:6" x14ac:dyDescent="0.25">
      <c r="C1814" s="130"/>
      <c r="D1814" s="130"/>
      <c r="E1814" s="130"/>
      <c r="F1814" s="130"/>
    </row>
    <row r="1815" spans="3:6" x14ac:dyDescent="0.25">
      <c r="C1815" s="130"/>
      <c r="D1815" s="130"/>
      <c r="E1815" s="130"/>
      <c r="F1815" s="130"/>
    </row>
    <row r="1816" spans="3:6" x14ac:dyDescent="0.25">
      <c r="C1816" s="130"/>
      <c r="D1816" s="130"/>
      <c r="E1816" s="130"/>
      <c r="F1816" s="130"/>
    </row>
    <row r="1817" spans="3:6" x14ac:dyDescent="0.25">
      <c r="C1817" s="130"/>
      <c r="D1817" s="130"/>
      <c r="E1817" s="130"/>
      <c r="F1817" s="130"/>
    </row>
    <row r="1818" spans="3:6" x14ac:dyDescent="0.25">
      <c r="C1818" s="130"/>
      <c r="D1818" s="130"/>
      <c r="E1818" s="130"/>
      <c r="F1818" s="130"/>
    </row>
    <row r="1819" spans="3:6" x14ac:dyDescent="0.25">
      <c r="C1819" s="130"/>
      <c r="D1819" s="130"/>
      <c r="E1819" s="130"/>
      <c r="F1819" s="130"/>
    </row>
    <row r="1820" spans="3:6" x14ac:dyDescent="0.25">
      <c r="C1820" s="130"/>
      <c r="D1820" s="130"/>
      <c r="E1820" s="130"/>
      <c r="F1820" s="130"/>
    </row>
    <row r="1821" spans="3:6" x14ac:dyDescent="0.25">
      <c r="C1821" s="130"/>
      <c r="D1821" s="130"/>
      <c r="E1821" s="130"/>
      <c r="F1821" s="130"/>
    </row>
    <row r="1822" spans="3:6" x14ac:dyDescent="0.25">
      <c r="C1822" s="130"/>
      <c r="D1822" s="130"/>
      <c r="E1822" s="130"/>
      <c r="F1822" s="130"/>
    </row>
    <row r="1823" spans="3:6" x14ac:dyDescent="0.25">
      <c r="C1823" s="130"/>
      <c r="D1823" s="130"/>
      <c r="E1823" s="130"/>
      <c r="F1823" s="130"/>
    </row>
    <row r="1824" spans="3:6" x14ac:dyDescent="0.25">
      <c r="C1824" s="130"/>
      <c r="D1824" s="130"/>
      <c r="E1824" s="130"/>
      <c r="F1824" s="130"/>
    </row>
    <row r="1825" spans="3:6" x14ac:dyDescent="0.25">
      <c r="C1825" s="130"/>
      <c r="D1825" s="130"/>
      <c r="E1825" s="130"/>
      <c r="F1825" s="130"/>
    </row>
    <row r="1826" spans="3:6" x14ac:dyDescent="0.25">
      <c r="C1826" s="130"/>
      <c r="D1826" s="130"/>
      <c r="E1826" s="130"/>
      <c r="F1826" s="130"/>
    </row>
    <row r="1827" spans="3:6" x14ac:dyDescent="0.25">
      <c r="C1827" s="130"/>
      <c r="D1827" s="130"/>
      <c r="E1827" s="130"/>
      <c r="F1827" s="130"/>
    </row>
    <row r="1828" spans="3:6" x14ac:dyDescent="0.25">
      <c r="C1828" s="130"/>
      <c r="D1828" s="130"/>
      <c r="E1828" s="130"/>
      <c r="F1828" s="130"/>
    </row>
    <row r="1829" spans="3:6" x14ac:dyDescent="0.25">
      <c r="C1829" s="130"/>
      <c r="D1829" s="130"/>
      <c r="E1829" s="130"/>
      <c r="F1829" s="130"/>
    </row>
    <row r="1830" spans="3:6" x14ac:dyDescent="0.25">
      <c r="C1830" s="130"/>
      <c r="D1830" s="130"/>
      <c r="E1830" s="130"/>
      <c r="F1830" s="130"/>
    </row>
    <row r="1831" spans="3:6" x14ac:dyDescent="0.25">
      <c r="C1831" s="130"/>
      <c r="D1831" s="130"/>
      <c r="E1831" s="130"/>
      <c r="F1831" s="130"/>
    </row>
    <row r="1832" spans="3:6" x14ac:dyDescent="0.25">
      <c r="C1832" s="130"/>
      <c r="D1832" s="130"/>
      <c r="E1832" s="130"/>
      <c r="F1832" s="130"/>
    </row>
    <row r="1833" spans="3:6" x14ac:dyDescent="0.25">
      <c r="C1833" s="130"/>
      <c r="D1833" s="130"/>
      <c r="E1833" s="130"/>
      <c r="F1833" s="130"/>
    </row>
    <row r="1834" spans="3:6" x14ac:dyDescent="0.25">
      <c r="C1834" s="130"/>
      <c r="D1834" s="130"/>
      <c r="E1834" s="130"/>
      <c r="F1834" s="130"/>
    </row>
    <row r="1835" spans="3:6" x14ac:dyDescent="0.25">
      <c r="C1835" s="130"/>
      <c r="D1835" s="130"/>
      <c r="E1835" s="130"/>
      <c r="F1835" s="130"/>
    </row>
    <row r="1836" spans="3:6" x14ac:dyDescent="0.25">
      <c r="C1836" s="130"/>
      <c r="D1836" s="130"/>
      <c r="E1836" s="130"/>
      <c r="F1836" s="130"/>
    </row>
    <row r="1837" spans="3:6" x14ac:dyDescent="0.25">
      <c r="C1837" s="130"/>
      <c r="D1837" s="130"/>
      <c r="E1837" s="130"/>
      <c r="F1837" s="130"/>
    </row>
    <row r="1838" spans="3:6" x14ac:dyDescent="0.25">
      <c r="C1838" s="130"/>
      <c r="D1838" s="130"/>
      <c r="E1838" s="130"/>
      <c r="F1838" s="130"/>
    </row>
    <row r="1839" spans="3:6" x14ac:dyDescent="0.25">
      <c r="C1839" s="130"/>
      <c r="D1839" s="130"/>
      <c r="E1839" s="130"/>
      <c r="F1839" s="130"/>
    </row>
    <row r="1840" spans="3:6" x14ac:dyDescent="0.25">
      <c r="C1840" s="130"/>
      <c r="D1840" s="130"/>
      <c r="E1840" s="130"/>
      <c r="F1840" s="130"/>
    </row>
    <row r="1841" spans="3:6" x14ac:dyDescent="0.25">
      <c r="C1841" s="130"/>
      <c r="D1841" s="130"/>
      <c r="E1841" s="130"/>
      <c r="F1841" s="130"/>
    </row>
    <row r="1842" spans="3:6" x14ac:dyDescent="0.25">
      <c r="C1842" s="130"/>
      <c r="D1842" s="130"/>
      <c r="E1842" s="130"/>
      <c r="F1842" s="130"/>
    </row>
    <row r="1843" spans="3:6" x14ac:dyDescent="0.25">
      <c r="C1843" s="130"/>
      <c r="D1843" s="130"/>
      <c r="E1843" s="130"/>
      <c r="F1843" s="130"/>
    </row>
    <row r="1844" spans="3:6" x14ac:dyDescent="0.25">
      <c r="C1844" s="130"/>
      <c r="D1844" s="130"/>
      <c r="E1844" s="130"/>
      <c r="F1844" s="130"/>
    </row>
    <row r="1845" spans="3:6" x14ac:dyDescent="0.25">
      <c r="C1845" s="130"/>
      <c r="D1845" s="130"/>
      <c r="E1845" s="130"/>
      <c r="F1845" s="130"/>
    </row>
    <row r="1846" spans="3:6" x14ac:dyDescent="0.25">
      <c r="C1846" s="130"/>
      <c r="D1846" s="130"/>
      <c r="E1846" s="130"/>
      <c r="F1846" s="130"/>
    </row>
    <row r="1847" spans="3:6" x14ac:dyDescent="0.25">
      <c r="C1847" s="130"/>
      <c r="D1847" s="130"/>
      <c r="E1847" s="130"/>
      <c r="F1847" s="130"/>
    </row>
    <row r="1848" spans="3:6" x14ac:dyDescent="0.25">
      <c r="C1848" s="130"/>
      <c r="D1848" s="130"/>
      <c r="E1848" s="130"/>
      <c r="F1848" s="130"/>
    </row>
    <row r="1849" spans="3:6" x14ac:dyDescent="0.25">
      <c r="C1849" s="130"/>
      <c r="D1849" s="130"/>
      <c r="E1849" s="130"/>
      <c r="F1849" s="130"/>
    </row>
    <row r="1850" spans="3:6" x14ac:dyDescent="0.25">
      <c r="C1850" s="130"/>
      <c r="D1850" s="130"/>
      <c r="E1850" s="130"/>
      <c r="F1850" s="130"/>
    </row>
    <row r="1851" spans="3:6" x14ac:dyDescent="0.25">
      <c r="C1851" s="130"/>
      <c r="D1851" s="130"/>
      <c r="E1851" s="130"/>
      <c r="F1851" s="130"/>
    </row>
    <row r="1852" spans="3:6" x14ac:dyDescent="0.25">
      <c r="C1852" s="130"/>
      <c r="D1852" s="130"/>
      <c r="E1852" s="130"/>
      <c r="F1852" s="130"/>
    </row>
    <row r="1853" spans="3:6" x14ac:dyDescent="0.25">
      <c r="C1853" s="130"/>
      <c r="D1853" s="130"/>
      <c r="E1853" s="130"/>
      <c r="F1853" s="130"/>
    </row>
    <row r="1854" spans="3:6" x14ac:dyDescent="0.25">
      <c r="C1854" s="130"/>
      <c r="D1854" s="130"/>
      <c r="E1854" s="130"/>
      <c r="F1854" s="130"/>
    </row>
    <row r="1855" spans="3:6" x14ac:dyDescent="0.25">
      <c r="C1855" s="130"/>
      <c r="D1855" s="130"/>
      <c r="E1855" s="130"/>
      <c r="F1855" s="130"/>
    </row>
    <row r="1856" spans="3:6" x14ac:dyDescent="0.25">
      <c r="C1856" s="130"/>
      <c r="D1856" s="130"/>
      <c r="E1856" s="130"/>
      <c r="F1856" s="130"/>
    </row>
    <row r="1857" spans="3:6" x14ac:dyDescent="0.25">
      <c r="C1857" s="130"/>
      <c r="D1857" s="130"/>
      <c r="E1857" s="130"/>
      <c r="F1857" s="130"/>
    </row>
    <row r="1858" spans="3:6" x14ac:dyDescent="0.25">
      <c r="C1858" s="130"/>
      <c r="D1858" s="130"/>
      <c r="E1858" s="130"/>
      <c r="F1858" s="130"/>
    </row>
    <row r="1859" spans="3:6" x14ac:dyDescent="0.25">
      <c r="C1859" s="130"/>
      <c r="D1859" s="130"/>
      <c r="E1859" s="130"/>
      <c r="F1859" s="130"/>
    </row>
    <row r="1860" spans="3:6" x14ac:dyDescent="0.25">
      <c r="C1860" s="130"/>
      <c r="D1860" s="130"/>
      <c r="E1860" s="130"/>
      <c r="F1860" s="130"/>
    </row>
    <row r="1861" spans="3:6" x14ac:dyDescent="0.25">
      <c r="C1861" s="130"/>
      <c r="D1861" s="130"/>
      <c r="E1861" s="130"/>
      <c r="F1861" s="130"/>
    </row>
    <row r="1862" spans="3:6" x14ac:dyDescent="0.25">
      <c r="C1862" s="130"/>
      <c r="D1862" s="130"/>
      <c r="E1862" s="130"/>
      <c r="F1862" s="130"/>
    </row>
    <row r="1863" spans="3:6" x14ac:dyDescent="0.25">
      <c r="C1863" s="130"/>
      <c r="D1863" s="130"/>
      <c r="E1863" s="130"/>
      <c r="F1863" s="130"/>
    </row>
    <row r="1864" spans="3:6" x14ac:dyDescent="0.25">
      <c r="C1864" s="130"/>
      <c r="D1864" s="130"/>
      <c r="E1864" s="130"/>
      <c r="F1864" s="130"/>
    </row>
    <row r="1865" spans="3:6" x14ac:dyDescent="0.25">
      <c r="C1865" s="130"/>
      <c r="D1865" s="130"/>
      <c r="E1865" s="130"/>
      <c r="F1865" s="130"/>
    </row>
    <row r="1866" spans="3:6" x14ac:dyDescent="0.25">
      <c r="C1866" s="130"/>
      <c r="D1866" s="130"/>
      <c r="E1866" s="130"/>
      <c r="F1866" s="130"/>
    </row>
    <row r="1867" spans="3:6" x14ac:dyDescent="0.25">
      <c r="C1867" s="130"/>
      <c r="D1867" s="130"/>
      <c r="E1867" s="130"/>
      <c r="F1867" s="130"/>
    </row>
    <row r="1868" spans="3:6" x14ac:dyDescent="0.25">
      <c r="C1868" s="130"/>
      <c r="D1868" s="130"/>
      <c r="E1868" s="130"/>
      <c r="F1868" s="130"/>
    </row>
    <row r="1869" spans="3:6" x14ac:dyDescent="0.25">
      <c r="C1869" s="130"/>
      <c r="D1869" s="130"/>
      <c r="E1869" s="130"/>
      <c r="F1869" s="130"/>
    </row>
    <row r="1870" spans="3:6" x14ac:dyDescent="0.25">
      <c r="C1870" s="130"/>
      <c r="D1870" s="130"/>
      <c r="E1870" s="130"/>
      <c r="F1870" s="130"/>
    </row>
    <row r="1871" spans="3:6" x14ac:dyDescent="0.25">
      <c r="C1871" s="130"/>
      <c r="D1871" s="130"/>
      <c r="E1871" s="130"/>
      <c r="F1871" s="130"/>
    </row>
    <row r="1872" spans="3:6" x14ac:dyDescent="0.25">
      <c r="C1872" s="130"/>
      <c r="D1872" s="130"/>
      <c r="E1872" s="130"/>
      <c r="F1872" s="130"/>
    </row>
    <row r="1873" spans="3:6" x14ac:dyDescent="0.25">
      <c r="C1873" s="130"/>
      <c r="D1873" s="130"/>
      <c r="E1873" s="130"/>
      <c r="F1873" s="130"/>
    </row>
    <row r="1874" spans="3:6" x14ac:dyDescent="0.25">
      <c r="C1874" s="130"/>
      <c r="D1874" s="130"/>
      <c r="E1874" s="130"/>
      <c r="F1874" s="130"/>
    </row>
    <row r="1875" spans="3:6" x14ac:dyDescent="0.25">
      <c r="C1875" s="130"/>
      <c r="D1875" s="130"/>
      <c r="E1875" s="130"/>
      <c r="F1875" s="130"/>
    </row>
    <row r="1876" spans="3:6" x14ac:dyDescent="0.25">
      <c r="C1876" s="130"/>
      <c r="D1876" s="130"/>
      <c r="E1876" s="130"/>
      <c r="F1876" s="130"/>
    </row>
    <row r="1877" spans="3:6" x14ac:dyDescent="0.25">
      <c r="C1877" s="130"/>
      <c r="D1877" s="130"/>
      <c r="E1877" s="130"/>
      <c r="F1877" s="130"/>
    </row>
    <row r="1878" spans="3:6" x14ac:dyDescent="0.25">
      <c r="C1878" s="130"/>
      <c r="D1878" s="130"/>
      <c r="E1878" s="130"/>
      <c r="F1878" s="130"/>
    </row>
    <row r="1879" spans="3:6" x14ac:dyDescent="0.25">
      <c r="C1879" s="130"/>
      <c r="D1879" s="130"/>
      <c r="E1879" s="130"/>
      <c r="F1879" s="130"/>
    </row>
    <row r="1880" spans="3:6" x14ac:dyDescent="0.25">
      <c r="C1880" s="130"/>
      <c r="D1880" s="130"/>
      <c r="E1880" s="130"/>
      <c r="F1880" s="130"/>
    </row>
    <row r="1881" spans="3:6" x14ac:dyDescent="0.25">
      <c r="C1881" s="130"/>
      <c r="D1881" s="130"/>
      <c r="E1881" s="130"/>
      <c r="F1881" s="130"/>
    </row>
    <row r="1882" spans="3:6" x14ac:dyDescent="0.25">
      <c r="C1882" s="130"/>
      <c r="D1882" s="130"/>
      <c r="E1882" s="130"/>
      <c r="F1882" s="130"/>
    </row>
    <row r="1883" spans="3:6" x14ac:dyDescent="0.25">
      <c r="C1883" s="130"/>
      <c r="D1883" s="130"/>
      <c r="E1883" s="130"/>
      <c r="F1883" s="130"/>
    </row>
    <row r="1884" spans="3:6" x14ac:dyDescent="0.25">
      <c r="C1884" s="130"/>
      <c r="D1884" s="130"/>
      <c r="E1884" s="130"/>
      <c r="F1884" s="130"/>
    </row>
    <row r="1885" spans="3:6" x14ac:dyDescent="0.25">
      <c r="C1885" s="130"/>
      <c r="D1885" s="130"/>
      <c r="E1885" s="130"/>
      <c r="F1885" s="130"/>
    </row>
    <row r="1886" spans="3:6" x14ac:dyDescent="0.25">
      <c r="C1886" s="130"/>
      <c r="D1886" s="130"/>
      <c r="E1886" s="130"/>
      <c r="F1886" s="130"/>
    </row>
    <row r="1887" spans="3:6" x14ac:dyDescent="0.25">
      <c r="C1887" s="130"/>
      <c r="D1887" s="130"/>
      <c r="E1887" s="130"/>
      <c r="F1887" s="130"/>
    </row>
    <row r="1888" spans="3:6" x14ac:dyDescent="0.25">
      <c r="C1888" s="130"/>
      <c r="D1888" s="130"/>
      <c r="E1888" s="130"/>
      <c r="F1888" s="130"/>
    </row>
    <row r="1889" spans="3:6" x14ac:dyDescent="0.25">
      <c r="C1889" s="130"/>
      <c r="D1889" s="130"/>
      <c r="E1889" s="130"/>
      <c r="F1889" s="130"/>
    </row>
    <row r="1890" spans="3:6" x14ac:dyDescent="0.25">
      <c r="C1890" s="130"/>
      <c r="D1890" s="130"/>
      <c r="E1890" s="130"/>
      <c r="F1890" s="130"/>
    </row>
    <row r="1891" spans="3:6" x14ac:dyDescent="0.25">
      <c r="C1891" s="130"/>
      <c r="D1891" s="130"/>
      <c r="E1891" s="130"/>
      <c r="F1891" s="130"/>
    </row>
    <row r="1892" spans="3:6" x14ac:dyDescent="0.25">
      <c r="C1892" s="130"/>
      <c r="D1892" s="130"/>
      <c r="E1892" s="130"/>
      <c r="F1892" s="130"/>
    </row>
    <row r="1893" spans="3:6" x14ac:dyDescent="0.25">
      <c r="C1893" s="130"/>
      <c r="D1893" s="130"/>
      <c r="E1893" s="130"/>
      <c r="F1893" s="130"/>
    </row>
    <row r="1894" spans="3:6" x14ac:dyDescent="0.25">
      <c r="C1894" s="130"/>
      <c r="D1894" s="130"/>
      <c r="E1894" s="130"/>
      <c r="F1894" s="130"/>
    </row>
    <row r="1895" spans="3:6" x14ac:dyDescent="0.25">
      <c r="C1895" s="130"/>
      <c r="D1895" s="130"/>
      <c r="E1895" s="130"/>
      <c r="F1895" s="130"/>
    </row>
    <row r="1896" spans="3:6" x14ac:dyDescent="0.25">
      <c r="C1896" s="130"/>
      <c r="D1896" s="130"/>
      <c r="E1896" s="130"/>
      <c r="F1896" s="130"/>
    </row>
    <row r="1897" spans="3:6" x14ac:dyDescent="0.25">
      <c r="C1897" s="130"/>
      <c r="D1897" s="130"/>
      <c r="E1897" s="130"/>
      <c r="F1897" s="130"/>
    </row>
    <row r="1898" spans="3:6" x14ac:dyDescent="0.25">
      <c r="C1898" s="130"/>
      <c r="D1898" s="130"/>
      <c r="E1898" s="130"/>
      <c r="F1898" s="130"/>
    </row>
    <row r="1899" spans="3:6" x14ac:dyDescent="0.25">
      <c r="C1899" s="130"/>
      <c r="D1899" s="130"/>
      <c r="E1899" s="130"/>
      <c r="F1899" s="130"/>
    </row>
    <row r="1900" spans="3:6" x14ac:dyDescent="0.25">
      <c r="C1900" s="130"/>
      <c r="D1900" s="130"/>
      <c r="E1900" s="130"/>
      <c r="F1900" s="130"/>
    </row>
    <row r="1901" spans="3:6" x14ac:dyDescent="0.25">
      <c r="C1901" s="130"/>
      <c r="D1901" s="130"/>
      <c r="E1901" s="130"/>
      <c r="F1901" s="130"/>
    </row>
    <row r="1902" spans="3:6" x14ac:dyDescent="0.25">
      <c r="C1902" s="130"/>
      <c r="D1902" s="130"/>
      <c r="E1902" s="130"/>
      <c r="F1902" s="130"/>
    </row>
    <row r="1903" spans="3:6" x14ac:dyDescent="0.25">
      <c r="C1903" s="130"/>
      <c r="D1903" s="130"/>
      <c r="E1903" s="130"/>
      <c r="F1903" s="130"/>
    </row>
    <row r="1904" spans="3:6" x14ac:dyDescent="0.25">
      <c r="C1904" s="130"/>
      <c r="D1904" s="130"/>
      <c r="E1904" s="130"/>
      <c r="F1904" s="130"/>
    </row>
    <row r="1905" spans="3:6" x14ac:dyDescent="0.25">
      <c r="C1905" s="130"/>
      <c r="D1905" s="130"/>
      <c r="E1905" s="130"/>
      <c r="F1905" s="130"/>
    </row>
    <row r="1906" spans="3:6" x14ac:dyDescent="0.25">
      <c r="C1906" s="130"/>
      <c r="D1906" s="130"/>
      <c r="E1906" s="130"/>
      <c r="F1906" s="130"/>
    </row>
    <row r="1907" spans="3:6" x14ac:dyDescent="0.25">
      <c r="C1907" s="130"/>
      <c r="D1907" s="130"/>
      <c r="E1907" s="130"/>
      <c r="F1907" s="130"/>
    </row>
    <row r="1908" spans="3:6" x14ac:dyDescent="0.25">
      <c r="C1908" s="130"/>
      <c r="D1908" s="130"/>
      <c r="E1908" s="130"/>
      <c r="F1908" s="130"/>
    </row>
    <row r="1909" spans="3:6" x14ac:dyDescent="0.25">
      <c r="C1909" s="130"/>
      <c r="D1909" s="130"/>
      <c r="E1909" s="130"/>
      <c r="F1909" s="130"/>
    </row>
    <row r="1910" spans="3:6" x14ac:dyDescent="0.25">
      <c r="C1910" s="130"/>
      <c r="D1910" s="130"/>
      <c r="E1910" s="130"/>
      <c r="F1910" s="130"/>
    </row>
    <row r="1911" spans="3:6" x14ac:dyDescent="0.25">
      <c r="C1911" s="130"/>
      <c r="D1911" s="130"/>
      <c r="E1911" s="130"/>
      <c r="F1911" s="130"/>
    </row>
    <row r="1912" spans="3:6" x14ac:dyDescent="0.25">
      <c r="C1912" s="130"/>
      <c r="D1912" s="130"/>
      <c r="E1912" s="130"/>
      <c r="F1912" s="130"/>
    </row>
    <row r="1913" spans="3:6" x14ac:dyDescent="0.25">
      <c r="C1913" s="130"/>
      <c r="D1913" s="130"/>
      <c r="E1913" s="130"/>
      <c r="F1913" s="130"/>
    </row>
    <row r="1914" spans="3:6" x14ac:dyDescent="0.25">
      <c r="C1914" s="130"/>
      <c r="D1914" s="130"/>
      <c r="E1914" s="130"/>
      <c r="F1914" s="130"/>
    </row>
    <row r="1915" spans="3:6" x14ac:dyDescent="0.25">
      <c r="C1915" s="130"/>
      <c r="D1915" s="130"/>
      <c r="E1915" s="130"/>
      <c r="F1915" s="130"/>
    </row>
    <row r="1916" spans="3:6" x14ac:dyDescent="0.25">
      <c r="C1916" s="130"/>
      <c r="D1916" s="130"/>
      <c r="E1916" s="130"/>
      <c r="F1916" s="130"/>
    </row>
    <row r="1917" spans="3:6" x14ac:dyDescent="0.25">
      <c r="C1917" s="130"/>
      <c r="D1917" s="130"/>
      <c r="E1917" s="130"/>
      <c r="F1917" s="130"/>
    </row>
    <row r="1918" spans="3:6" x14ac:dyDescent="0.25">
      <c r="C1918" s="130"/>
      <c r="D1918" s="130"/>
      <c r="E1918" s="130"/>
      <c r="F1918" s="130"/>
    </row>
    <row r="1919" spans="3:6" x14ac:dyDescent="0.25">
      <c r="C1919" s="130"/>
      <c r="D1919" s="130"/>
      <c r="E1919" s="130"/>
      <c r="F1919" s="130"/>
    </row>
    <row r="1920" spans="3:6" x14ac:dyDescent="0.25">
      <c r="C1920" s="130"/>
      <c r="D1920" s="130"/>
      <c r="E1920" s="130"/>
      <c r="F1920" s="130"/>
    </row>
    <row r="1921" spans="3:6" x14ac:dyDescent="0.25">
      <c r="C1921" s="130"/>
      <c r="D1921" s="130"/>
      <c r="E1921" s="130"/>
      <c r="F1921" s="130"/>
    </row>
    <row r="1922" spans="3:6" x14ac:dyDescent="0.25">
      <c r="C1922" s="130"/>
      <c r="D1922" s="130"/>
      <c r="E1922" s="130"/>
      <c r="F1922" s="130"/>
    </row>
  </sheetData>
  <mergeCells count="6">
    <mergeCell ref="L1:L2"/>
    <mergeCell ref="B2:G2"/>
    <mergeCell ref="B1:G1"/>
    <mergeCell ref="I1:I2"/>
    <mergeCell ref="J1:J2"/>
    <mergeCell ref="K1: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2"/>
  <sheetViews>
    <sheetView zoomScale="70" zoomScaleNormal="70" zoomScaleSheetLayoutView="70" workbookViewId="0">
      <selection activeCell="A16" sqref="A16:L17"/>
    </sheetView>
  </sheetViews>
  <sheetFormatPr defaultColWidth="12" defaultRowHeight="15.75" customHeight="1" x14ac:dyDescent="0.25"/>
  <cols>
    <col min="1" max="16384" width="12" style="10"/>
  </cols>
  <sheetData>
    <row r="1" spans="1:13" s="32" customFormat="1" ht="15" x14ac:dyDescent="0.25">
      <c r="A1" s="283"/>
      <c r="B1" s="283"/>
      <c r="C1" s="283"/>
      <c r="D1" s="283"/>
      <c r="E1" s="284" t="s">
        <v>48</v>
      </c>
      <c r="F1" s="284"/>
      <c r="G1" s="284"/>
      <c r="H1" s="284"/>
      <c r="I1" s="284"/>
      <c r="J1" s="284"/>
      <c r="K1" s="284"/>
      <c r="L1" s="284"/>
    </row>
    <row r="2" spans="1:13" s="32" customFormat="1" ht="15" x14ac:dyDescent="0.25">
      <c r="A2" s="283"/>
      <c r="B2" s="283"/>
      <c r="C2" s="283"/>
      <c r="D2" s="283"/>
      <c r="E2" s="284"/>
      <c r="F2" s="284"/>
      <c r="G2" s="284"/>
      <c r="H2" s="284"/>
      <c r="I2" s="284"/>
      <c r="J2" s="284"/>
      <c r="K2" s="284"/>
      <c r="L2" s="284"/>
    </row>
    <row r="3" spans="1:13" s="32" customFormat="1" ht="15" x14ac:dyDescent="0.25">
      <c r="A3" s="283"/>
      <c r="B3" s="283"/>
      <c r="C3" s="283"/>
      <c r="D3" s="283"/>
      <c r="E3" s="284"/>
      <c r="F3" s="284"/>
      <c r="G3" s="284"/>
      <c r="H3" s="284"/>
      <c r="I3" s="284"/>
      <c r="J3" s="284"/>
      <c r="K3" s="284"/>
      <c r="L3" s="284"/>
    </row>
    <row r="4" spans="1:13" s="32" customFormat="1" ht="15" x14ac:dyDescent="0.25">
      <c r="A4" s="283"/>
      <c r="B4" s="283"/>
      <c r="C4" s="283"/>
      <c r="D4" s="283"/>
      <c r="E4" s="285" t="s">
        <v>51</v>
      </c>
      <c r="F4" s="285"/>
      <c r="G4" s="285"/>
      <c r="H4" s="285"/>
      <c r="I4" s="285"/>
      <c r="J4" s="285"/>
      <c r="K4" s="285"/>
      <c r="L4" s="285"/>
    </row>
    <row r="5" spans="1:13" s="32" customFormat="1" ht="15" x14ac:dyDescent="0.25">
      <c r="A5" s="283"/>
      <c r="B5" s="283"/>
      <c r="C5" s="283"/>
      <c r="D5" s="283"/>
      <c r="E5" s="285"/>
      <c r="F5" s="285"/>
      <c r="G5" s="285"/>
      <c r="H5" s="285"/>
      <c r="I5" s="285"/>
      <c r="J5" s="285"/>
      <c r="K5" s="285"/>
      <c r="L5" s="285"/>
    </row>
    <row r="6" spans="1:13" s="32" customFormat="1" ht="15" x14ac:dyDescent="0.25">
      <c r="E6" s="285"/>
      <c r="F6" s="285"/>
      <c r="G6" s="285"/>
      <c r="H6" s="285"/>
      <c r="I6" s="285"/>
      <c r="J6" s="285"/>
      <c r="K6" s="285"/>
      <c r="L6" s="285"/>
    </row>
    <row r="7" spans="1:13" s="32" customFormat="1" ht="24" thickBot="1" x14ac:dyDescent="0.3">
      <c r="E7" s="43"/>
      <c r="F7" s="43"/>
      <c r="G7" s="43"/>
      <c r="H7" s="43"/>
      <c r="I7" s="43"/>
      <c r="J7" s="43"/>
      <c r="K7" s="43"/>
      <c r="L7" s="43"/>
    </row>
    <row r="8" spans="1:13" ht="18.75" customHeight="1" thickBot="1" x14ac:dyDescent="0.3">
      <c r="A8" s="240" t="s">
        <v>28</v>
      </c>
      <c r="B8" s="241"/>
      <c r="C8" s="241"/>
      <c r="D8" s="241"/>
      <c r="E8" s="241"/>
      <c r="F8" s="242"/>
      <c r="G8" s="240" t="s">
        <v>29</v>
      </c>
      <c r="H8" s="241"/>
      <c r="I8" s="241"/>
      <c r="J8" s="241"/>
      <c r="K8" s="241"/>
      <c r="L8" s="242"/>
      <c r="M8" s="37"/>
    </row>
    <row r="9" spans="1:13" ht="18.75" customHeight="1" x14ac:dyDescent="0.25">
      <c r="A9" s="243" t="s">
        <v>31</v>
      </c>
      <c r="B9" s="244"/>
      <c r="C9" s="237"/>
      <c r="D9" s="237"/>
      <c r="E9" s="237"/>
      <c r="F9" s="245"/>
      <c r="G9" s="243" t="s">
        <v>36</v>
      </c>
      <c r="H9" s="244"/>
      <c r="I9" s="254"/>
      <c r="J9" s="254"/>
      <c r="K9" s="254"/>
      <c r="L9" s="255"/>
      <c r="M9" s="37"/>
    </row>
    <row r="10" spans="1:13" ht="18.75" customHeight="1" x14ac:dyDescent="0.25">
      <c r="A10" s="251" t="s">
        <v>32</v>
      </c>
      <c r="B10" s="239"/>
      <c r="C10" s="238"/>
      <c r="D10" s="238"/>
      <c r="E10" s="238"/>
      <c r="F10" s="246"/>
      <c r="G10" s="251" t="s">
        <v>37</v>
      </c>
      <c r="H10" s="239"/>
      <c r="I10" s="238"/>
      <c r="J10" s="238"/>
      <c r="K10" s="238"/>
      <c r="L10" s="246"/>
      <c r="M10" s="37"/>
    </row>
    <row r="11" spans="1:13" ht="18.75" customHeight="1" x14ac:dyDescent="0.25">
      <c r="A11" s="251"/>
      <c r="B11" s="239"/>
      <c r="C11" s="238"/>
      <c r="D11" s="238"/>
      <c r="E11" s="238"/>
      <c r="F11" s="246"/>
      <c r="G11" s="251" t="s">
        <v>38</v>
      </c>
      <c r="H11" s="239"/>
      <c r="I11" s="238"/>
      <c r="J11" s="238"/>
      <c r="K11" s="238"/>
      <c r="L11" s="246"/>
      <c r="M11" s="37"/>
    </row>
    <row r="12" spans="1:13" ht="18.75" customHeight="1" x14ac:dyDescent="0.25">
      <c r="A12" s="251"/>
      <c r="B12" s="239"/>
      <c r="C12" s="238"/>
      <c r="D12" s="238"/>
      <c r="E12" s="238"/>
      <c r="F12" s="246"/>
      <c r="G12" s="251" t="s">
        <v>39</v>
      </c>
      <c r="H12" s="239"/>
      <c r="I12" s="238" t="s">
        <v>50</v>
      </c>
      <c r="J12" s="238"/>
      <c r="K12" s="238"/>
      <c r="L12" s="246"/>
      <c r="M12" s="37"/>
    </row>
    <row r="13" spans="1:13" ht="18.75" customHeight="1" x14ac:dyDescent="0.25">
      <c r="A13" s="251"/>
      <c r="B13" s="239"/>
      <c r="C13" s="238"/>
      <c r="D13" s="238"/>
      <c r="E13" s="238"/>
      <c r="F13" s="246"/>
      <c r="G13" s="251" t="s">
        <v>34</v>
      </c>
      <c r="H13" s="239"/>
      <c r="I13" s="256"/>
      <c r="J13" s="256"/>
      <c r="K13" s="256"/>
      <c r="L13" s="257"/>
      <c r="M13" s="37"/>
    </row>
    <row r="14" spans="1:13" ht="18.75" customHeight="1" thickBot="1" x14ac:dyDescent="0.3">
      <c r="A14" s="247" t="s">
        <v>33</v>
      </c>
      <c r="B14" s="248"/>
      <c r="C14" s="249"/>
      <c r="D14" s="249"/>
      <c r="E14" s="249"/>
      <c r="F14" s="250"/>
      <c r="G14" s="247" t="s">
        <v>35</v>
      </c>
      <c r="H14" s="248"/>
      <c r="I14" s="258"/>
      <c r="J14" s="258"/>
      <c r="K14" s="258"/>
      <c r="L14" s="259"/>
      <c r="M14" s="37"/>
    </row>
    <row r="15" spans="1:13" ht="15.75" customHeight="1" x14ac:dyDescent="0.25">
      <c r="A15" s="37"/>
      <c r="B15" s="37"/>
      <c r="C15" s="37"/>
      <c r="D15" s="37"/>
      <c r="E15" s="37"/>
      <c r="F15" s="37"/>
      <c r="G15" s="37"/>
      <c r="H15" s="37"/>
      <c r="I15" s="37"/>
      <c r="J15" s="37"/>
      <c r="K15" s="37"/>
      <c r="L15" s="37"/>
      <c r="M15" s="39"/>
    </row>
    <row r="16" spans="1:13" ht="20.25" customHeight="1" x14ac:dyDescent="0.25">
      <c r="A16" s="279" t="s">
        <v>52</v>
      </c>
      <c r="B16" s="279"/>
      <c r="C16" s="279"/>
      <c r="D16" s="279"/>
      <c r="E16" s="279"/>
      <c r="F16" s="279"/>
      <c r="G16" s="279"/>
      <c r="H16" s="279"/>
      <c r="I16" s="279"/>
      <c r="J16" s="279"/>
      <c r="K16" s="279"/>
      <c r="L16" s="279"/>
      <c r="M16" s="39"/>
    </row>
    <row r="17" spans="1:13" ht="20.25" customHeight="1" x14ac:dyDescent="0.25">
      <c r="A17" s="279"/>
      <c r="B17" s="279"/>
      <c r="C17" s="279"/>
      <c r="D17" s="279"/>
      <c r="E17" s="279"/>
      <c r="F17" s="279"/>
      <c r="G17" s="279"/>
      <c r="H17" s="279"/>
      <c r="I17" s="279"/>
      <c r="J17" s="279"/>
      <c r="K17" s="279"/>
      <c r="L17" s="279"/>
      <c r="M17" s="39"/>
    </row>
    <row r="18" spans="1:13" ht="15.75" customHeight="1" thickBot="1" x14ac:dyDescent="0.3">
      <c r="A18" s="37"/>
      <c r="B18" s="37"/>
      <c r="C18" s="37"/>
      <c r="D18" s="37"/>
      <c r="E18" s="37"/>
      <c r="F18" s="37"/>
      <c r="G18" s="37"/>
      <c r="H18" s="37"/>
      <c r="I18" s="37"/>
      <c r="J18" s="37"/>
      <c r="K18" s="37"/>
      <c r="L18" s="37"/>
      <c r="M18" s="39"/>
    </row>
    <row r="19" spans="1:13" ht="19.5" customHeight="1" thickBot="1" x14ac:dyDescent="0.3">
      <c r="A19" s="240" t="s">
        <v>20</v>
      </c>
      <c r="B19" s="241"/>
      <c r="C19" s="241"/>
      <c r="D19" s="241"/>
      <c r="E19" s="241"/>
      <c r="F19" s="241"/>
      <c r="G19" s="241"/>
      <c r="H19" s="241"/>
      <c r="I19" s="241"/>
      <c r="J19" s="241"/>
      <c r="K19" s="241"/>
      <c r="L19" s="242"/>
      <c r="M19" s="37"/>
    </row>
    <row r="20" spans="1:13" ht="19.5" customHeight="1" x14ac:dyDescent="0.25">
      <c r="A20" s="243" t="s">
        <v>23</v>
      </c>
      <c r="B20" s="244"/>
      <c r="C20" s="244"/>
      <c r="D20" s="244"/>
      <c r="E20" s="244" t="s">
        <v>22</v>
      </c>
      <c r="F20" s="244"/>
      <c r="G20" s="244" t="s">
        <v>21</v>
      </c>
      <c r="H20" s="244"/>
      <c r="I20" s="244" t="s">
        <v>53</v>
      </c>
      <c r="J20" s="244"/>
      <c r="K20" s="244" t="s">
        <v>54</v>
      </c>
      <c r="L20" s="262"/>
      <c r="M20" s="37"/>
    </row>
    <row r="21" spans="1:13" ht="19.5" customHeight="1" x14ac:dyDescent="0.25">
      <c r="A21" s="252"/>
      <c r="B21" s="238"/>
      <c r="C21" s="238"/>
      <c r="D21" s="238"/>
      <c r="E21" s="238"/>
      <c r="F21" s="238"/>
      <c r="G21" s="238"/>
      <c r="H21" s="238"/>
      <c r="I21" s="238"/>
      <c r="J21" s="238"/>
      <c r="K21" s="238"/>
      <c r="L21" s="246"/>
      <c r="M21" s="37"/>
    </row>
    <row r="22" spans="1:13" ht="19.5" customHeight="1" x14ac:dyDescent="0.25">
      <c r="A22" s="252"/>
      <c r="B22" s="238"/>
      <c r="C22" s="238"/>
      <c r="D22" s="238"/>
      <c r="E22" s="238"/>
      <c r="F22" s="238"/>
      <c r="G22" s="238"/>
      <c r="H22" s="238"/>
      <c r="I22" s="238"/>
      <c r="J22" s="238"/>
      <c r="K22" s="238"/>
      <c r="L22" s="246"/>
      <c r="M22" s="37"/>
    </row>
    <row r="23" spans="1:13" ht="19.5" customHeight="1" x14ac:dyDescent="0.25">
      <c r="A23" s="252"/>
      <c r="B23" s="238"/>
      <c r="C23" s="238"/>
      <c r="D23" s="238"/>
      <c r="E23" s="238"/>
      <c r="F23" s="238"/>
      <c r="G23" s="238"/>
      <c r="H23" s="238"/>
      <c r="I23" s="238"/>
      <c r="J23" s="238"/>
      <c r="K23" s="238"/>
      <c r="L23" s="246"/>
      <c r="M23" s="37"/>
    </row>
    <row r="24" spans="1:13" ht="19.5" customHeight="1" x14ac:dyDescent="0.25">
      <c r="A24" s="252"/>
      <c r="B24" s="238"/>
      <c r="C24" s="238"/>
      <c r="D24" s="238"/>
      <c r="E24" s="238"/>
      <c r="F24" s="238"/>
      <c r="G24" s="238"/>
      <c r="H24" s="238"/>
      <c r="I24" s="238"/>
      <c r="J24" s="238"/>
      <c r="K24" s="238"/>
      <c r="L24" s="246"/>
      <c r="M24" s="37"/>
    </row>
    <row r="25" spans="1:13" ht="19.5" customHeight="1" thickBot="1" x14ac:dyDescent="0.3">
      <c r="A25" s="260"/>
      <c r="B25" s="249"/>
      <c r="C25" s="249"/>
      <c r="D25" s="249"/>
      <c r="E25" s="249"/>
      <c r="F25" s="249"/>
      <c r="G25" s="249"/>
      <c r="H25" s="249"/>
      <c r="I25" s="249"/>
      <c r="J25" s="249"/>
      <c r="K25" s="249"/>
      <c r="L25" s="250"/>
      <c r="M25" s="37"/>
    </row>
    <row r="26" spans="1:13" ht="15.75" customHeight="1" thickBot="1" x14ac:dyDescent="0.3">
      <c r="A26" s="37"/>
      <c r="B26" s="37"/>
      <c r="C26" s="37"/>
      <c r="D26" s="37"/>
      <c r="E26" s="37"/>
      <c r="F26" s="37"/>
      <c r="G26" s="37"/>
      <c r="H26" s="37"/>
      <c r="I26" s="37"/>
      <c r="J26" s="37"/>
      <c r="K26" s="37"/>
      <c r="L26" s="37"/>
      <c r="M26" s="39"/>
    </row>
    <row r="27" spans="1:13" ht="18.75" customHeight="1" thickBot="1" x14ac:dyDescent="0.3">
      <c r="A27" s="240" t="s">
        <v>13</v>
      </c>
      <c r="B27" s="241"/>
      <c r="C27" s="241"/>
      <c r="D27" s="241"/>
      <c r="E27" s="241"/>
      <c r="F27" s="241"/>
      <c r="G27" s="241"/>
      <c r="H27" s="241"/>
      <c r="I27" s="241"/>
      <c r="J27" s="241"/>
      <c r="K27" s="241"/>
      <c r="L27" s="242"/>
      <c r="M27" s="37"/>
    </row>
    <row r="28" spans="1:13" ht="18.75" customHeight="1" x14ac:dyDescent="0.25">
      <c r="A28" s="243" t="s">
        <v>30</v>
      </c>
      <c r="B28" s="244"/>
      <c r="C28" s="237"/>
      <c r="D28" s="237"/>
      <c r="E28" s="237"/>
      <c r="F28" s="237"/>
      <c r="G28" s="237"/>
      <c r="H28" s="237"/>
      <c r="I28" s="244" t="s">
        <v>25</v>
      </c>
      <c r="J28" s="244"/>
      <c r="K28" s="237"/>
      <c r="L28" s="245"/>
      <c r="M28" s="37"/>
    </row>
    <row r="29" spans="1:13" ht="18.75" customHeight="1" x14ac:dyDescent="0.25">
      <c r="A29" s="251" t="s">
        <v>15</v>
      </c>
      <c r="B29" s="239"/>
      <c r="C29" s="238"/>
      <c r="D29" s="238"/>
      <c r="E29" s="239" t="s">
        <v>16</v>
      </c>
      <c r="F29" s="239"/>
      <c r="G29" s="238"/>
      <c r="H29" s="238"/>
      <c r="I29" s="239" t="s">
        <v>18</v>
      </c>
      <c r="J29" s="239"/>
      <c r="K29" s="238"/>
      <c r="L29" s="246"/>
      <c r="M29" s="37"/>
    </row>
    <row r="30" spans="1:13" ht="18.75" customHeight="1" x14ac:dyDescent="0.25">
      <c r="A30" s="251" t="s">
        <v>14</v>
      </c>
      <c r="B30" s="239"/>
      <c r="C30" s="238"/>
      <c r="D30" s="238"/>
      <c r="E30" s="239" t="s">
        <v>42</v>
      </c>
      <c r="F30" s="239"/>
      <c r="G30" s="238"/>
      <c r="H30" s="238"/>
      <c r="I30" s="239" t="s">
        <v>43</v>
      </c>
      <c r="J30" s="239"/>
      <c r="K30" s="238"/>
      <c r="L30" s="246"/>
      <c r="M30" s="37"/>
    </row>
    <row r="31" spans="1:13" ht="18.75" customHeight="1" x14ac:dyDescent="0.25">
      <c r="A31" s="251" t="s">
        <v>17</v>
      </c>
      <c r="B31" s="239"/>
      <c r="C31" s="238"/>
      <c r="D31" s="238"/>
      <c r="E31" s="239" t="s">
        <v>26</v>
      </c>
      <c r="F31" s="239"/>
      <c r="G31" s="238"/>
      <c r="H31" s="238"/>
      <c r="I31" s="239" t="s">
        <v>27</v>
      </c>
      <c r="J31" s="239"/>
      <c r="K31" s="238"/>
      <c r="L31" s="246"/>
      <c r="M31" s="37"/>
    </row>
    <row r="32" spans="1:13" ht="33" customHeight="1" thickBot="1" x14ac:dyDescent="0.3">
      <c r="A32" s="247" t="s">
        <v>19</v>
      </c>
      <c r="B32" s="248"/>
      <c r="C32" s="249"/>
      <c r="D32" s="249"/>
      <c r="E32" s="249"/>
      <c r="F32" s="249"/>
      <c r="G32" s="249"/>
      <c r="H32" s="249"/>
      <c r="I32" s="249"/>
      <c r="J32" s="249"/>
      <c r="K32" s="249"/>
      <c r="L32" s="250"/>
      <c r="M32" s="37"/>
    </row>
    <row r="33" spans="1:13" ht="15.75" customHeight="1" thickBot="1" x14ac:dyDescent="0.3">
      <c r="A33" s="38"/>
      <c r="B33" s="38"/>
      <c r="C33" s="38"/>
      <c r="D33" s="38"/>
      <c r="E33" s="38"/>
      <c r="F33" s="38"/>
      <c r="G33" s="38"/>
      <c r="H33" s="38"/>
      <c r="I33" s="38"/>
      <c r="J33" s="38"/>
      <c r="K33" s="38"/>
      <c r="L33" s="38"/>
      <c r="M33" s="39"/>
    </row>
    <row r="34" spans="1:13" ht="19.5" customHeight="1" thickBot="1" x14ac:dyDescent="0.3">
      <c r="A34" s="240" t="s">
        <v>7</v>
      </c>
      <c r="B34" s="241"/>
      <c r="C34" s="241"/>
      <c r="D34" s="241"/>
      <c r="E34" s="241"/>
      <c r="F34" s="241"/>
      <c r="G34" s="241"/>
      <c r="H34" s="241"/>
      <c r="I34" s="241"/>
      <c r="J34" s="241"/>
      <c r="K34" s="241"/>
      <c r="L34" s="242"/>
      <c r="M34" s="37"/>
    </row>
    <row r="35" spans="1:13" ht="19.5" customHeight="1" thickBot="1" x14ac:dyDescent="0.3">
      <c r="A35" s="277" t="s">
        <v>8</v>
      </c>
      <c r="B35" s="278"/>
      <c r="C35" s="24"/>
      <c r="D35" s="278" t="s">
        <v>9</v>
      </c>
      <c r="E35" s="278"/>
      <c r="F35" s="24"/>
      <c r="G35" s="278" t="s">
        <v>10</v>
      </c>
      <c r="H35" s="278"/>
      <c r="I35" s="24"/>
      <c r="J35" s="278" t="s">
        <v>11</v>
      </c>
      <c r="K35" s="278"/>
      <c r="L35" s="25"/>
      <c r="M35" s="37"/>
    </row>
    <row r="36" spans="1:13" ht="15.75" customHeight="1" thickBot="1" x14ac:dyDescent="0.3">
      <c r="A36" s="37"/>
      <c r="B36" s="37"/>
      <c r="C36" s="37"/>
      <c r="D36" s="37"/>
      <c r="E36" s="37"/>
      <c r="F36" s="37"/>
      <c r="G36" s="37"/>
      <c r="H36" s="37"/>
      <c r="I36" s="37"/>
      <c r="J36" s="37"/>
      <c r="K36" s="37"/>
      <c r="L36" s="37"/>
      <c r="M36" s="39"/>
    </row>
    <row r="37" spans="1:13" ht="18.75" customHeight="1" thickBot="1" x14ac:dyDescent="0.3">
      <c r="A37" s="37"/>
      <c r="B37" s="240" t="s">
        <v>44</v>
      </c>
      <c r="C37" s="241"/>
      <c r="D37" s="241"/>
      <c r="E37" s="241"/>
      <c r="F37" s="241"/>
      <c r="G37" s="241"/>
      <c r="H37" s="241"/>
      <c r="I37" s="241"/>
      <c r="J37" s="241"/>
      <c r="K37" s="242"/>
      <c r="L37" s="37"/>
      <c r="M37" s="37"/>
    </row>
    <row r="38" spans="1:13" ht="36" customHeight="1" x14ac:dyDescent="0.25">
      <c r="A38" s="37"/>
      <c r="B38" s="261" t="s">
        <v>0</v>
      </c>
      <c r="C38" s="236"/>
      <c r="D38" s="236" t="s">
        <v>2</v>
      </c>
      <c r="E38" s="236"/>
      <c r="F38" s="26" t="s">
        <v>1</v>
      </c>
      <c r="G38" s="236" t="s">
        <v>3</v>
      </c>
      <c r="H38" s="236"/>
      <c r="I38" s="236" t="s">
        <v>5</v>
      </c>
      <c r="J38" s="236"/>
      <c r="K38" s="27" t="s">
        <v>4</v>
      </c>
      <c r="L38" s="37"/>
      <c r="M38" s="37"/>
    </row>
    <row r="39" spans="1:13" ht="18.75" customHeight="1" x14ac:dyDescent="0.25">
      <c r="A39" s="37"/>
      <c r="B39" s="252"/>
      <c r="C39" s="238"/>
      <c r="D39" s="238"/>
      <c r="E39" s="238"/>
      <c r="F39" s="28"/>
      <c r="G39" s="238" t="str">
        <f>IF(B39="","",B39-D39)</f>
        <v/>
      </c>
      <c r="H39" s="238"/>
      <c r="I39" s="238"/>
      <c r="J39" s="238"/>
      <c r="K39" s="21" t="str">
        <f>IF(G39="","",IF(AND(G39&gt;=-I39,G39&lt;=I39),"Pass","Fail"))</f>
        <v/>
      </c>
      <c r="L39" s="37"/>
      <c r="M39" s="37"/>
    </row>
    <row r="40" spans="1:13" ht="18.75" customHeight="1" x14ac:dyDescent="0.25">
      <c r="A40" s="37"/>
      <c r="B40" s="252"/>
      <c r="C40" s="238"/>
      <c r="D40" s="238"/>
      <c r="E40" s="238"/>
      <c r="F40" s="28"/>
      <c r="G40" s="238" t="str">
        <f t="shared" ref="G40:G47" si="0">IF(B40="","",B40-D40)</f>
        <v/>
      </c>
      <c r="H40" s="238"/>
      <c r="I40" s="238"/>
      <c r="J40" s="238"/>
      <c r="K40" s="21" t="str">
        <f t="shared" ref="K40:K47" si="1">IF(G40="","",IF(AND(G40&gt;=-I40,G40&lt;=I40),"Pass","Fail"))</f>
        <v/>
      </c>
      <c r="L40" s="37"/>
      <c r="M40" s="37"/>
    </row>
    <row r="41" spans="1:13" ht="18.75" customHeight="1" x14ac:dyDescent="0.25">
      <c r="A41" s="37"/>
      <c r="B41" s="252"/>
      <c r="C41" s="238"/>
      <c r="D41" s="238"/>
      <c r="E41" s="238"/>
      <c r="F41" s="28"/>
      <c r="G41" s="238" t="str">
        <f t="shared" si="0"/>
        <v/>
      </c>
      <c r="H41" s="238"/>
      <c r="I41" s="238"/>
      <c r="J41" s="238"/>
      <c r="K41" s="21" t="str">
        <f t="shared" si="1"/>
        <v/>
      </c>
      <c r="L41" s="37"/>
      <c r="M41" s="37"/>
    </row>
    <row r="42" spans="1:13" ht="18.75" customHeight="1" x14ac:dyDescent="0.25">
      <c r="A42" s="37"/>
      <c r="B42" s="252"/>
      <c r="C42" s="238"/>
      <c r="D42" s="238"/>
      <c r="E42" s="238"/>
      <c r="F42" s="28"/>
      <c r="G42" s="238" t="str">
        <f t="shared" si="0"/>
        <v/>
      </c>
      <c r="H42" s="238"/>
      <c r="I42" s="238"/>
      <c r="J42" s="238"/>
      <c r="K42" s="21" t="str">
        <f t="shared" si="1"/>
        <v/>
      </c>
      <c r="L42" s="37"/>
      <c r="M42" s="37"/>
    </row>
    <row r="43" spans="1:13" ht="18.75" customHeight="1" x14ac:dyDescent="0.25">
      <c r="A43" s="37"/>
      <c r="B43" s="252"/>
      <c r="C43" s="238"/>
      <c r="D43" s="238"/>
      <c r="E43" s="238"/>
      <c r="F43" s="28"/>
      <c r="G43" s="238" t="str">
        <f t="shared" si="0"/>
        <v/>
      </c>
      <c r="H43" s="238"/>
      <c r="I43" s="238"/>
      <c r="J43" s="238"/>
      <c r="K43" s="21" t="str">
        <f t="shared" si="1"/>
        <v/>
      </c>
      <c r="L43" s="37"/>
      <c r="M43" s="37"/>
    </row>
    <row r="44" spans="1:13" ht="18.75" customHeight="1" x14ac:dyDescent="0.25">
      <c r="A44" s="37"/>
      <c r="B44" s="252"/>
      <c r="C44" s="238"/>
      <c r="D44" s="238"/>
      <c r="E44" s="238"/>
      <c r="F44" s="28"/>
      <c r="G44" s="238" t="str">
        <f t="shared" si="0"/>
        <v/>
      </c>
      <c r="H44" s="238"/>
      <c r="I44" s="238"/>
      <c r="J44" s="238"/>
      <c r="K44" s="21" t="str">
        <f t="shared" si="1"/>
        <v/>
      </c>
      <c r="L44" s="37"/>
      <c r="M44" s="37"/>
    </row>
    <row r="45" spans="1:13" ht="18.75" customHeight="1" x14ac:dyDescent="0.25">
      <c r="A45" s="37"/>
      <c r="B45" s="252"/>
      <c r="C45" s="238"/>
      <c r="D45" s="238"/>
      <c r="E45" s="238"/>
      <c r="F45" s="28"/>
      <c r="G45" s="238" t="str">
        <f t="shared" si="0"/>
        <v/>
      </c>
      <c r="H45" s="238"/>
      <c r="I45" s="238"/>
      <c r="J45" s="238"/>
      <c r="K45" s="21" t="str">
        <f t="shared" si="1"/>
        <v/>
      </c>
      <c r="L45" s="37"/>
      <c r="M45" s="37"/>
    </row>
    <row r="46" spans="1:13" ht="18.75" customHeight="1" x14ac:dyDescent="0.25">
      <c r="A46" s="37"/>
      <c r="B46" s="252"/>
      <c r="C46" s="238"/>
      <c r="D46" s="238"/>
      <c r="E46" s="238"/>
      <c r="F46" s="28"/>
      <c r="G46" s="238" t="str">
        <f t="shared" si="0"/>
        <v/>
      </c>
      <c r="H46" s="238"/>
      <c r="I46" s="238"/>
      <c r="J46" s="238"/>
      <c r="K46" s="21" t="str">
        <f t="shared" si="1"/>
        <v/>
      </c>
      <c r="L46" s="37"/>
      <c r="M46" s="37"/>
    </row>
    <row r="47" spans="1:13" ht="18.75" customHeight="1" thickBot="1" x14ac:dyDescent="0.3">
      <c r="A47" s="37"/>
      <c r="B47" s="260"/>
      <c r="C47" s="249"/>
      <c r="D47" s="249"/>
      <c r="E47" s="249"/>
      <c r="F47" s="29"/>
      <c r="G47" s="249" t="str">
        <f t="shared" si="0"/>
        <v/>
      </c>
      <c r="H47" s="249"/>
      <c r="I47" s="249"/>
      <c r="J47" s="249"/>
      <c r="K47" s="23" t="str">
        <f t="shared" si="1"/>
        <v/>
      </c>
      <c r="L47" s="37"/>
      <c r="M47" s="37"/>
    </row>
    <row r="48" spans="1:13" ht="15.75" customHeight="1" thickBot="1" x14ac:dyDescent="0.3">
      <c r="A48" s="39"/>
      <c r="B48" s="39"/>
      <c r="C48" s="39"/>
      <c r="D48" s="39"/>
      <c r="E48" s="39"/>
      <c r="F48" s="39"/>
      <c r="G48" s="39"/>
      <c r="H48" s="39"/>
      <c r="I48" s="39"/>
      <c r="J48" s="39"/>
      <c r="K48" s="39"/>
      <c r="L48" s="39"/>
      <c r="M48" s="39"/>
    </row>
    <row r="49" spans="1:13" ht="15.75" customHeight="1" thickBot="1" x14ac:dyDescent="0.3">
      <c r="A49" s="240" t="s">
        <v>24</v>
      </c>
      <c r="B49" s="241"/>
      <c r="C49" s="241"/>
      <c r="D49" s="241"/>
      <c r="E49" s="241"/>
      <c r="F49" s="241"/>
      <c r="G49" s="241"/>
      <c r="H49" s="241"/>
      <c r="I49" s="241"/>
      <c r="J49" s="241"/>
      <c r="K49" s="241"/>
      <c r="L49" s="242"/>
      <c r="M49" s="37"/>
    </row>
    <row r="50" spans="1:13" ht="15.75" customHeight="1" x14ac:dyDescent="0.25">
      <c r="A50" s="268"/>
      <c r="B50" s="269"/>
      <c r="C50" s="269"/>
      <c r="D50" s="269"/>
      <c r="E50" s="269"/>
      <c r="F50" s="269"/>
      <c r="G50" s="269"/>
      <c r="H50" s="269"/>
      <c r="I50" s="269"/>
      <c r="J50" s="269"/>
      <c r="K50" s="269"/>
      <c r="L50" s="270"/>
      <c r="M50" s="37"/>
    </row>
    <row r="51" spans="1:13" ht="15.75" customHeight="1" x14ac:dyDescent="0.25">
      <c r="A51" s="271"/>
      <c r="B51" s="272"/>
      <c r="C51" s="272"/>
      <c r="D51" s="272"/>
      <c r="E51" s="272"/>
      <c r="F51" s="272"/>
      <c r="G51" s="272"/>
      <c r="H51" s="272"/>
      <c r="I51" s="272"/>
      <c r="J51" s="272"/>
      <c r="K51" s="272"/>
      <c r="L51" s="273"/>
      <c r="M51" s="37"/>
    </row>
    <row r="52" spans="1:13" ht="15.75" customHeight="1" thickBot="1" x14ac:dyDescent="0.3">
      <c r="A52" s="274"/>
      <c r="B52" s="275"/>
      <c r="C52" s="275"/>
      <c r="D52" s="275"/>
      <c r="E52" s="275"/>
      <c r="F52" s="275"/>
      <c r="G52" s="275"/>
      <c r="H52" s="275"/>
      <c r="I52" s="275"/>
      <c r="J52" s="275"/>
      <c r="K52" s="275"/>
      <c r="L52" s="276"/>
      <c r="M52" s="37"/>
    </row>
    <row r="53" spans="1:13" ht="15.75" customHeight="1" x14ac:dyDescent="0.25">
      <c r="A53" s="37"/>
      <c r="B53" s="37"/>
      <c r="C53" s="37"/>
      <c r="D53" s="37"/>
      <c r="E53" s="37"/>
      <c r="F53" s="37"/>
      <c r="G53" s="37"/>
      <c r="H53" s="37"/>
      <c r="I53" s="37"/>
      <c r="J53" s="37"/>
      <c r="K53" s="37"/>
      <c r="L53" s="37"/>
      <c r="M53" s="39"/>
    </row>
    <row r="54" spans="1:13" ht="21" customHeight="1" x14ac:dyDescent="0.25">
      <c r="A54" s="279" t="s">
        <v>47</v>
      </c>
      <c r="B54" s="286"/>
      <c r="C54" s="286"/>
      <c r="D54" s="286"/>
      <c r="E54" s="286"/>
      <c r="F54" s="286"/>
      <c r="G54" s="286"/>
      <c r="H54" s="286"/>
      <c r="I54" s="286"/>
      <c r="J54" s="286"/>
      <c r="K54" s="286"/>
      <c r="L54" s="286"/>
      <c r="M54" s="39"/>
    </row>
    <row r="55" spans="1:13" ht="21" customHeight="1" x14ac:dyDescent="0.25">
      <c r="A55" s="286"/>
      <c r="B55" s="286"/>
      <c r="C55" s="286"/>
      <c r="D55" s="286"/>
      <c r="E55" s="286"/>
      <c r="F55" s="286"/>
      <c r="G55" s="286"/>
      <c r="H55" s="286"/>
      <c r="I55" s="286"/>
      <c r="J55" s="286"/>
      <c r="K55" s="286"/>
      <c r="L55" s="286"/>
      <c r="M55" s="39"/>
    </row>
    <row r="56" spans="1:13" ht="15.75" customHeight="1" x14ac:dyDescent="0.25">
      <c r="A56" s="40"/>
      <c r="B56" s="40"/>
      <c r="C56" s="40"/>
      <c r="D56" s="40"/>
      <c r="E56" s="40"/>
      <c r="F56" s="40"/>
      <c r="G56" s="40"/>
      <c r="H56" s="40"/>
      <c r="I56" s="40"/>
      <c r="J56" s="40"/>
      <c r="K56" s="40"/>
      <c r="L56" s="40"/>
      <c r="M56" s="39"/>
    </row>
    <row r="57" spans="1:13" ht="15.75" customHeight="1" x14ac:dyDescent="0.25">
      <c r="A57" s="37"/>
      <c r="B57" s="37"/>
      <c r="C57" s="41"/>
      <c r="D57" s="41"/>
      <c r="E57" s="41"/>
      <c r="F57" s="37"/>
      <c r="G57" s="37"/>
      <c r="H57" s="37"/>
      <c r="I57" s="37"/>
      <c r="J57" s="37"/>
      <c r="K57" s="37"/>
      <c r="L57" s="37"/>
      <c r="M57" s="39"/>
    </row>
    <row r="58" spans="1:13" ht="15.75" customHeight="1" thickBot="1" x14ac:dyDescent="0.3">
      <c r="A58" s="281" t="s">
        <v>12</v>
      </c>
      <c r="B58" s="281"/>
      <c r="C58" s="280"/>
      <c r="D58" s="280"/>
      <c r="E58" s="280"/>
      <c r="F58" s="41"/>
      <c r="G58" s="281" t="s">
        <v>40</v>
      </c>
      <c r="H58" s="281"/>
      <c r="I58" s="280"/>
      <c r="J58" s="280"/>
      <c r="K58" s="280"/>
      <c r="L58" s="37"/>
      <c r="M58" s="39"/>
    </row>
    <row r="59" spans="1:13" ht="15.75" customHeight="1" x14ac:dyDescent="0.25">
      <c r="A59" s="37"/>
      <c r="B59" s="37"/>
      <c r="C59" s="37"/>
      <c r="D59" s="37"/>
      <c r="E59" s="37"/>
      <c r="F59" s="37"/>
      <c r="G59" s="37"/>
      <c r="H59" s="37"/>
      <c r="I59" s="37"/>
      <c r="J59" s="37"/>
      <c r="K59" s="37"/>
      <c r="L59" s="37"/>
      <c r="M59" s="39"/>
    </row>
    <row r="60" spans="1:13" ht="15.75" customHeight="1" thickBot="1" x14ac:dyDescent="0.3">
      <c r="A60" s="281" t="s">
        <v>49</v>
      </c>
      <c r="B60" s="281"/>
      <c r="C60" s="280"/>
      <c r="D60" s="280"/>
      <c r="E60" s="280"/>
      <c r="F60" s="37"/>
      <c r="G60" s="281" t="s">
        <v>41</v>
      </c>
      <c r="H60" s="281"/>
      <c r="I60" s="280"/>
      <c r="J60" s="280"/>
      <c r="K60" s="280"/>
      <c r="L60" s="37"/>
      <c r="M60" s="39"/>
    </row>
    <row r="61" spans="1:13" ht="15.75" customHeight="1" x14ac:dyDescent="0.25">
      <c r="A61" s="282"/>
      <c r="B61" s="282"/>
      <c r="C61" s="282"/>
      <c r="D61" s="282"/>
      <c r="E61" s="282"/>
      <c r="F61" s="282"/>
      <c r="G61" s="282"/>
      <c r="H61" s="282"/>
      <c r="I61" s="282"/>
      <c r="J61" s="282"/>
      <c r="K61" s="282"/>
      <c r="L61" s="282"/>
      <c r="M61" s="37"/>
    </row>
    <row r="62" spans="1:13" ht="15.75" customHeight="1" x14ac:dyDescent="0.25">
      <c r="A62" s="40"/>
      <c r="B62" s="40"/>
      <c r="C62" s="40"/>
      <c r="D62" s="40"/>
      <c r="E62" s="40"/>
      <c r="F62" s="40"/>
      <c r="G62" s="40"/>
      <c r="H62" s="40"/>
      <c r="I62" s="40"/>
      <c r="J62" s="40"/>
      <c r="K62" s="40"/>
      <c r="L62" s="40"/>
    </row>
  </sheetData>
  <mergeCells count="141">
    <mergeCell ref="C58:E58"/>
    <mergeCell ref="A60:B60"/>
    <mergeCell ref="C60:E60"/>
    <mergeCell ref="G60:H60"/>
    <mergeCell ref="I60:K60"/>
    <mergeCell ref="A61:L61"/>
    <mergeCell ref="A1:D5"/>
    <mergeCell ref="E1:L3"/>
    <mergeCell ref="E4:L6"/>
    <mergeCell ref="A49:L49"/>
    <mergeCell ref="A50:L52"/>
    <mergeCell ref="A54:L55"/>
    <mergeCell ref="A58:B58"/>
    <mergeCell ref="G58:H58"/>
    <mergeCell ref="I58:K58"/>
    <mergeCell ref="B46:C46"/>
    <mergeCell ref="D46:E46"/>
    <mergeCell ref="G46:H46"/>
    <mergeCell ref="I46:J46"/>
    <mergeCell ref="B47:C47"/>
    <mergeCell ref="D47:E47"/>
    <mergeCell ref="G47:H47"/>
    <mergeCell ref="I47:J47"/>
    <mergeCell ref="B44:C44"/>
    <mergeCell ref="D44:E44"/>
    <mergeCell ref="G44:H44"/>
    <mergeCell ref="I44:J44"/>
    <mergeCell ref="B45:C45"/>
    <mergeCell ref="D45:E45"/>
    <mergeCell ref="G45:H45"/>
    <mergeCell ref="I45:J45"/>
    <mergeCell ref="B42:C42"/>
    <mergeCell ref="D42:E42"/>
    <mergeCell ref="G42:H42"/>
    <mergeCell ref="I42:J42"/>
    <mergeCell ref="B43:C43"/>
    <mergeCell ref="D43:E43"/>
    <mergeCell ref="G43:H43"/>
    <mergeCell ref="I43:J43"/>
    <mergeCell ref="B40:C40"/>
    <mergeCell ref="D40:E40"/>
    <mergeCell ref="G40:H40"/>
    <mergeCell ref="I40:J40"/>
    <mergeCell ref="B41:C41"/>
    <mergeCell ref="D41:E41"/>
    <mergeCell ref="G41:H41"/>
    <mergeCell ref="I41:J41"/>
    <mergeCell ref="B37:K37"/>
    <mergeCell ref="B38:C38"/>
    <mergeCell ref="D38:E38"/>
    <mergeCell ref="G38:H38"/>
    <mergeCell ref="I38:J38"/>
    <mergeCell ref="B39:C39"/>
    <mergeCell ref="D39:E39"/>
    <mergeCell ref="G39:H39"/>
    <mergeCell ref="I39:J39"/>
    <mergeCell ref="A32:B32"/>
    <mergeCell ref="C32:L32"/>
    <mergeCell ref="A34:L34"/>
    <mergeCell ref="A35:B35"/>
    <mergeCell ref="D35:E35"/>
    <mergeCell ref="G35:H35"/>
    <mergeCell ref="J35:K35"/>
    <mergeCell ref="A31:B31"/>
    <mergeCell ref="C31:D31"/>
    <mergeCell ref="E31:F31"/>
    <mergeCell ref="G31:H31"/>
    <mergeCell ref="I31:J31"/>
    <mergeCell ref="K31:L31"/>
    <mergeCell ref="A30:B30"/>
    <mergeCell ref="C30:D30"/>
    <mergeCell ref="E30:F30"/>
    <mergeCell ref="G30:H30"/>
    <mergeCell ref="I30:J30"/>
    <mergeCell ref="K30:L30"/>
    <mergeCell ref="A28:B28"/>
    <mergeCell ref="C28:H28"/>
    <mergeCell ref="I28:J28"/>
    <mergeCell ref="K28:L28"/>
    <mergeCell ref="A29:B29"/>
    <mergeCell ref="C29:D29"/>
    <mergeCell ref="E29:F29"/>
    <mergeCell ref="G29:H29"/>
    <mergeCell ref="I29:J29"/>
    <mergeCell ref="K29:L29"/>
    <mergeCell ref="A27:L27"/>
    <mergeCell ref="A23:D23"/>
    <mergeCell ref="E23:F23"/>
    <mergeCell ref="G23:H23"/>
    <mergeCell ref="I23:J23"/>
    <mergeCell ref="K23:L23"/>
    <mergeCell ref="A24:D24"/>
    <mergeCell ref="E24:F24"/>
    <mergeCell ref="G24:H24"/>
    <mergeCell ref="I24:J24"/>
    <mergeCell ref="K24:L24"/>
    <mergeCell ref="A22:D22"/>
    <mergeCell ref="E22:F22"/>
    <mergeCell ref="G22:H22"/>
    <mergeCell ref="I22:J22"/>
    <mergeCell ref="K22:L22"/>
    <mergeCell ref="A25:D25"/>
    <mergeCell ref="E25:F25"/>
    <mergeCell ref="G25:H25"/>
    <mergeCell ref="I25:J25"/>
    <mergeCell ref="K25:L25"/>
    <mergeCell ref="C11:F11"/>
    <mergeCell ref="G11:H11"/>
    <mergeCell ref="I11:L11"/>
    <mergeCell ref="C12:F12"/>
    <mergeCell ref="G12:H12"/>
    <mergeCell ref="I12:L12"/>
    <mergeCell ref="A21:D21"/>
    <mergeCell ref="E21:F21"/>
    <mergeCell ref="G21:H21"/>
    <mergeCell ref="I21:J21"/>
    <mergeCell ref="K21:L21"/>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s>
  <conditionalFormatting sqref="K39:K47">
    <cfRule type="containsText" dxfId="273" priority="1" operator="containsText" text="Fail">
      <formula>NOT(ISERROR(SEARCH("Fail",K39)))</formula>
    </cfRule>
    <cfRule type="containsText" dxfId="272" priority="2" operator="containsText" text="Pass">
      <formula>NOT(ISERROR(SEARCH("Pass",K39)))</formula>
    </cfRule>
  </conditionalFormatting>
  <pageMargins left="0.95" right="0.95" top="0.75" bottom="1" header="0.3" footer="1"/>
  <pageSetup scale="58" orientation="portrait" r:id="rId1"/>
  <headerFooter>
    <oddHeader>&amp;C
&amp;G</oddHeader>
    <oddFooter>&amp;CPage &amp;P of &amp;N&amp;R&amp;F</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57"/>
  <sheetViews>
    <sheetView tabSelected="1" zoomScale="70" zoomScaleNormal="70" workbookViewId="0">
      <selection activeCell="N15" sqref="N15"/>
    </sheetView>
  </sheetViews>
  <sheetFormatPr defaultColWidth="12" defaultRowHeight="15.75" customHeight="1" x14ac:dyDescent="0.25"/>
  <cols>
    <col min="1" max="5" width="13" style="10" customWidth="1"/>
    <col min="6" max="6" width="16.85546875" style="10" customWidth="1"/>
    <col min="7" max="12" width="13" style="10" customWidth="1"/>
    <col min="13" max="19" width="12" style="10"/>
    <col min="20" max="20" width="19.140625" style="10" bestFit="1" customWidth="1"/>
    <col min="21" max="21" width="19.28515625" style="10" bestFit="1" customWidth="1"/>
    <col min="22" max="16384" width="12" style="10"/>
  </cols>
  <sheetData>
    <row r="1" spans="1:13" s="32" customFormat="1" ht="15.95" customHeight="1" x14ac:dyDescent="0.25">
      <c r="A1" s="283"/>
      <c r="B1" s="283"/>
      <c r="C1" s="283"/>
      <c r="D1" s="283"/>
      <c r="E1" s="284" t="s">
        <v>48</v>
      </c>
      <c r="F1" s="284"/>
      <c r="G1" s="284"/>
      <c r="H1" s="284"/>
      <c r="I1" s="284"/>
      <c r="J1" s="284"/>
      <c r="K1" s="284"/>
      <c r="L1" s="284"/>
    </row>
    <row r="2" spans="1:13" s="32" customFormat="1" ht="15.95" customHeight="1" x14ac:dyDescent="0.25">
      <c r="A2" s="283"/>
      <c r="B2" s="283"/>
      <c r="C2" s="283"/>
      <c r="D2" s="283"/>
      <c r="E2" s="284"/>
      <c r="F2" s="284"/>
      <c r="G2" s="284"/>
      <c r="H2" s="284"/>
      <c r="I2" s="284"/>
      <c r="J2" s="284"/>
      <c r="K2" s="284"/>
      <c r="L2" s="284"/>
    </row>
    <row r="3" spans="1:13" s="32" customFormat="1" ht="15.95" customHeight="1" x14ac:dyDescent="0.25">
      <c r="A3" s="283"/>
      <c r="B3" s="283"/>
      <c r="C3" s="283"/>
      <c r="D3" s="283"/>
      <c r="E3" s="284"/>
      <c r="F3" s="284"/>
      <c r="G3" s="284"/>
      <c r="H3" s="284"/>
      <c r="I3" s="284"/>
      <c r="J3" s="284"/>
      <c r="K3" s="284"/>
      <c r="L3" s="284"/>
    </row>
    <row r="4" spans="1:13" s="32" customFormat="1" ht="15.95" customHeight="1" x14ac:dyDescent="0.25">
      <c r="A4" s="283"/>
      <c r="B4" s="283"/>
      <c r="C4" s="283"/>
      <c r="D4" s="283"/>
      <c r="E4" s="293" t="s">
        <v>2608</v>
      </c>
      <c r="F4" s="293"/>
      <c r="G4" s="293"/>
      <c r="H4" s="293"/>
      <c r="I4" s="293"/>
      <c r="J4" s="293"/>
      <c r="K4" s="293"/>
      <c r="L4" s="293"/>
    </row>
    <row r="5" spans="1:13" s="32" customFormat="1" ht="15.95" customHeight="1" x14ac:dyDescent="0.25">
      <c r="A5" s="283"/>
      <c r="B5" s="283"/>
      <c r="C5" s="283"/>
      <c r="D5" s="283"/>
      <c r="E5" s="293"/>
      <c r="F5" s="293"/>
      <c r="G5" s="293"/>
      <c r="H5" s="293"/>
      <c r="I5" s="293"/>
      <c r="J5" s="293"/>
      <c r="K5" s="293"/>
      <c r="L5" s="293"/>
    </row>
    <row r="6" spans="1:13" s="32" customFormat="1" ht="15.95" customHeight="1" x14ac:dyDescent="0.25">
      <c r="A6" s="283"/>
      <c r="B6" s="283"/>
      <c r="C6" s="283"/>
      <c r="D6" s="283"/>
      <c r="E6" s="293"/>
      <c r="F6" s="293"/>
      <c r="G6" s="293"/>
      <c r="H6" s="293"/>
      <c r="I6" s="293"/>
      <c r="J6" s="293"/>
      <c r="K6" s="293"/>
      <c r="L6" s="293"/>
    </row>
    <row r="7" spans="1:13" s="32" customFormat="1" ht="15.95" customHeight="1" x14ac:dyDescent="0.25">
      <c r="E7" s="69"/>
      <c r="F7" s="69"/>
      <c r="G7" s="69"/>
      <c r="H7" s="69"/>
      <c r="I7" s="69"/>
      <c r="J7" s="69"/>
      <c r="K7" s="69"/>
      <c r="L7" s="69"/>
    </row>
    <row r="8" spans="1:13" s="32" customFormat="1" ht="15.75" customHeight="1" thickBot="1" x14ac:dyDescent="0.3">
      <c r="E8" s="43"/>
      <c r="F8" s="43"/>
      <c r="G8" s="43"/>
      <c r="H8" s="43"/>
      <c r="I8" s="43"/>
      <c r="J8" s="43"/>
      <c r="K8" s="43"/>
      <c r="L8" s="43"/>
    </row>
    <row r="9" spans="1:13" ht="18.75" customHeight="1" thickBot="1" x14ac:dyDescent="0.3">
      <c r="A9" s="240" t="s">
        <v>28</v>
      </c>
      <c r="B9" s="241"/>
      <c r="C9" s="241"/>
      <c r="D9" s="241"/>
      <c r="E9" s="241"/>
      <c r="F9" s="242"/>
      <c r="G9" s="240" t="s">
        <v>29</v>
      </c>
      <c r="H9" s="241"/>
      <c r="I9" s="241"/>
      <c r="J9" s="241"/>
      <c r="K9" s="241"/>
      <c r="L9" s="242"/>
      <c r="M9" s="37"/>
    </row>
    <row r="10" spans="1:13" ht="18.75" customHeight="1" x14ac:dyDescent="0.25">
      <c r="A10" s="243" t="s">
        <v>31</v>
      </c>
      <c r="B10" s="244"/>
      <c r="C10" s="294"/>
      <c r="D10" s="294"/>
      <c r="E10" s="294"/>
      <c r="F10" s="295"/>
      <c r="G10" s="243" t="s">
        <v>36</v>
      </c>
      <c r="H10" s="244"/>
      <c r="I10" s="254"/>
      <c r="J10" s="254"/>
      <c r="K10" s="254"/>
      <c r="L10" s="255"/>
      <c r="M10" s="37"/>
    </row>
    <row r="11" spans="1:13" ht="18.75" customHeight="1" x14ac:dyDescent="0.25">
      <c r="A11" s="251" t="s">
        <v>32</v>
      </c>
      <c r="B11" s="239"/>
      <c r="C11" s="238"/>
      <c r="D11" s="238"/>
      <c r="E11" s="238"/>
      <c r="F11" s="246"/>
      <c r="G11" s="251" t="s">
        <v>37</v>
      </c>
      <c r="H11" s="239"/>
      <c r="I11" s="238"/>
      <c r="J11" s="238"/>
      <c r="K11" s="238"/>
      <c r="L11" s="246"/>
      <c r="M11" s="37"/>
    </row>
    <row r="12" spans="1:13" ht="18.75" customHeight="1" x14ac:dyDescent="0.25">
      <c r="A12" s="251"/>
      <c r="B12" s="239"/>
      <c r="C12" s="238"/>
      <c r="D12" s="238"/>
      <c r="E12" s="238"/>
      <c r="F12" s="246"/>
      <c r="G12" s="251" t="s">
        <v>38</v>
      </c>
      <c r="H12" s="239"/>
      <c r="I12" s="238"/>
      <c r="J12" s="238"/>
      <c r="K12" s="238"/>
      <c r="L12" s="246"/>
      <c r="M12" s="37"/>
    </row>
    <row r="13" spans="1:13" ht="18.75" customHeight="1" x14ac:dyDescent="0.25">
      <c r="A13" s="251"/>
      <c r="B13" s="239"/>
      <c r="C13" s="238"/>
      <c r="D13" s="238"/>
      <c r="E13" s="238"/>
      <c r="F13" s="246"/>
      <c r="G13" s="251" t="s">
        <v>39</v>
      </c>
      <c r="H13" s="239"/>
      <c r="I13" s="238" t="s">
        <v>50</v>
      </c>
      <c r="J13" s="238"/>
      <c r="K13" s="238"/>
      <c r="L13" s="246"/>
      <c r="M13" s="37"/>
    </row>
    <row r="14" spans="1:13" ht="18.75" customHeight="1" x14ac:dyDescent="0.25">
      <c r="A14" s="251"/>
      <c r="B14" s="239"/>
      <c r="C14" s="238"/>
      <c r="D14" s="238"/>
      <c r="E14" s="238"/>
      <c r="F14" s="246"/>
      <c r="G14" s="251" t="s">
        <v>34</v>
      </c>
      <c r="H14" s="239"/>
      <c r="I14" s="256"/>
      <c r="J14" s="256"/>
      <c r="K14" s="256"/>
      <c r="L14" s="257"/>
      <c r="M14" s="37"/>
    </row>
    <row r="15" spans="1:13" ht="18.75" customHeight="1" thickBot="1" x14ac:dyDescent="0.3">
      <c r="A15" s="247" t="s">
        <v>33</v>
      </c>
      <c r="B15" s="248"/>
      <c r="C15" s="296"/>
      <c r="D15" s="296"/>
      <c r="E15" s="296"/>
      <c r="F15" s="297"/>
      <c r="G15" s="247" t="s">
        <v>35</v>
      </c>
      <c r="H15" s="248"/>
      <c r="I15" s="258"/>
      <c r="J15" s="258"/>
      <c r="K15" s="258"/>
      <c r="L15" s="259"/>
      <c r="M15" s="37"/>
    </row>
    <row r="16" spans="1:13" ht="15.75" customHeight="1" x14ac:dyDescent="0.25">
      <c r="A16" s="67"/>
      <c r="B16" s="67"/>
      <c r="C16" s="149"/>
      <c r="D16" s="149"/>
      <c r="E16" s="149"/>
      <c r="F16" s="149"/>
      <c r="G16" s="67"/>
      <c r="H16" s="67"/>
      <c r="I16" s="68"/>
      <c r="J16" s="68"/>
      <c r="K16" s="68"/>
      <c r="L16" s="68"/>
      <c r="M16" s="37"/>
    </row>
    <row r="17" spans="1:13" ht="15.75" customHeight="1" x14ac:dyDescent="0.25">
      <c r="A17" s="67"/>
      <c r="B17" s="67"/>
      <c r="C17" s="60"/>
      <c r="D17" s="60"/>
      <c r="E17" s="60"/>
      <c r="F17" s="60"/>
      <c r="G17" s="67"/>
      <c r="H17" s="67"/>
      <c r="I17" s="68"/>
      <c r="J17" s="68"/>
      <c r="K17" s="68"/>
      <c r="L17" s="68"/>
      <c r="M17" s="37"/>
    </row>
    <row r="18" spans="1:13" ht="30" customHeight="1" x14ac:dyDescent="0.25">
      <c r="A18" s="279" t="s">
        <v>1770</v>
      </c>
      <c r="B18" s="279"/>
      <c r="C18" s="279"/>
      <c r="D18" s="279"/>
      <c r="E18" s="279"/>
      <c r="F18" s="279"/>
      <c r="G18" s="279"/>
      <c r="H18" s="279"/>
      <c r="I18" s="279"/>
      <c r="J18" s="279"/>
      <c r="K18" s="279"/>
      <c r="L18" s="279"/>
      <c r="M18" s="47"/>
    </row>
    <row r="19" spans="1:13" ht="30" customHeight="1" x14ac:dyDescent="0.25">
      <c r="A19" s="279"/>
      <c r="B19" s="279"/>
      <c r="C19" s="279"/>
      <c r="D19" s="279"/>
      <c r="E19" s="279"/>
      <c r="F19" s="279"/>
      <c r="G19" s="279"/>
      <c r="H19" s="279"/>
      <c r="I19" s="279"/>
      <c r="J19" s="279"/>
      <c r="K19" s="279"/>
      <c r="L19" s="279"/>
      <c r="M19" s="47"/>
    </row>
    <row r="20" spans="1:13" ht="15.75" customHeight="1" x14ac:dyDescent="0.25">
      <c r="A20" s="148"/>
      <c r="B20" s="148"/>
      <c r="C20" s="148"/>
      <c r="D20" s="148"/>
      <c r="E20" s="148"/>
      <c r="F20" s="148"/>
      <c r="G20" s="148"/>
      <c r="H20" s="148"/>
      <c r="I20" s="148"/>
      <c r="J20" s="148"/>
      <c r="K20" s="148"/>
      <c r="L20" s="148"/>
      <c r="M20" s="147"/>
    </row>
    <row r="21" spans="1:13" ht="15.75" customHeight="1" thickBot="1" x14ac:dyDescent="0.3">
      <c r="A21" s="37"/>
      <c r="B21" s="37"/>
      <c r="C21" s="37"/>
      <c r="D21" s="37"/>
      <c r="E21" s="37"/>
      <c r="F21" s="37"/>
      <c r="G21" s="37"/>
      <c r="H21" s="37"/>
      <c r="I21" s="37"/>
      <c r="J21" s="37"/>
      <c r="K21" s="37"/>
      <c r="L21" s="37"/>
      <c r="M21" s="47"/>
    </row>
    <row r="22" spans="1:13" ht="19.5" customHeight="1" thickBot="1" x14ac:dyDescent="0.3">
      <c r="A22" s="240" t="s">
        <v>20</v>
      </c>
      <c r="B22" s="241"/>
      <c r="C22" s="241"/>
      <c r="D22" s="241"/>
      <c r="E22" s="241"/>
      <c r="F22" s="241"/>
      <c r="G22" s="241"/>
      <c r="H22" s="241"/>
      <c r="I22" s="241"/>
      <c r="J22" s="241"/>
      <c r="K22" s="241"/>
      <c r="L22" s="242"/>
      <c r="M22" s="37"/>
    </row>
    <row r="23" spans="1:13" ht="19.5" customHeight="1" x14ac:dyDescent="0.25">
      <c r="A23" s="243" t="s">
        <v>23</v>
      </c>
      <c r="B23" s="244"/>
      <c r="C23" s="244"/>
      <c r="D23" s="244"/>
      <c r="E23" s="244" t="s">
        <v>22</v>
      </c>
      <c r="F23" s="244"/>
      <c r="G23" s="244" t="s">
        <v>21</v>
      </c>
      <c r="H23" s="244"/>
      <c r="I23" s="244" t="s">
        <v>53</v>
      </c>
      <c r="J23" s="244"/>
      <c r="K23" s="244" t="s">
        <v>54</v>
      </c>
      <c r="L23" s="262"/>
      <c r="M23" s="37"/>
    </row>
    <row r="24" spans="1:13" ht="19.5" customHeight="1" x14ac:dyDescent="0.25">
      <c r="A24" s="298"/>
      <c r="B24" s="299"/>
      <c r="C24" s="299"/>
      <c r="D24" s="299"/>
      <c r="E24" s="299"/>
      <c r="F24" s="299"/>
      <c r="G24" s="299"/>
      <c r="H24" s="299"/>
      <c r="I24" s="299"/>
      <c r="J24" s="299"/>
      <c r="K24" s="299"/>
      <c r="L24" s="300"/>
      <c r="M24" s="37"/>
    </row>
    <row r="25" spans="1:13" ht="19.5" customHeight="1" x14ac:dyDescent="0.25">
      <c r="A25" s="298"/>
      <c r="B25" s="299"/>
      <c r="C25" s="299"/>
      <c r="D25" s="299"/>
      <c r="E25" s="299"/>
      <c r="F25" s="299"/>
      <c r="G25" s="299"/>
      <c r="H25" s="299"/>
      <c r="I25" s="299"/>
      <c r="J25" s="299"/>
      <c r="K25" s="299"/>
      <c r="L25" s="300"/>
      <c r="M25" s="37"/>
    </row>
    <row r="26" spans="1:13" ht="19.5" customHeight="1" x14ac:dyDescent="0.25">
      <c r="A26" s="298" t="s">
        <v>1788</v>
      </c>
      <c r="B26" s="299"/>
      <c r="C26" s="299"/>
      <c r="D26" s="299"/>
      <c r="E26" s="299" t="s">
        <v>1788</v>
      </c>
      <c r="F26" s="299"/>
      <c r="G26" s="299" t="s">
        <v>1788</v>
      </c>
      <c r="H26" s="299"/>
      <c r="I26" s="299" t="s">
        <v>1788</v>
      </c>
      <c r="J26" s="299"/>
      <c r="K26" s="299" t="s">
        <v>1788</v>
      </c>
      <c r="L26" s="300"/>
      <c r="M26" s="37"/>
    </row>
    <row r="27" spans="1:13" ht="19.5" customHeight="1" x14ac:dyDescent="0.25">
      <c r="A27" s="298" t="s">
        <v>1788</v>
      </c>
      <c r="B27" s="299"/>
      <c r="C27" s="299"/>
      <c r="D27" s="299"/>
      <c r="E27" s="299" t="s">
        <v>1788</v>
      </c>
      <c r="F27" s="299"/>
      <c r="G27" s="299" t="s">
        <v>1788</v>
      </c>
      <c r="H27" s="299"/>
      <c r="I27" s="299" t="s">
        <v>1788</v>
      </c>
      <c r="J27" s="299"/>
      <c r="K27" s="299" t="s">
        <v>1788</v>
      </c>
      <c r="L27" s="300"/>
      <c r="M27" s="37"/>
    </row>
    <row r="28" spans="1:13" ht="19.5" customHeight="1" thickBot="1" x14ac:dyDescent="0.3">
      <c r="A28" s="301" t="s">
        <v>1788</v>
      </c>
      <c r="B28" s="296"/>
      <c r="C28" s="296"/>
      <c r="D28" s="296"/>
      <c r="E28" s="296" t="s">
        <v>1788</v>
      </c>
      <c r="F28" s="296"/>
      <c r="G28" s="296" t="s">
        <v>1788</v>
      </c>
      <c r="H28" s="296"/>
      <c r="I28" s="296" t="s">
        <v>1788</v>
      </c>
      <c r="J28" s="296"/>
      <c r="K28" s="296" t="s">
        <v>1788</v>
      </c>
      <c r="L28" s="297"/>
      <c r="M28" s="37"/>
    </row>
    <row r="29" spans="1:13" ht="16.5" customHeight="1" x14ac:dyDescent="0.25">
      <c r="A29" s="60"/>
      <c r="B29" s="60"/>
      <c r="C29" s="60"/>
      <c r="D29" s="60"/>
      <c r="E29" s="60"/>
      <c r="F29" s="60"/>
      <c r="G29" s="60"/>
      <c r="H29" s="60"/>
      <c r="I29" s="60"/>
      <c r="J29" s="60"/>
      <c r="K29" s="60"/>
      <c r="L29" s="60"/>
      <c r="M29" s="37"/>
    </row>
    <row r="30" spans="1:13" ht="15.75" customHeight="1" thickBot="1" x14ac:dyDescent="0.3">
      <c r="A30" s="37"/>
      <c r="B30" s="37"/>
      <c r="C30" s="37"/>
      <c r="D30" s="37"/>
      <c r="E30" s="37"/>
      <c r="F30" s="37"/>
      <c r="G30" s="37"/>
      <c r="H30" s="37"/>
      <c r="I30" s="37"/>
      <c r="J30" s="37"/>
      <c r="K30" s="37"/>
      <c r="L30" s="37"/>
      <c r="M30" s="47"/>
    </row>
    <row r="31" spans="1:13" ht="18.75" customHeight="1" thickBot="1" x14ac:dyDescent="0.3">
      <c r="A31" s="240" t="s">
        <v>13</v>
      </c>
      <c r="B31" s="241"/>
      <c r="C31" s="241"/>
      <c r="D31" s="241"/>
      <c r="E31" s="241"/>
      <c r="F31" s="241"/>
      <c r="G31" s="241"/>
      <c r="H31" s="241"/>
      <c r="I31" s="241"/>
      <c r="J31" s="241"/>
      <c r="K31" s="241"/>
      <c r="L31" s="242"/>
      <c r="M31" s="37"/>
    </row>
    <row r="32" spans="1:13" ht="18.75" customHeight="1" x14ac:dyDescent="0.25">
      <c r="A32" s="243" t="s">
        <v>30</v>
      </c>
      <c r="B32" s="244"/>
      <c r="C32" s="237" t="str">
        <f>IF(C34="","",LOOKUP(C34,Models,Description))</f>
        <v/>
      </c>
      <c r="D32" s="237"/>
      <c r="E32" s="237"/>
      <c r="F32" s="237"/>
      <c r="G32" s="237"/>
      <c r="H32" s="237"/>
      <c r="I32" s="244" t="s">
        <v>25</v>
      </c>
      <c r="J32" s="244"/>
      <c r="K32" s="237" t="s">
        <v>1771</v>
      </c>
      <c r="L32" s="245"/>
      <c r="M32" s="37"/>
    </row>
    <row r="33" spans="1:13" ht="18.75" customHeight="1" x14ac:dyDescent="0.25">
      <c r="A33" s="251" t="s">
        <v>15</v>
      </c>
      <c r="B33" s="239"/>
      <c r="C33" s="299"/>
      <c r="D33" s="299"/>
      <c r="E33" s="239" t="s">
        <v>16</v>
      </c>
      <c r="F33" s="239"/>
      <c r="G33" s="238"/>
      <c r="H33" s="238"/>
      <c r="I33" s="239" t="s">
        <v>18</v>
      </c>
      <c r="J33" s="239"/>
      <c r="K33" s="238"/>
      <c r="L33" s="246"/>
      <c r="M33" s="37"/>
    </row>
    <row r="34" spans="1:13" ht="18.75" customHeight="1" x14ac:dyDescent="0.25">
      <c r="A34" s="251" t="s">
        <v>14</v>
      </c>
      <c r="B34" s="239"/>
      <c r="C34" s="238"/>
      <c r="D34" s="238"/>
      <c r="E34" s="239" t="s">
        <v>42</v>
      </c>
      <c r="F34" s="239"/>
      <c r="G34" s="238"/>
      <c r="H34" s="238"/>
      <c r="I34" s="239" t="s">
        <v>43</v>
      </c>
      <c r="J34" s="239"/>
      <c r="K34" s="238"/>
      <c r="L34" s="246"/>
      <c r="M34" s="37"/>
    </row>
    <row r="35" spans="1:13" ht="18.75" customHeight="1" x14ac:dyDescent="0.25">
      <c r="A35" s="251" t="s">
        <v>17</v>
      </c>
      <c r="B35" s="239"/>
      <c r="C35" s="238"/>
      <c r="D35" s="238"/>
      <c r="E35" s="239" t="s">
        <v>26</v>
      </c>
      <c r="F35" s="239"/>
      <c r="G35" s="238"/>
      <c r="H35" s="238"/>
      <c r="I35" s="239" t="s">
        <v>27</v>
      </c>
      <c r="J35" s="239"/>
      <c r="K35" s="238"/>
      <c r="L35" s="246"/>
      <c r="M35" s="37"/>
    </row>
    <row r="36" spans="1:13" ht="36" customHeight="1" thickBot="1" x14ac:dyDescent="0.3">
      <c r="A36" s="247" t="s">
        <v>19</v>
      </c>
      <c r="B36" s="248"/>
      <c r="C36" s="302" t="str">
        <f>IF(C34="","",LOOKUP(C34,Models,Accuracy))</f>
        <v/>
      </c>
      <c r="D36" s="302"/>
      <c r="E36" s="302"/>
      <c r="F36" s="302"/>
      <c r="G36" s="302"/>
      <c r="H36" s="302"/>
      <c r="I36" s="302"/>
      <c r="J36" s="302"/>
      <c r="K36" s="302"/>
      <c r="L36" s="303"/>
      <c r="M36" s="37"/>
    </row>
    <row r="37" spans="1:13" ht="15.75" customHeight="1" x14ac:dyDescent="0.25">
      <c r="A37" s="65"/>
      <c r="B37" s="65"/>
      <c r="C37" s="65"/>
      <c r="D37" s="65"/>
      <c r="E37" s="65"/>
      <c r="F37" s="65"/>
      <c r="G37" s="65"/>
      <c r="H37" s="65"/>
      <c r="I37" s="65"/>
      <c r="J37" s="65"/>
      <c r="K37" s="65"/>
      <c r="L37" s="65"/>
      <c r="M37" s="64"/>
    </row>
    <row r="38" spans="1:13" ht="15.75" customHeight="1" thickBot="1" x14ac:dyDescent="0.3">
      <c r="A38" s="64"/>
      <c r="B38" s="64"/>
      <c r="C38" s="64"/>
      <c r="D38" s="64"/>
      <c r="E38" s="64"/>
      <c r="F38" s="64"/>
      <c r="G38" s="64"/>
      <c r="H38" s="64"/>
      <c r="I38" s="64"/>
      <c r="J38" s="64"/>
      <c r="K38" s="64"/>
      <c r="L38" s="64"/>
      <c r="M38" s="47"/>
    </row>
    <row r="39" spans="1:13" ht="21.75" customHeight="1" thickBot="1" x14ac:dyDescent="0.3">
      <c r="A39" s="240" t="s">
        <v>7</v>
      </c>
      <c r="B39" s="241"/>
      <c r="C39" s="241"/>
      <c r="D39" s="241"/>
      <c r="E39" s="241"/>
      <c r="F39" s="241"/>
      <c r="G39" s="241"/>
      <c r="H39" s="241"/>
      <c r="I39" s="241"/>
      <c r="J39" s="241"/>
      <c r="K39" s="241"/>
      <c r="L39" s="242"/>
      <c r="M39" s="37"/>
    </row>
    <row r="40" spans="1:13" ht="21.75" customHeight="1" thickBot="1" x14ac:dyDescent="0.3">
      <c r="A40" s="277" t="s">
        <v>8</v>
      </c>
      <c r="B40" s="278"/>
      <c r="C40" s="24"/>
      <c r="D40" s="278" t="s">
        <v>9</v>
      </c>
      <c r="E40" s="278"/>
      <c r="F40" s="24"/>
      <c r="G40" s="278" t="s">
        <v>10</v>
      </c>
      <c r="H40" s="278"/>
      <c r="I40" s="24"/>
      <c r="J40" s="278" t="s">
        <v>11</v>
      </c>
      <c r="K40" s="278"/>
      <c r="L40" s="25"/>
      <c r="M40" s="37"/>
    </row>
    <row r="41" spans="1:13" ht="19.5" customHeight="1" x14ac:dyDescent="0.25">
      <c r="A41" s="66"/>
      <c r="B41" s="66"/>
      <c r="C41" s="61"/>
      <c r="D41" s="66"/>
      <c r="E41" s="66"/>
      <c r="F41" s="61"/>
      <c r="G41" s="66"/>
      <c r="H41" s="66"/>
      <c r="I41" s="61"/>
      <c r="J41" s="66"/>
      <c r="K41" s="66"/>
      <c r="L41" s="61"/>
      <c r="M41" s="37"/>
    </row>
    <row r="42" spans="1:13" ht="15.75" customHeight="1" thickBot="1" x14ac:dyDescent="0.3">
      <c r="A42" s="37"/>
      <c r="B42" s="37"/>
      <c r="C42" s="37"/>
      <c r="D42" s="37"/>
      <c r="E42" s="37"/>
      <c r="F42" s="37"/>
      <c r="G42" s="37"/>
      <c r="H42" s="37"/>
      <c r="I42" s="37"/>
      <c r="J42" s="37"/>
      <c r="K42" s="37"/>
      <c r="L42" s="37"/>
      <c r="M42" s="47"/>
    </row>
    <row r="43" spans="1:13" ht="15.75" customHeight="1" thickBot="1" x14ac:dyDescent="0.3">
      <c r="A43" s="240" t="s">
        <v>24</v>
      </c>
      <c r="B43" s="241"/>
      <c r="C43" s="241"/>
      <c r="D43" s="241"/>
      <c r="E43" s="241"/>
      <c r="F43" s="241"/>
      <c r="G43" s="241"/>
      <c r="H43" s="241"/>
      <c r="I43" s="241"/>
      <c r="J43" s="241"/>
      <c r="K43" s="241"/>
      <c r="L43" s="242"/>
      <c r="M43" s="37"/>
    </row>
    <row r="44" spans="1:13" ht="15.75" customHeight="1" x14ac:dyDescent="0.25">
      <c r="A44" s="268"/>
      <c r="B44" s="269"/>
      <c r="C44" s="269"/>
      <c r="D44" s="269"/>
      <c r="E44" s="269"/>
      <c r="F44" s="269"/>
      <c r="G44" s="269"/>
      <c r="H44" s="269"/>
      <c r="I44" s="269"/>
      <c r="J44" s="269"/>
      <c r="K44" s="269"/>
      <c r="L44" s="270"/>
      <c r="M44" s="37"/>
    </row>
    <row r="45" spans="1:13" ht="15.75" customHeight="1" x14ac:dyDescent="0.25">
      <c r="A45" s="271"/>
      <c r="B45" s="272"/>
      <c r="C45" s="272"/>
      <c r="D45" s="272"/>
      <c r="E45" s="272"/>
      <c r="F45" s="272"/>
      <c r="G45" s="272"/>
      <c r="H45" s="272"/>
      <c r="I45" s="272"/>
      <c r="J45" s="272"/>
      <c r="K45" s="272"/>
      <c r="L45" s="273"/>
      <c r="M45" s="37"/>
    </row>
    <row r="46" spans="1:13" ht="15.75" customHeight="1" thickBot="1" x14ac:dyDescent="0.3">
      <c r="A46" s="274"/>
      <c r="B46" s="275"/>
      <c r="C46" s="275"/>
      <c r="D46" s="275"/>
      <c r="E46" s="275"/>
      <c r="F46" s="275"/>
      <c r="G46" s="275"/>
      <c r="H46" s="275"/>
      <c r="I46" s="275"/>
      <c r="J46" s="275"/>
      <c r="K46" s="275"/>
      <c r="L46" s="276"/>
      <c r="M46" s="37"/>
    </row>
    <row r="47" spans="1:13" ht="15.75" customHeight="1" x14ac:dyDescent="0.25">
      <c r="A47" s="146"/>
      <c r="B47" s="146"/>
      <c r="C47" s="146"/>
      <c r="D47" s="146"/>
      <c r="E47" s="146"/>
      <c r="F47" s="146"/>
      <c r="G47" s="146"/>
      <c r="H47" s="146"/>
      <c r="I47" s="146"/>
      <c r="J47" s="146"/>
      <c r="K47" s="146"/>
      <c r="L47" s="146"/>
      <c r="M47" s="37"/>
    </row>
    <row r="48" spans="1:13" ht="15.75" customHeight="1" x14ac:dyDescent="0.25">
      <c r="A48" s="37"/>
      <c r="B48" s="37"/>
      <c r="C48" s="37"/>
      <c r="D48" s="37"/>
      <c r="E48" s="37"/>
      <c r="F48" s="37"/>
      <c r="G48" s="37"/>
      <c r="H48" s="37"/>
      <c r="I48" s="37"/>
      <c r="J48" s="37"/>
      <c r="K48" s="37"/>
      <c r="L48" s="37"/>
      <c r="M48" s="47"/>
    </row>
    <row r="49" spans="1:13" ht="21.75" customHeight="1" x14ac:dyDescent="0.25">
      <c r="A49" s="279" t="s">
        <v>47</v>
      </c>
      <c r="B49" s="286"/>
      <c r="C49" s="286"/>
      <c r="D49" s="286"/>
      <c r="E49" s="286"/>
      <c r="F49" s="286"/>
      <c r="G49" s="286"/>
      <c r="H49" s="286"/>
      <c r="I49" s="286"/>
      <c r="J49" s="286"/>
      <c r="K49" s="286"/>
      <c r="L49" s="286"/>
      <c r="M49" s="47"/>
    </row>
    <row r="50" spans="1:13" ht="21.75" customHeight="1" x14ac:dyDescent="0.25">
      <c r="A50" s="286"/>
      <c r="B50" s="286"/>
      <c r="C50" s="286"/>
      <c r="D50" s="286"/>
      <c r="E50" s="286"/>
      <c r="F50" s="286"/>
      <c r="G50" s="286"/>
      <c r="H50" s="286"/>
      <c r="I50" s="286"/>
      <c r="J50" s="286"/>
      <c r="K50" s="286"/>
      <c r="L50" s="286"/>
      <c r="M50" s="47"/>
    </row>
    <row r="51" spans="1:13" ht="22.5" customHeight="1" x14ac:dyDescent="0.25">
      <c r="A51" s="279" t="s">
        <v>1772</v>
      </c>
      <c r="B51" s="286"/>
      <c r="C51" s="286"/>
      <c r="D51" s="286"/>
      <c r="E51" s="286"/>
      <c r="F51" s="286"/>
      <c r="G51" s="286"/>
      <c r="H51" s="286"/>
      <c r="I51" s="286"/>
      <c r="J51" s="286"/>
      <c r="K51" s="286"/>
      <c r="L51" s="286"/>
      <c r="M51" s="147"/>
    </row>
    <row r="52" spans="1:13" ht="22.5" customHeight="1" x14ac:dyDescent="0.25">
      <c r="A52" s="286"/>
      <c r="B52" s="286"/>
      <c r="C52" s="286"/>
      <c r="D52" s="286"/>
      <c r="E52" s="286"/>
      <c r="F52" s="286"/>
      <c r="G52" s="286"/>
      <c r="H52" s="286"/>
      <c r="I52" s="286"/>
      <c r="J52" s="286"/>
      <c r="K52" s="286"/>
      <c r="L52" s="286"/>
      <c r="M52" s="147"/>
    </row>
    <row r="53" spans="1:13" ht="15.75" customHeight="1" x14ac:dyDescent="0.25">
      <c r="A53" s="48"/>
      <c r="B53" s="48"/>
      <c r="C53" s="48"/>
      <c r="D53" s="48"/>
      <c r="E53" s="48"/>
      <c r="F53" s="48"/>
      <c r="G53" s="48"/>
      <c r="H53" s="48"/>
      <c r="I53" s="48"/>
      <c r="J53" s="48"/>
      <c r="K53" s="48"/>
      <c r="L53" s="48"/>
      <c r="M53" s="47"/>
    </row>
    <row r="54" spans="1:13" ht="15.75" customHeight="1" x14ac:dyDescent="0.25">
      <c r="A54" s="37"/>
      <c r="B54" s="37"/>
      <c r="C54" s="41"/>
      <c r="D54" s="41"/>
      <c r="E54" s="41"/>
      <c r="F54" s="37"/>
      <c r="G54" s="37"/>
      <c r="H54" s="37"/>
      <c r="I54" s="313"/>
      <c r="J54" s="313"/>
      <c r="K54" s="313"/>
      <c r="L54" s="313"/>
      <c r="M54" s="47"/>
    </row>
    <row r="55" spans="1:13" ht="15.75" customHeight="1" thickBot="1" x14ac:dyDescent="0.3">
      <c r="A55" s="281" t="s">
        <v>12</v>
      </c>
      <c r="B55" s="281"/>
      <c r="C55" s="280"/>
      <c r="D55" s="280"/>
      <c r="E55" s="280"/>
      <c r="F55" s="280"/>
      <c r="G55" s="281" t="s">
        <v>40</v>
      </c>
      <c r="H55" s="281"/>
      <c r="I55" s="314"/>
      <c r="J55" s="314"/>
      <c r="K55" s="314"/>
      <c r="L55" s="314"/>
      <c r="M55" s="47"/>
    </row>
    <row r="56" spans="1:13" ht="15.75" customHeight="1" x14ac:dyDescent="0.25">
      <c r="A56" s="37"/>
      <c r="B56" s="37"/>
      <c r="C56" s="37"/>
      <c r="D56" s="37"/>
      <c r="E56" s="37"/>
      <c r="F56" s="37"/>
      <c r="G56" s="37"/>
      <c r="H56" s="37"/>
      <c r="I56" s="37"/>
      <c r="J56" s="37"/>
      <c r="K56" s="37"/>
      <c r="L56" s="37"/>
      <c r="M56" s="47"/>
    </row>
    <row r="57" spans="1:13" ht="15.75" customHeight="1" thickBot="1" x14ac:dyDescent="0.3">
      <c r="A57" s="281" t="s">
        <v>49</v>
      </c>
      <c r="B57" s="281"/>
      <c r="C57" s="280"/>
      <c r="D57" s="280"/>
      <c r="E57" s="280"/>
      <c r="F57" s="280"/>
      <c r="G57" s="281" t="s">
        <v>41</v>
      </c>
      <c r="H57" s="281"/>
      <c r="I57" s="280"/>
      <c r="J57" s="280"/>
      <c r="K57" s="280"/>
      <c r="L57" s="280"/>
      <c r="M57" s="47"/>
    </row>
    <row r="58" spans="1:13" ht="15.75" customHeight="1" x14ac:dyDescent="0.25">
      <c r="A58" s="62"/>
      <c r="B58" s="62"/>
      <c r="C58" s="63"/>
      <c r="D58" s="63"/>
      <c r="E58" s="63"/>
      <c r="F58" s="37"/>
      <c r="G58" s="62"/>
      <c r="H58" s="62"/>
      <c r="I58" s="63"/>
      <c r="J58" s="63"/>
      <c r="K58" s="63"/>
      <c r="L58" s="37"/>
      <c r="M58" s="63"/>
    </row>
    <row r="59" spans="1:13" ht="15.75" customHeight="1" thickBot="1" x14ac:dyDescent="0.3">
      <c r="A59" s="54"/>
      <c r="B59" s="54"/>
      <c r="C59" s="55"/>
      <c r="D59" s="55"/>
      <c r="E59" s="55"/>
      <c r="F59" s="37"/>
      <c r="G59" s="54"/>
      <c r="H59" s="54"/>
      <c r="I59" s="55"/>
      <c r="J59" s="55"/>
      <c r="K59" s="55"/>
      <c r="L59" s="37"/>
      <c r="M59" s="55"/>
    </row>
    <row r="60" spans="1:13" ht="15.75" customHeight="1" x14ac:dyDescent="0.25">
      <c r="A60" s="304"/>
      <c r="B60" s="305"/>
      <c r="C60" s="305"/>
      <c r="D60" s="305"/>
      <c r="E60" s="305"/>
      <c r="F60" s="305"/>
      <c r="G60" s="305"/>
      <c r="H60" s="305"/>
      <c r="I60" s="305"/>
      <c r="J60" s="305"/>
      <c r="K60" s="305"/>
      <c r="L60" s="306"/>
      <c r="M60" s="147"/>
    </row>
    <row r="61" spans="1:13" ht="15.75" customHeight="1" x14ac:dyDescent="0.25">
      <c r="A61" s="307"/>
      <c r="B61" s="308"/>
      <c r="C61" s="308"/>
      <c r="D61" s="308"/>
      <c r="E61" s="308"/>
      <c r="F61" s="308"/>
      <c r="G61" s="308"/>
      <c r="H61" s="308"/>
      <c r="I61" s="308"/>
      <c r="J61" s="308"/>
      <c r="K61" s="308"/>
      <c r="L61" s="309"/>
      <c r="M61" s="147"/>
    </row>
    <row r="62" spans="1:13" ht="15.75" customHeight="1" x14ac:dyDescent="0.25">
      <c r="A62" s="307"/>
      <c r="B62" s="308"/>
      <c r="C62" s="308"/>
      <c r="D62" s="308"/>
      <c r="E62" s="308"/>
      <c r="F62" s="308"/>
      <c r="G62" s="308"/>
      <c r="H62" s="308"/>
      <c r="I62" s="308"/>
      <c r="J62" s="308"/>
      <c r="K62" s="308"/>
      <c r="L62" s="309"/>
      <c r="M62" s="55"/>
    </row>
    <row r="63" spans="1:13" ht="15.75" customHeight="1" thickBot="1" x14ac:dyDescent="0.3">
      <c r="A63" s="310"/>
      <c r="B63" s="311"/>
      <c r="C63" s="311"/>
      <c r="D63" s="311"/>
      <c r="E63" s="311"/>
      <c r="F63" s="311"/>
      <c r="G63" s="311"/>
      <c r="H63" s="311"/>
      <c r="I63" s="311"/>
      <c r="J63" s="311"/>
      <c r="K63" s="311"/>
      <c r="L63" s="312"/>
      <c r="M63" s="37"/>
    </row>
    <row r="64" spans="1:13" ht="15.75" customHeight="1" x14ac:dyDescent="0.25">
      <c r="A64" s="70"/>
      <c r="B64" s="70"/>
      <c r="C64" s="70"/>
      <c r="D64" s="70"/>
      <c r="E64" s="70"/>
      <c r="F64" s="70"/>
      <c r="G64" s="70"/>
      <c r="H64" s="70"/>
      <c r="I64" s="70"/>
      <c r="J64" s="70"/>
      <c r="K64" s="70"/>
      <c r="L64" s="70"/>
      <c r="M64" s="37"/>
    </row>
    <row r="65" spans="1:21" ht="15.75" customHeight="1" x14ac:dyDescent="0.25">
      <c r="A65" s="55"/>
      <c r="B65" s="55"/>
      <c r="C65" s="55"/>
      <c r="D65" s="55"/>
      <c r="E65" s="55"/>
      <c r="F65" s="55"/>
      <c r="G65" s="55"/>
      <c r="H65" s="55"/>
      <c r="I65" s="55"/>
      <c r="J65" s="55"/>
      <c r="K65" s="55"/>
      <c r="L65" s="55"/>
      <c r="M65" s="37"/>
    </row>
    <row r="66" spans="1:21" ht="15.75" customHeight="1" x14ac:dyDescent="0.25">
      <c r="A66" s="283"/>
      <c r="B66" s="283"/>
      <c r="C66" s="283"/>
      <c r="D66" s="283"/>
      <c r="E66" s="284" t="s">
        <v>48</v>
      </c>
      <c r="F66" s="284"/>
      <c r="G66" s="284"/>
      <c r="H66" s="284"/>
      <c r="I66" s="284"/>
      <c r="J66" s="284"/>
      <c r="K66" s="284"/>
      <c r="L66" s="284"/>
      <c r="M66" s="37"/>
    </row>
    <row r="67" spans="1:21" ht="15.75" customHeight="1" x14ac:dyDescent="0.25">
      <c r="A67" s="283"/>
      <c r="B67" s="283"/>
      <c r="C67" s="283"/>
      <c r="D67" s="283"/>
      <c r="E67" s="284"/>
      <c r="F67" s="284"/>
      <c r="G67" s="284"/>
      <c r="H67" s="284"/>
      <c r="I67" s="284"/>
      <c r="J67" s="284"/>
      <c r="K67" s="284"/>
      <c r="L67" s="284"/>
      <c r="M67" s="37"/>
    </row>
    <row r="68" spans="1:21" ht="15.75" customHeight="1" x14ac:dyDescent="0.25">
      <c r="A68" s="283"/>
      <c r="B68" s="283"/>
      <c r="C68" s="283"/>
      <c r="D68" s="283"/>
      <c r="E68" s="284"/>
      <c r="F68" s="284"/>
      <c r="G68" s="284"/>
      <c r="H68" s="284"/>
      <c r="I68" s="284"/>
      <c r="J68" s="284"/>
      <c r="K68" s="284"/>
      <c r="L68" s="284"/>
      <c r="M68" s="37"/>
    </row>
    <row r="69" spans="1:21" ht="15.75" customHeight="1" x14ac:dyDescent="0.25">
      <c r="A69" s="283"/>
      <c r="B69" s="283"/>
      <c r="C69" s="283"/>
      <c r="D69" s="283"/>
      <c r="E69" s="293" t="s">
        <v>51</v>
      </c>
      <c r="F69" s="293"/>
      <c r="G69" s="293"/>
      <c r="H69" s="293"/>
      <c r="I69" s="293"/>
      <c r="J69" s="293"/>
      <c r="K69" s="293"/>
      <c r="L69" s="293"/>
      <c r="M69" s="37"/>
    </row>
    <row r="70" spans="1:21" ht="15.75" customHeight="1" x14ac:dyDescent="0.25">
      <c r="A70" s="283"/>
      <c r="B70" s="283"/>
      <c r="C70" s="283"/>
      <c r="D70" s="283"/>
      <c r="E70" s="293"/>
      <c r="F70" s="293"/>
      <c r="G70" s="293"/>
      <c r="H70" s="293"/>
      <c r="I70" s="293"/>
      <c r="J70" s="293"/>
      <c r="K70" s="293"/>
      <c r="L70" s="293"/>
      <c r="M70" s="37"/>
    </row>
    <row r="71" spans="1:21" ht="15.75" customHeight="1" x14ac:dyDescent="0.25">
      <c r="A71" s="283"/>
      <c r="B71" s="283"/>
      <c r="C71" s="283"/>
      <c r="D71" s="283"/>
      <c r="E71" s="293"/>
      <c r="F71" s="293"/>
      <c r="G71" s="293"/>
      <c r="H71" s="293"/>
      <c r="I71" s="293"/>
      <c r="J71" s="293"/>
      <c r="K71" s="293"/>
      <c r="L71" s="293"/>
      <c r="M71" s="37"/>
    </row>
    <row r="72" spans="1:21" ht="15.75" customHeight="1" x14ac:dyDescent="0.25">
      <c r="A72" s="32"/>
      <c r="B72" s="32"/>
      <c r="C72" s="32"/>
      <c r="D72" s="32"/>
      <c r="E72" s="69"/>
      <c r="F72" s="69"/>
      <c r="G72" s="69"/>
      <c r="H72" s="69"/>
      <c r="I72" s="69"/>
      <c r="J72" s="69"/>
      <c r="K72" s="69"/>
      <c r="L72" s="69"/>
      <c r="M72" s="37"/>
    </row>
    <row r="73" spans="1:21" ht="15.75" customHeight="1" thickBot="1" x14ac:dyDescent="0.3">
      <c r="A73" s="48"/>
      <c r="B73" s="48"/>
      <c r="C73" s="48"/>
      <c r="D73" s="48"/>
      <c r="E73" s="48"/>
      <c r="F73" s="48"/>
      <c r="G73" s="48"/>
      <c r="H73" s="48"/>
      <c r="I73" s="48"/>
      <c r="J73" s="48"/>
      <c r="K73" s="48"/>
      <c r="L73" s="48"/>
    </row>
    <row r="74" spans="1:21" ht="15.75" customHeight="1" thickBot="1" x14ac:dyDescent="0.3">
      <c r="A74" s="37"/>
      <c r="B74" s="240" t="str">
        <f>IF(K32="","",IF(K32="New","Calibration Data: As Found/As Left",IF(K32="Used","Calibration Data: As Found/As Left",IF(K32="Repaired","Calibration Data: As Found",))))</f>
        <v>Calibration Data: As Found/As Left</v>
      </c>
      <c r="C74" s="241"/>
      <c r="D74" s="241"/>
      <c r="E74" s="241"/>
      <c r="F74" s="241"/>
      <c r="G74" s="241"/>
      <c r="H74" s="241"/>
      <c r="I74" s="241"/>
      <c r="J74" s="241"/>
      <c r="K74" s="242"/>
      <c r="L74" s="37"/>
    </row>
    <row r="75" spans="1:21" ht="33" customHeight="1" x14ac:dyDescent="0.25">
      <c r="A75" s="37"/>
      <c r="B75" s="290" t="s">
        <v>0</v>
      </c>
      <c r="C75" s="291"/>
      <c r="D75" s="292" t="s">
        <v>2</v>
      </c>
      <c r="E75" s="291"/>
      <c r="F75" s="46" t="s">
        <v>1</v>
      </c>
      <c r="G75" s="292" t="s">
        <v>3</v>
      </c>
      <c r="H75" s="291"/>
      <c r="I75" s="292" t="s">
        <v>5</v>
      </c>
      <c r="J75" s="291"/>
      <c r="K75" s="27" t="s">
        <v>4</v>
      </c>
      <c r="L75" s="37"/>
      <c r="O75" s="99" t="s">
        <v>58</v>
      </c>
      <c r="P75" s="99" t="s">
        <v>59</v>
      </c>
      <c r="T75" s="10" t="s">
        <v>1764</v>
      </c>
      <c r="U75" s="10" t="s">
        <v>1765</v>
      </c>
    </row>
    <row r="76" spans="1:21" ht="15.75" customHeight="1" x14ac:dyDescent="0.25">
      <c r="A76" s="37"/>
      <c r="B76" s="289"/>
      <c r="C76" s="288"/>
      <c r="D76" s="287"/>
      <c r="E76" s="288"/>
      <c r="F76" s="44"/>
      <c r="G76" s="287" t="str">
        <f t="shared" ref="G76:G81" si="0">IF(B76="","",B76-D76)</f>
        <v/>
      </c>
      <c r="H76" s="288"/>
      <c r="I76" s="287"/>
      <c r="J76" s="288"/>
      <c r="K76" s="50" t="str">
        <f>IF(G76="","",IF(AND(G76&gt;=-I76,G76&lt;=I76),"Pass","Fail"))</f>
        <v/>
      </c>
      <c r="L76" s="37"/>
      <c r="O76" s="10">
        <f>-I76</f>
        <v>0</v>
      </c>
      <c r="P76" s="10">
        <f>I76</f>
        <v>0</v>
      </c>
      <c r="T76" s="10">
        <f>IF(MIN(B76:B96)&gt;=0,MIN(B76:B96)-B77/5,MIN(B76:B96)+B77/5)</f>
        <v>0</v>
      </c>
      <c r="U76" s="10">
        <f>O76*2</f>
        <v>0</v>
      </c>
    </row>
    <row r="77" spans="1:21" ht="15.75" customHeight="1" x14ac:dyDescent="0.25">
      <c r="A77" s="37"/>
      <c r="B77" s="289"/>
      <c r="C77" s="288"/>
      <c r="D77" s="287"/>
      <c r="E77" s="288"/>
      <c r="F77" s="44"/>
      <c r="G77" s="287" t="str">
        <f t="shared" si="0"/>
        <v/>
      </c>
      <c r="H77" s="288"/>
      <c r="I77" s="287"/>
      <c r="J77" s="288"/>
      <c r="K77" s="50" t="str">
        <f t="shared" ref="K77:K96" si="1">IF(G77="","",IF(AND(G77&gt;=-I77,G77&lt;=I77),"Pass","Fail"))</f>
        <v/>
      </c>
      <c r="L77" s="37"/>
      <c r="O77" s="10">
        <f t="shared" ref="O77:O96" si="2">-I77</f>
        <v>0</v>
      </c>
      <c r="P77" s="10">
        <f t="shared" ref="P77:P96" si="3">I77</f>
        <v>0</v>
      </c>
      <c r="T77" s="10">
        <f>IF(MAX(B76:B96)&gt;=0,MAX(B76:B96)+B77/5,MAX(B76:B96)-B77/5)</f>
        <v>0</v>
      </c>
    </row>
    <row r="78" spans="1:21" ht="15.75" customHeight="1" x14ac:dyDescent="0.25">
      <c r="A78" s="37"/>
      <c r="B78" s="289"/>
      <c r="C78" s="288"/>
      <c r="D78" s="287"/>
      <c r="E78" s="288"/>
      <c r="F78" s="44"/>
      <c r="G78" s="287" t="str">
        <f t="shared" si="0"/>
        <v/>
      </c>
      <c r="H78" s="288"/>
      <c r="I78" s="287"/>
      <c r="J78" s="288"/>
      <c r="K78" s="50" t="str">
        <f t="shared" si="1"/>
        <v/>
      </c>
      <c r="L78" s="37"/>
      <c r="O78" s="10">
        <f t="shared" si="2"/>
        <v>0</v>
      </c>
      <c r="P78" s="10">
        <f t="shared" si="3"/>
        <v>0</v>
      </c>
    </row>
    <row r="79" spans="1:21" ht="15.75" customHeight="1" x14ac:dyDescent="0.25">
      <c r="A79" s="37"/>
      <c r="B79" s="289"/>
      <c r="C79" s="288"/>
      <c r="D79" s="287"/>
      <c r="E79" s="288"/>
      <c r="F79" s="150"/>
      <c r="G79" s="287" t="str">
        <f t="shared" si="0"/>
        <v/>
      </c>
      <c r="H79" s="288"/>
      <c r="I79" s="287"/>
      <c r="J79" s="288"/>
      <c r="K79" s="152" t="str">
        <f t="shared" si="1"/>
        <v/>
      </c>
      <c r="L79" s="37"/>
      <c r="O79" s="10">
        <f t="shared" si="2"/>
        <v>0</v>
      </c>
      <c r="P79" s="10">
        <f t="shared" si="3"/>
        <v>0</v>
      </c>
    </row>
    <row r="80" spans="1:21" ht="15.75" customHeight="1" x14ac:dyDescent="0.25">
      <c r="A80" s="37"/>
      <c r="B80" s="289"/>
      <c r="C80" s="288"/>
      <c r="D80" s="287"/>
      <c r="E80" s="288"/>
      <c r="F80" s="150"/>
      <c r="G80" s="287" t="str">
        <f t="shared" si="0"/>
        <v/>
      </c>
      <c r="H80" s="288"/>
      <c r="I80" s="287"/>
      <c r="J80" s="288"/>
      <c r="K80" s="152" t="str">
        <f t="shared" si="1"/>
        <v/>
      </c>
      <c r="L80" s="37"/>
      <c r="O80" s="10">
        <f t="shared" si="2"/>
        <v>0</v>
      </c>
      <c r="P80" s="10">
        <f t="shared" si="3"/>
        <v>0</v>
      </c>
    </row>
    <row r="81" spans="1:16" ht="15.75" customHeight="1" x14ac:dyDescent="0.25">
      <c r="A81" s="37"/>
      <c r="B81" s="289"/>
      <c r="C81" s="288"/>
      <c r="D81" s="287"/>
      <c r="E81" s="288"/>
      <c r="F81" s="150"/>
      <c r="G81" s="287" t="str">
        <f t="shared" si="0"/>
        <v/>
      </c>
      <c r="H81" s="288"/>
      <c r="I81" s="287"/>
      <c r="J81" s="288"/>
      <c r="K81" s="152" t="str">
        <f t="shared" si="1"/>
        <v/>
      </c>
      <c r="L81" s="37"/>
      <c r="O81" s="10">
        <f t="shared" si="2"/>
        <v>0</v>
      </c>
      <c r="P81" s="10">
        <f t="shared" si="3"/>
        <v>0</v>
      </c>
    </row>
    <row r="82" spans="1:16" ht="15.75" customHeight="1" x14ac:dyDescent="0.25">
      <c r="A82" s="37"/>
      <c r="B82" s="289"/>
      <c r="C82" s="288"/>
      <c r="D82" s="287"/>
      <c r="E82" s="288"/>
      <c r="F82" s="150"/>
      <c r="G82" s="287" t="str">
        <f t="shared" ref="G82:G95" si="4">IF(B82="","",B82-D82)</f>
        <v/>
      </c>
      <c r="H82" s="288"/>
      <c r="I82" s="287"/>
      <c r="J82" s="288"/>
      <c r="K82" s="152" t="str">
        <f t="shared" si="1"/>
        <v/>
      </c>
      <c r="L82" s="37"/>
      <c r="O82" s="10">
        <f t="shared" si="2"/>
        <v>0</v>
      </c>
      <c r="P82" s="10">
        <f t="shared" si="3"/>
        <v>0</v>
      </c>
    </row>
    <row r="83" spans="1:16" ht="15.75" customHeight="1" x14ac:dyDescent="0.25">
      <c r="A83" s="37"/>
      <c r="B83" s="289"/>
      <c r="C83" s="288"/>
      <c r="D83" s="287"/>
      <c r="E83" s="288"/>
      <c r="F83" s="150"/>
      <c r="G83" s="287" t="str">
        <f t="shared" si="4"/>
        <v/>
      </c>
      <c r="H83" s="288"/>
      <c r="I83" s="287"/>
      <c r="J83" s="288"/>
      <c r="K83" s="152" t="str">
        <f t="shared" si="1"/>
        <v/>
      </c>
      <c r="L83" s="37"/>
      <c r="O83" s="10">
        <f t="shared" si="2"/>
        <v>0</v>
      </c>
      <c r="P83" s="10">
        <f t="shared" si="3"/>
        <v>0</v>
      </c>
    </row>
    <row r="84" spans="1:16" ht="15.75" customHeight="1" x14ac:dyDescent="0.25">
      <c r="A84" s="37"/>
      <c r="B84" s="289"/>
      <c r="C84" s="288"/>
      <c r="D84" s="287"/>
      <c r="E84" s="288"/>
      <c r="F84" s="150"/>
      <c r="G84" s="287" t="str">
        <f t="shared" si="4"/>
        <v/>
      </c>
      <c r="H84" s="288"/>
      <c r="I84" s="287"/>
      <c r="J84" s="288"/>
      <c r="K84" s="152" t="str">
        <f t="shared" si="1"/>
        <v/>
      </c>
      <c r="L84" s="37"/>
      <c r="O84" s="10">
        <f t="shared" si="2"/>
        <v>0</v>
      </c>
      <c r="P84" s="10">
        <f t="shared" si="3"/>
        <v>0</v>
      </c>
    </row>
    <row r="85" spans="1:16" ht="15.75" customHeight="1" x14ac:dyDescent="0.25">
      <c r="A85" s="37"/>
      <c r="B85" s="289"/>
      <c r="C85" s="288"/>
      <c r="D85" s="287"/>
      <c r="E85" s="288"/>
      <c r="F85" s="150"/>
      <c r="G85" s="287" t="str">
        <f t="shared" si="4"/>
        <v/>
      </c>
      <c r="H85" s="288"/>
      <c r="I85" s="287"/>
      <c r="J85" s="288"/>
      <c r="K85" s="152" t="str">
        <f t="shared" si="1"/>
        <v/>
      </c>
      <c r="L85" s="37"/>
      <c r="O85" s="10">
        <f t="shared" si="2"/>
        <v>0</v>
      </c>
      <c r="P85" s="10">
        <f t="shared" si="3"/>
        <v>0</v>
      </c>
    </row>
    <row r="86" spans="1:16" ht="15.75" customHeight="1" x14ac:dyDescent="0.25">
      <c r="A86" s="37"/>
      <c r="B86" s="289"/>
      <c r="C86" s="288"/>
      <c r="D86" s="287"/>
      <c r="E86" s="288"/>
      <c r="F86" s="150"/>
      <c r="G86" s="287" t="str">
        <f t="shared" si="4"/>
        <v/>
      </c>
      <c r="H86" s="288"/>
      <c r="I86" s="287"/>
      <c r="J86" s="288"/>
      <c r="K86" s="152" t="str">
        <f t="shared" si="1"/>
        <v/>
      </c>
      <c r="L86" s="37"/>
      <c r="O86" s="10">
        <f t="shared" si="2"/>
        <v>0</v>
      </c>
      <c r="P86" s="10">
        <f t="shared" si="3"/>
        <v>0</v>
      </c>
    </row>
    <row r="87" spans="1:16" ht="15.75" customHeight="1" x14ac:dyDescent="0.25">
      <c r="A87" s="37"/>
      <c r="B87" s="289"/>
      <c r="C87" s="288"/>
      <c r="D87" s="287"/>
      <c r="E87" s="288"/>
      <c r="F87" s="150"/>
      <c r="G87" s="287" t="str">
        <f t="shared" si="4"/>
        <v/>
      </c>
      <c r="H87" s="288"/>
      <c r="I87" s="287"/>
      <c r="J87" s="288"/>
      <c r="K87" s="152" t="str">
        <f t="shared" si="1"/>
        <v/>
      </c>
      <c r="L87" s="37"/>
      <c r="O87" s="10">
        <f t="shared" si="2"/>
        <v>0</v>
      </c>
      <c r="P87" s="10">
        <f t="shared" si="3"/>
        <v>0</v>
      </c>
    </row>
    <row r="88" spans="1:16" ht="15.75" customHeight="1" x14ac:dyDescent="0.25">
      <c r="A88" s="37"/>
      <c r="B88" s="289"/>
      <c r="C88" s="288"/>
      <c r="D88" s="287"/>
      <c r="E88" s="288"/>
      <c r="F88" s="150"/>
      <c r="G88" s="287" t="str">
        <f t="shared" si="4"/>
        <v/>
      </c>
      <c r="H88" s="288"/>
      <c r="I88" s="287"/>
      <c r="J88" s="288"/>
      <c r="K88" s="152" t="str">
        <f t="shared" si="1"/>
        <v/>
      </c>
      <c r="L88" s="37"/>
      <c r="O88" s="10">
        <f t="shared" si="2"/>
        <v>0</v>
      </c>
      <c r="P88" s="10">
        <f t="shared" si="3"/>
        <v>0</v>
      </c>
    </row>
    <row r="89" spans="1:16" ht="15.75" customHeight="1" x14ac:dyDescent="0.25">
      <c r="A89" s="37"/>
      <c r="B89" s="289"/>
      <c r="C89" s="288"/>
      <c r="D89" s="287"/>
      <c r="E89" s="288"/>
      <c r="F89" s="150"/>
      <c r="G89" s="287" t="str">
        <f t="shared" si="4"/>
        <v/>
      </c>
      <c r="H89" s="288"/>
      <c r="I89" s="287"/>
      <c r="J89" s="288"/>
      <c r="K89" s="152" t="str">
        <f t="shared" si="1"/>
        <v/>
      </c>
      <c r="L89" s="37"/>
      <c r="O89" s="10">
        <f t="shared" si="2"/>
        <v>0</v>
      </c>
      <c r="P89" s="10">
        <f t="shared" si="3"/>
        <v>0</v>
      </c>
    </row>
    <row r="90" spans="1:16" ht="15.75" customHeight="1" x14ac:dyDescent="0.25">
      <c r="A90" s="37"/>
      <c r="B90" s="289"/>
      <c r="C90" s="288"/>
      <c r="D90" s="287"/>
      <c r="E90" s="288"/>
      <c r="F90" s="150"/>
      <c r="G90" s="287" t="str">
        <f t="shared" si="4"/>
        <v/>
      </c>
      <c r="H90" s="288"/>
      <c r="I90" s="287"/>
      <c r="J90" s="288"/>
      <c r="K90" s="152" t="str">
        <f t="shared" si="1"/>
        <v/>
      </c>
      <c r="L90" s="37"/>
      <c r="O90" s="10">
        <f t="shared" si="2"/>
        <v>0</v>
      </c>
      <c r="P90" s="10">
        <f t="shared" si="3"/>
        <v>0</v>
      </c>
    </row>
    <row r="91" spans="1:16" ht="15.75" customHeight="1" x14ac:dyDescent="0.25">
      <c r="A91" s="37"/>
      <c r="B91" s="252"/>
      <c r="C91" s="238"/>
      <c r="D91" s="238"/>
      <c r="E91" s="238"/>
      <c r="F91" s="44"/>
      <c r="G91" s="287" t="str">
        <f t="shared" si="4"/>
        <v/>
      </c>
      <c r="H91" s="288"/>
      <c r="I91" s="238"/>
      <c r="J91" s="238"/>
      <c r="K91" s="152" t="str">
        <f t="shared" si="1"/>
        <v/>
      </c>
      <c r="L91" s="37"/>
      <c r="O91" s="10">
        <f t="shared" si="2"/>
        <v>0</v>
      </c>
      <c r="P91" s="10">
        <f t="shared" si="3"/>
        <v>0</v>
      </c>
    </row>
    <row r="92" spans="1:16" ht="15.75" customHeight="1" x14ac:dyDescent="0.25">
      <c r="A92" s="37"/>
      <c r="B92" s="252"/>
      <c r="C92" s="238"/>
      <c r="D92" s="238"/>
      <c r="E92" s="238"/>
      <c r="F92" s="44"/>
      <c r="G92" s="287" t="str">
        <f t="shared" si="4"/>
        <v/>
      </c>
      <c r="H92" s="288"/>
      <c r="I92" s="238"/>
      <c r="J92" s="238"/>
      <c r="K92" s="152" t="str">
        <f t="shared" si="1"/>
        <v/>
      </c>
      <c r="L92" s="37"/>
      <c r="O92" s="10">
        <f t="shared" si="2"/>
        <v>0</v>
      </c>
      <c r="P92" s="10">
        <f t="shared" si="3"/>
        <v>0</v>
      </c>
    </row>
    <row r="93" spans="1:16" ht="15.75" customHeight="1" x14ac:dyDescent="0.25">
      <c r="A93" s="37"/>
      <c r="B93" s="252"/>
      <c r="C93" s="238"/>
      <c r="D93" s="238"/>
      <c r="E93" s="238"/>
      <c r="F93" s="44"/>
      <c r="G93" s="287" t="str">
        <f t="shared" si="4"/>
        <v/>
      </c>
      <c r="H93" s="288"/>
      <c r="I93" s="238"/>
      <c r="J93" s="238"/>
      <c r="K93" s="152" t="str">
        <f t="shared" si="1"/>
        <v/>
      </c>
      <c r="L93" s="37"/>
      <c r="O93" s="10">
        <f t="shared" si="2"/>
        <v>0</v>
      </c>
      <c r="P93" s="10">
        <f t="shared" si="3"/>
        <v>0</v>
      </c>
    </row>
    <row r="94" spans="1:16" ht="15.75" customHeight="1" x14ac:dyDescent="0.25">
      <c r="A94" s="37"/>
      <c r="B94" s="252"/>
      <c r="C94" s="238"/>
      <c r="D94" s="238"/>
      <c r="E94" s="238"/>
      <c r="F94" s="44"/>
      <c r="G94" s="287" t="str">
        <f t="shared" si="4"/>
        <v/>
      </c>
      <c r="H94" s="288"/>
      <c r="I94" s="238"/>
      <c r="J94" s="238"/>
      <c r="K94" s="152" t="str">
        <f t="shared" si="1"/>
        <v/>
      </c>
      <c r="L94" s="37"/>
      <c r="O94" s="10">
        <f t="shared" si="2"/>
        <v>0</v>
      </c>
      <c r="P94" s="10">
        <f t="shared" si="3"/>
        <v>0</v>
      </c>
    </row>
    <row r="95" spans="1:16" ht="15.75" customHeight="1" x14ac:dyDescent="0.25">
      <c r="A95" s="37"/>
      <c r="B95" s="252"/>
      <c r="C95" s="238"/>
      <c r="D95" s="238"/>
      <c r="E95" s="238"/>
      <c r="F95" s="44"/>
      <c r="G95" s="287" t="str">
        <f t="shared" si="4"/>
        <v/>
      </c>
      <c r="H95" s="288"/>
      <c r="I95" s="238"/>
      <c r="J95" s="238"/>
      <c r="K95" s="152" t="str">
        <f t="shared" si="1"/>
        <v/>
      </c>
      <c r="L95" s="37"/>
      <c r="O95" s="10">
        <f t="shared" si="2"/>
        <v>0</v>
      </c>
      <c r="P95" s="10">
        <f t="shared" si="3"/>
        <v>0</v>
      </c>
    </row>
    <row r="96" spans="1:16" ht="15.75" customHeight="1" thickBot="1" x14ac:dyDescent="0.3">
      <c r="A96" s="37"/>
      <c r="B96" s="260"/>
      <c r="C96" s="249"/>
      <c r="D96" s="249"/>
      <c r="E96" s="249"/>
      <c r="F96" s="45"/>
      <c r="G96" s="249" t="str">
        <f t="shared" ref="G96" si="5">IF(B96="","",B96-D96)</f>
        <v/>
      </c>
      <c r="H96" s="249"/>
      <c r="I96" s="249"/>
      <c r="J96" s="249"/>
      <c r="K96" s="49" t="str">
        <f t="shared" si="1"/>
        <v/>
      </c>
      <c r="L96" s="37"/>
      <c r="O96" s="10">
        <f t="shared" si="2"/>
        <v>0</v>
      </c>
      <c r="P96" s="10">
        <f t="shared" si="3"/>
        <v>0</v>
      </c>
    </row>
    <row r="119" spans="1:12" ht="15.75" customHeight="1" thickBot="1" x14ac:dyDescent="0.3"/>
    <row r="120" spans="1:12" ht="15" x14ac:dyDescent="0.25">
      <c r="A120" s="304"/>
      <c r="B120" s="305"/>
      <c r="C120" s="305"/>
      <c r="D120" s="305"/>
      <c r="E120" s="305"/>
      <c r="F120" s="305"/>
      <c r="G120" s="305"/>
      <c r="H120" s="305"/>
      <c r="I120" s="305"/>
      <c r="J120" s="305"/>
      <c r="K120" s="305"/>
      <c r="L120" s="306"/>
    </row>
    <row r="121" spans="1:12" ht="15.75" customHeight="1" x14ac:dyDescent="0.25">
      <c r="A121" s="307"/>
      <c r="B121" s="308"/>
      <c r="C121" s="308"/>
      <c r="D121" s="308"/>
      <c r="E121" s="308"/>
      <c r="F121" s="308"/>
      <c r="G121" s="308"/>
      <c r="H121" s="308"/>
      <c r="I121" s="308"/>
      <c r="J121" s="308"/>
      <c r="K121" s="308"/>
      <c r="L121" s="309"/>
    </row>
    <row r="122" spans="1:12" ht="15.75" customHeight="1" x14ac:dyDescent="0.25">
      <c r="A122" s="307"/>
      <c r="B122" s="308"/>
      <c r="C122" s="308"/>
      <c r="D122" s="308"/>
      <c r="E122" s="308"/>
      <c r="F122" s="308"/>
      <c r="G122" s="308"/>
      <c r="H122" s="308"/>
      <c r="I122" s="308"/>
      <c r="J122" s="308"/>
      <c r="K122" s="308"/>
      <c r="L122" s="309"/>
    </row>
    <row r="123" spans="1:12" ht="15.75" customHeight="1" thickBot="1" x14ac:dyDescent="0.3">
      <c r="A123" s="310"/>
      <c r="B123" s="311"/>
      <c r="C123" s="311"/>
      <c r="D123" s="311"/>
      <c r="E123" s="311"/>
      <c r="F123" s="311"/>
      <c r="G123" s="311"/>
      <c r="H123" s="311"/>
      <c r="I123" s="311"/>
      <c r="J123" s="311"/>
      <c r="K123" s="311"/>
      <c r="L123" s="312"/>
    </row>
    <row r="124" spans="1:12" ht="15.75" customHeight="1" x14ac:dyDescent="0.25">
      <c r="A124" s="70"/>
      <c r="B124" s="70"/>
      <c r="C124" s="70"/>
      <c r="D124" s="70"/>
      <c r="E124" s="70"/>
      <c r="F124" s="70"/>
      <c r="G124" s="70"/>
      <c r="H124" s="70"/>
      <c r="I124" s="70"/>
      <c r="J124" s="70"/>
      <c r="K124" s="70"/>
      <c r="L124" s="70"/>
    </row>
    <row r="125" spans="1:12" ht="15.75" customHeight="1" x14ac:dyDescent="0.25">
      <c r="A125" s="151"/>
      <c r="B125" s="151"/>
      <c r="C125" s="151"/>
      <c r="D125" s="151"/>
      <c r="E125" s="151"/>
      <c r="F125" s="151"/>
      <c r="G125" s="151"/>
      <c r="H125" s="151"/>
      <c r="I125" s="151"/>
      <c r="J125" s="151"/>
      <c r="K125" s="151"/>
      <c r="L125" s="151"/>
    </row>
    <row r="126" spans="1:12" ht="15.75" customHeight="1" x14ac:dyDescent="0.25">
      <c r="A126" s="283"/>
      <c r="B126" s="283"/>
      <c r="C126" s="283"/>
      <c r="D126" s="283"/>
      <c r="E126" s="284" t="s">
        <v>48</v>
      </c>
      <c r="F126" s="284"/>
      <c r="G126" s="284"/>
      <c r="H126" s="284"/>
      <c r="I126" s="284"/>
      <c r="J126" s="284"/>
      <c r="K126" s="284"/>
      <c r="L126" s="284"/>
    </row>
    <row r="127" spans="1:12" ht="15.75" customHeight="1" x14ac:dyDescent="0.25">
      <c r="A127" s="283"/>
      <c r="B127" s="283"/>
      <c r="C127" s="283"/>
      <c r="D127" s="283"/>
      <c r="E127" s="284"/>
      <c r="F127" s="284"/>
      <c r="G127" s="284"/>
      <c r="H127" s="284"/>
      <c r="I127" s="284"/>
      <c r="J127" s="284"/>
      <c r="K127" s="284"/>
      <c r="L127" s="284"/>
    </row>
    <row r="128" spans="1:12" ht="15.75" customHeight="1" x14ac:dyDescent="0.25">
      <c r="A128" s="283"/>
      <c r="B128" s="283"/>
      <c r="C128" s="283"/>
      <c r="D128" s="283"/>
      <c r="E128" s="284"/>
      <c r="F128" s="284"/>
      <c r="G128" s="284"/>
      <c r="H128" s="284"/>
      <c r="I128" s="284"/>
      <c r="J128" s="284"/>
      <c r="K128" s="284"/>
      <c r="L128" s="284"/>
    </row>
    <row r="129" spans="1:21" ht="15.75" customHeight="1" x14ac:dyDescent="0.25">
      <c r="A129" s="283"/>
      <c r="B129" s="283"/>
      <c r="C129" s="283"/>
      <c r="D129" s="283"/>
      <c r="E129" s="293" t="s">
        <v>51</v>
      </c>
      <c r="F129" s="293"/>
      <c r="G129" s="293"/>
      <c r="H129" s="293"/>
      <c r="I129" s="293"/>
      <c r="J129" s="293"/>
      <c r="K129" s="293"/>
      <c r="L129" s="293"/>
    </row>
    <row r="130" spans="1:21" ht="15.75" customHeight="1" x14ac:dyDescent="0.25">
      <c r="A130" s="283"/>
      <c r="B130" s="283"/>
      <c r="C130" s="283"/>
      <c r="D130" s="283"/>
      <c r="E130" s="293"/>
      <c r="F130" s="293"/>
      <c r="G130" s="293"/>
      <c r="H130" s="293"/>
      <c r="I130" s="293"/>
      <c r="J130" s="293"/>
      <c r="K130" s="293"/>
      <c r="L130" s="293"/>
    </row>
    <row r="131" spans="1:21" ht="15.75" customHeight="1" x14ac:dyDescent="0.25">
      <c r="A131" s="283"/>
      <c r="B131" s="283"/>
      <c r="C131" s="283"/>
      <c r="D131" s="283"/>
      <c r="E131" s="293"/>
      <c r="F131" s="293"/>
      <c r="G131" s="293"/>
      <c r="H131" s="293"/>
      <c r="I131" s="293"/>
      <c r="J131" s="293"/>
      <c r="K131" s="293"/>
      <c r="L131" s="293"/>
    </row>
    <row r="133" spans="1:21" ht="15.75" customHeight="1" thickBot="1" x14ac:dyDescent="0.3"/>
    <row r="134" spans="1:21" ht="15.75" customHeight="1" thickBot="1" x14ac:dyDescent="0.3">
      <c r="B134" s="240" t="str">
        <f>IF(K32="","",IF(K32="Repaired","Calibration Data: As Left",""))</f>
        <v/>
      </c>
      <c r="C134" s="241"/>
      <c r="D134" s="241"/>
      <c r="E134" s="241"/>
      <c r="F134" s="241"/>
      <c r="G134" s="241"/>
      <c r="H134" s="241"/>
      <c r="I134" s="241"/>
      <c r="J134" s="241"/>
      <c r="K134" s="242"/>
      <c r="L134" s="37"/>
    </row>
    <row r="135" spans="1:21" ht="33" customHeight="1" x14ac:dyDescent="0.25">
      <c r="B135" s="290" t="s">
        <v>0</v>
      </c>
      <c r="C135" s="291"/>
      <c r="D135" s="292" t="s">
        <v>2</v>
      </c>
      <c r="E135" s="291"/>
      <c r="F135" s="51" t="s">
        <v>1</v>
      </c>
      <c r="G135" s="292" t="s">
        <v>3</v>
      </c>
      <c r="H135" s="291"/>
      <c r="I135" s="292" t="s">
        <v>5</v>
      </c>
      <c r="J135" s="291"/>
      <c r="K135" s="27" t="s">
        <v>4</v>
      </c>
      <c r="L135" s="37"/>
      <c r="O135" s="99" t="s">
        <v>58</v>
      </c>
      <c r="P135" s="99" t="s">
        <v>59</v>
      </c>
      <c r="T135" s="10" t="s">
        <v>1764</v>
      </c>
      <c r="U135" s="10" t="s">
        <v>1765</v>
      </c>
    </row>
    <row r="136" spans="1:21" ht="15.75" customHeight="1" x14ac:dyDescent="0.25">
      <c r="B136" s="289"/>
      <c r="C136" s="288"/>
      <c r="D136" s="287"/>
      <c r="E136" s="288"/>
      <c r="F136" s="52"/>
      <c r="G136" s="287" t="str">
        <f>IF(B136="","",B136-D136)</f>
        <v/>
      </c>
      <c r="H136" s="288"/>
      <c r="I136" s="287"/>
      <c r="J136" s="288"/>
      <c r="K136" s="56" t="str">
        <f>IF(G136="","",IF(AND(G136&gt;=-I136,G136&lt;=I136),"Pass","Fail"))</f>
        <v/>
      </c>
      <c r="L136" s="37"/>
      <c r="O136" s="10">
        <f>-I136</f>
        <v>0</v>
      </c>
      <c r="P136" s="10">
        <f>I136</f>
        <v>0</v>
      </c>
      <c r="T136" s="10">
        <f>IF(MIN(B136:B155)&gt;=0,MIN(B136:B155)-B148/5,MIN(B136:B155)+B148/5)</f>
        <v>0</v>
      </c>
      <c r="U136" s="10">
        <f>O136*2</f>
        <v>0</v>
      </c>
    </row>
    <row r="137" spans="1:21" ht="15.75" customHeight="1" x14ac:dyDescent="0.25">
      <c r="B137" s="289"/>
      <c r="C137" s="288"/>
      <c r="D137" s="287"/>
      <c r="E137" s="288"/>
      <c r="F137" s="150"/>
      <c r="G137" s="287" t="str">
        <f t="shared" ref="G137:G154" si="6">IF(B137="","",B137-D137)</f>
        <v/>
      </c>
      <c r="H137" s="288"/>
      <c r="I137" s="287"/>
      <c r="J137" s="288"/>
      <c r="K137" s="152" t="str">
        <f t="shared" ref="K137:K154" si="7">IF(G137="","",IF(AND(G137&gt;=-I137,G137&lt;=I137),"Pass","Fail"))</f>
        <v/>
      </c>
      <c r="L137" s="37"/>
      <c r="O137" s="10">
        <f t="shared" ref="O137:O155" si="8">-I137</f>
        <v>0</v>
      </c>
      <c r="P137" s="10">
        <f t="shared" ref="P137:P155" si="9">I137</f>
        <v>0</v>
      </c>
    </row>
    <row r="138" spans="1:21" ht="15.75" customHeight="1" x14ac:dyDescent="0.25">
      <c r="B138" s="289"/>
      <c r="C138" s="288"/>
      <c r="D138" s="287"/>
      <c r="E138" s="288"/>
      <c r="F138" s="150"/>
      <c r="G138" s="287" t="str">
        <f t="shared" si="6"/>
        <v/>
      </c>
      <c r="H138" s="288"/>
      <c r="I138" s="287"/>
      <c r="J138" s="288"/>
      <c r="K138" s="152" t="str">
        <f t="shared" si="7"/>
        <v/>
      </c>
      <c r="L138" s="37"/>
      <c r="O138" s="10">
        <f t="shared" si="8"/>
        <v>0</v>
      </c>
      <c r="P138" s="10">
        <f t="shared" si="9"/>
        <v>0</v>
      </c>
    </row>
    <row r="139" spans="1:21" ht="15.75" customHeight="1" x14ac:dyDescent="0.25">
      <c r="B139" s="289"/>
      <c r="C139" s="288"/>
      <c r="D139" s="287"/>
      <c r="E139" s="288"/>
      <c r="F139" s="150"/>
      <c r="G139" s="287" t="str">
        <f t="shared" si="6"/>
        <v/>
      </c>
      <c r="H139" s="288"/>
      <c r="I139" s="287"/>
      <c r="J139" s="288"/>
      <c r="K139" s="152" t="str">
        <f t="shared" si="7"/>
        <v/>
      </c>
      <c r="L139" s="37"/>
      <c r="O139" s="10">
        <f t="shared" si="8"/>
        <v>0</v>
      </c>
      <c r="P139" s="10">
        <f t="shared" si="9"/>
        <v>0</v>
      </c>
    </row>
    <row r="140" spans="1:21" ht="15.75" customHeight="1" x14ac:dyDescent="0.25">
      <c r="B140" s="289"/>
      <c r="C140" s="288"/>
      <c r="D140" s="287"/>
      <c r="E140" s="288"/>
      <c r="F140" s="150"/>
      <c r="G140" s="287" t="str">
        <f t="shared" si="6"/>
        <v/>
      </c>
      <c r="H140" s="288"/>
      <c r="I140" s="287"/>
      <c r="J140" s="288"/>
      <c r="K140" s="152" t="str">
        <f t="shared" si="7"/>
        <v/>
      </c>
      <c r="L140" s="37"/>
      <c r="O140" s="10">
        <f t="shared" si="8"/>
        <v>0</v>
      </c>
      <c r="P140" s="10">
        <f t="shared" si="9"/>
        <v>0</v>
      </c>
    </row>
    <row r="141" spans="1:21" ht="15.75" customHeight="1" x14ac:dyDescent="0.25">
      <c r="B141" s="289"/>
      <c r="C141" s="288"/>
      <c r="D141" s="287"/>
      <c r="E141" s="288"/>
      <c r="F141" s="150"/>
      <c r="G141" s="287" t="str">
        <f t="shared" si="6"/>
        <v/>
      </c>
      <c r="H141" s="288"/>
      <c r="I141" s="287"/>
      <c r="J141" s="288"/>
      <c r="K141" s="152" t="str">
        <f t="shared" si="7"/>
        <v/>
      </c>
      <c r="L141" s="37"/>
      <c r="O141" s="10">
        <f t="shared" si="8"/>
        <v>0</v>
      </c>
      <c r="P141" s="10">
        <f t="shared" si="9"/>
        <v>0</v>
      </c>
    </row>
    <row r="142" spans="1:21" ht="15.75" customHeight="1" x14ac:dyDescent="0.25">
      <c r="B142" s="289"/>
      <c r="C142" s="288"/>
      <c r="D142" s="287"/>
      <c r="E142" s="288"/>
      <c r="F142" s="150"/>
      <c r="G142" s="287" t="str">
        <f t="shared" si="6"/>
        <v/>
      </c>
      <c r="H142" s="288"/>
      <c r="I142" s="287"/>
      <c r="J142" s="288"/>
      <c r="K142" s="152" t="str">
        <f t="shared" si="7"/>
        <v/>
      </c>
      <c r="L142" s="37"/>
      <c r="O142" s="10">
        <f t="shared" si="8"/>
        <v>0</v>
      </c>
      <c r="P142" s="10">
        <f t="shared" si="9"/>
        <v>0</v>
      </c>
    </row>
    <row r="143" spans="1:21" ht="15.75" customHeight="1" x14ac:dyDescent="0.25">
      <c r="B143" s="289"/>
      <c r="C143" s="288"/>
      <c r="D143" s="287"/>
      <c r="E143" s="288"/>
      <c r="F143" s="150"/>
      <c r="G143" s="287" t="str">
        <f t="shared" si="6"/>
        <v/>
      </c>
      <c r="H143" s="288"/>
      <c r="I143" s="287"/>
      <c r="J143" s="288"/>
      <c r="K143" s="152" t="str">
        <f t="shared" si="7"/>
        <v/>
      </c>
      <c r="L143" s="37"/>
      <c r="O143" s="10">
        <f t="shared" si="8"/>
        <v>0</v>
      </c>
      <c r="P143" s="10">
        <f t="shared" si="9"/>
        <v>0</v>
      </c>
    </row>
    <row r="144" spans="1:21" ht="15.75" customHeight="1" x14ac:dyDescent="0.25">
      <c r="B144" s="289"/>
      <c r="C144" s="288"/>
      <c r="D144" s="287"/>
      <c r="E144" s="288"/>
      <c r="F144" s="150"/>
      <c r="G144" s="287" t="str">
        <f t="shared" si="6"/>
        <v/>
      </c>
      <c r="H144" s="288"/>
      <c r="I144" s="287"/>
      <c r="J144" s="288"/>
      <c r="K144" s="152" t="str">
        <f t="shared" si="7"/>
        <v/>
      </c>
      <c r="L144" s="37"/>
      <c r="O144" s="10">
        <f t="shared" si="8"/>
        <v>0</v>
      </c>
      <c r="P144" s="10">
        <f t="shared" si="9"/>
        <v>0</v>
      </c>
    </row>
    <row r="145" spans="2:21" ht="15.75" customHeight="1" x14ac:dyDescent="0.25">
      <c r="B145" s="289"/>
      <c r="C145" s="288"/>
      <c r="D145" s="287"/>
      <c r="E145" s="288"/>
      <c r="F145" s="150"/>
      <c r="G145" s="287" t="str">
        <f t="shared" si="6"/>
        <v/>
      </c>
      <c r="H145" s="288"/>
      <c r="I145" s="287"/>
      <c r="J145" s="288"/>
      <c r="K145" s="152" t="str">
        <f t="shared" si="7"/>
        <v/>
      </c>
      <c r="L145" s="37"/>
      <c r="O145" s="10">
        <f t="shared" si="8"/>
        <v>0</v>
      </c>
      <c r="P145" s="10">
        <f t="shared" si="9"/>
        <v>0</v>
      </c>
    </row>
    <row r="146" spans="2:21" ht="15.75" customHeight="1" x14ac:dyDescent="0.25">
      <c r="B146" s="289"/>
      <c r="C146" s="288"/>
      <c r="D146" s="287"/>
      <c r="E146" s="288"/>
      <c r="F146" s="150"/>
      <c r="G146" s="287" t="str">
        <f t="shared" si="6"/>
        <v/>
      </c>
      <c r="H146" s="288"/>
      <c r="I146" s="287"/>
      <c r="J146" s="288"/>
      <c r="K146" s="152" t="str">
        <f t="shared" si="7"/>
        <v/>
      </c>
      <c r="L146" s="37"/>
      <c r="O146" s="10">
        <f t="shared" si="8"/>
        <v>0</v>
      </c>
      <c r="P146" s="10">
        <f t="shared" si="9"/>
        <v>0</v>
      </c>
    </row>
    <row r="147" spans="2:21" ht="15.75" customHeight="1" x14ac:dyDescent="0.25">
      <c r="B147" s="289"/>
      <c r="C147" s="288"/>
      <c r="D147" s="287"/>
      <c r="E147" s="288"/>
      <c r="F147" s="150"/>
      <c r="G147" s="287" t="str">
        <f t="shared" si="6"/>
        <v/>
      </c>
      <c r="H147" s="288"/>
      <c r="I147" s="287"/>
      <c r="J147" s="288"/>
      <c r="K147" s="152" t="str">
        <f t="shared" si="7"/>
        <v/>
      </c>
      <c r="L147" s="37"/>
      <c r="O147" s="10">
        <f t="shared" si="8"/>
        <v>0</v>
      </c>
      <c r="P147" s="10">
        <f t="shared" si="9"/>
        <v>0</v>
      </c>
    </row>
    <row r="148" spans="2:21" ht="15.75" customHeight="1" x14ac:dyDescent="0.25">
      <c r="B148" s="289"/>
      <c r="C148" s="288"/>
      <c r="D148" s="287"/>
      <c r="E148" s="288"/>
      <c r="F148" s="52"/>
      <c r="G148" s="287" t="str">
        <f t="shared" si="6"/>
        <v/>
      </c>
      <c r="H148" s="288"/>
      <c r="I148" s="287"/>
      <c r="J148" s="288"/>
      <c r="K148" s="152" t="str">
        <f t="shared" si="7"/>
        <v/>
      </c>
      <c r="L148" s="37"/>
      <c r="O148" s="10">
        <f t="shared" si="8"/>
        <v>0</v>
      </c>
      <c r="P148" s="10">
        <f t="shared" si="9"/>
        <v>0</v>
      </c>
      <c r="T148" s="10">
        <f>IF(MAX(B136:B155)&gt;=0,MAX(B136:B155)+B148/5,MAX(B136:B155)-B148/5)</f>
        <v>0</v>
      </c>
      <c r="U148" s="10">
        <f>P136*2</f>
        <v>0</v>
      </c>
    </row>
    <row r="149" spans="2:21" ht="15.75" customHeight="1" x14ac:dyDescent="0.25">
      <c r="B149" s="289"/>
      <c r="C149" s="288"/>
      <c r="D149" s="287"/>
      <c r="E149" s="288"/>
      <c r="F149" s="52"/>
      <c r="G149" s="287" t="str">
        <f t="shared" si="6"/>
        <v/>
      </c>
      <c r="H149" s="288"/>
      <c r="I149" s="287"/>
      <c r="J149" s="288"/>
      <c r="K149" s="152" t="str">
        <f t="shared" si="7"/>
        <v/>
      </c>
      <c r="L149" s="37"/>
      <c r="O149" s="10">
        <f t="shared" si="8"/>
        <v>0</v>
      </c>
      <c r="P149" s="10">
        <f t="shared" si="9"/>
        <v>0</v>
      </c>
    </row>
    <row r="150" spans="2:21" ht="15.75" customHeight="1" x14ac:dyDescent="0.25">
      <c r="B150" s="252"/>
      <c r="C150" s="238"/>
      <c r="D150" s="238"/>
      <c r="E150" s="238"/>
      <c r="F150" s="52"/>
      <c r="G150" s="287" t="str">
        <f t="shared" si="6"/>
        <v/>
      </c>
      <c r="H150" s="288"/>
      <c r="I150" s="238"/>
      <c r="J150" s="238"/>
      <c r="K150" s="152" t="str">
        <f t="shared" si="7"/>
        <v/>
      </c>
      <c r="L150" s="37"/>
      <c r="O150" s="10">
        <f t="shared" si="8"/>
        <v>0</v>
      </c>
      <c r="P150" s="10">
        <f t="shared" si="9"/>
        <v>0</v>
      </c>
    </row>
    <row r="151" spans="2:21" ht="15.75" customHeight="1" x14ac:dyDescent="0.25">
      <c r="B151" s="252"/>
      <c r="C151" s="238"/>
      <c r="D151" s="238"/>
      <c r="E151" s="238"/>
      <c r="F151" s="52"/>
      <c r="G151" s="287" t="str">
        <f t="shared" si="6"/>
        <v/>
      </c>
      <c r="H151" s="288"/>
      <c r="I151" s="238"/>
      <c r="J151" s="238"/>
      <c r="K151" s="152" t="str">
        <f t="shared" si="7"/>
        <v/>
      </c>
      <c r="L151" s="37"/>
      <c r="O151" s="10">
        <f t="shared" si="8"/>
        <v>0</v>
      </c>
      <c r="P151" s="10">
        <f t="shared" si="9"/>
        <v>0</v>
      </c>
    </row>
    <row r="152" spans="2:21" ht="15.75" customHeight="1" x14ac:dyDescent="0.25">
      <c r="B152" s="252"/>
      <c r="C152" s="238"/>
      <c r="D152" s="238"/>
      <c r="E152" s="238"/>
      <c r="F152" s="52"/>
      <c r="G152" s="287" t="str">
        <f t="shared" si="6"/>
        <v/>
      </c>
      <c r="H152" s="288"/>
      <c r="I152" s="238"/>
      <c r="J152" s="238"/>
      <c r="K152" s="152" t="str">
        <f t="shared" si="7"/>
        <v/>
      </c>
      <c r="L152" s="37"/>
      <c r="O152" s="10">
        <f t="shared" si="8"/>
        <v>0</v>
      </c>
      <c r="P152" s="10">
        <f t="shared" si="9"/>
        <v>0</v>
      </c>
    </row>
    <row r="153" spans="2:21" ht="15.75" customHeight="1" x14ac:dyDescent="0.25">
      <c r="B153" s="252"/>
      <c r="C153" s="238"/>
      <c r="D153" s="238"/>
      <c r="E153" s="238"/>
      <c r="F153" s="52"/>
      <c r="G153" s="287" t="str">
        <f t="shared" si="6"/>
        <v/>
      </c>
      <c r="H153" s="288"/>
      <c r="I153" s="238"/>
      <c r="J153" s="238"/>
      <c r="K153" s="152" t="str">
        <f t="shared" si="7"/>
        <v/>
      </c>
      <c r="L153" s="37"/>
      <c r="O153" s="10">
        <f t="shared" si="8"/>
        <v>0</v>
      </c>
      <c r="P153" s="10">
        <f t="shared" si="9"/>
        <v>0</v>
      </c>
    </row>
    <row r="154" spans="2:21" ht="15.75" customHeight="1" x14ac:dyDescent="0.25">
      <c r="B154" s="252"/>
      <c r="C154" s="238"/>
      <c r="D154" s="238"/>
      <c r="E154" s="238"/>
      <c r="F154" s="52"/>
      <c r="G154" s="287" t="str">
        <f t="shared" si="6"/>
        <v/>
      </c>
      <c r="H154" s="288"/>
      <c r="I154" s="238"/>
      <c r="J154" s="238"/>
      <c r="K154" s="152" t="str">
        <f t="shared" si="7"/>
        <v/>
      </c>
      <c r="L154" s="37"/>
      <c r="O154" s="10">
        <f t="shared" si="8"/>
        <v>0</v>
      </c>
      <c r="P154" s="10">
        <f t="shared" si="9"/>
        <v>0</v>
      </c>
    </row>
    <row r="155" spans="2:21" ht="15.75" customHeight="1" thickBot="1" x14ac:dyDescent="0.3">
      <c r="B155" s="260"/>
      <c r="C155" s="249"/>
      <c r="D155" s="249"/>
      <c r="E155" s="249"/>
      <c r="F155" s="53"/>
      <c r="G155" s="249" t="str">
        <f t="shared" ref="G155" si="10">IF(B155="","",B155-D155)</f>
        <v/>
      </c>
      <c r="H155" s="249"/>
      <c r="I155" s="249"/>
      <c r="J155" s="249"/>
      <c r="K155" s="57" t="str">
        <f t="shared" ref="K155" si="11">IF(G155="","",IF(AND(G155&gt;=-I155,G155&lt;=I155),"Pass","Fail"))</f>
        <v/>
      </c>
      <c r="L155" s="37"/>
      <c r="O155" s="10">
        <f t="shared" si="8"/>
        <v>0</v>
      </c>
      <c r="P155" s="10">
        <f t="shared" si="9"/>
        <v>0</v>
      </c>
    </row>
    <row r="157" spans="2:21" ht="15.75" customHeight="1" x14ac:dyDescent="0.25">
      <c r="B157" s="58"/>
      <c r="C157" s="58"/>
      <c r="D157" s="58"/>
      <c r="E157" s="58"/>
      <c r="F157" s="58"/>
      <c r="G157" s="58"/>
      <c r="H157" s="58"/>
      <c r="I157" s="58"/>
      <c r="J157" s="58"/>
      <c r="K157" s="59"/>
      <c r="L157" s="37"/>
    </row>
  </sheetData>
  <mergeCells count="282">
    <mergeCell ref="I138:J138"/>
    <mergeCell ref="I137:J137"/>
    <mergeCell ref="D87:E87"/>
    <mergeCell ref="D86:E86"/>
    <mergeCell ref="D85:E85"/>
    <mergeCell ref="D84:E84"/>
    <mergeCell ref="D83:E83"/>
    <mergeCell ref="D82:E82"/>
    <mergeCell ref="D81:E81"/>
    <mergeCell ref="G87:H87"/>
    <mergeCell ref="G86:H86"/>
    <mergeCell ref="G85:H85"/>
    <mergeCell ref="G84:H84"/>
    <mergeCell ref="G83:H83"/>
    <mergeCell ref="G82:H82"/>
    <mergeCell ref="G81:H81"/>
    <mergeCell ref="I87:J87"/>
    <mergeCell ref="I86:J86"/>
    <mergeCell ref="I85:J85"/>
    <mergeCell ref="I84:J84"/>
    <mergeCell ref="I83:J83"/>
    <mergeCell ref="I82:J82"/>
    <mergeCell ref="I81:J81"/>
    <mergeCell ref="D137:E137"/>
    <mergeCell ref="I147:J147"/>
    <mergeCell ref="I146:J146"/>
    <mergeCell ref="I145:J145"/>
    <mergeCell ref="I144:J144"/>
    <mergeCell ref="I143:J143"/>
    <mergeCell ref="I142:J142"/>
    <mergeCell ref="I141:J141"/>
    <mergeCell ref="I140:J140"/>
    <mergeCell ref="I139:J139"/>
    <mergeCell ref="G147:H147"/>
    <mergeCell ref="G146:H146"/>
    <mergeCell ref="G145:H145"/>
    <mergeCell ref="G144:H144"/>
    <mergeCell ref="G143:H143"/>
    <mergeCell ref="G142:H142"/>
    <mergeCell ref="G141:H141"/>
    <mergeCell ref="G140:H140"/>
    <mergeCell ref="G139:H139"/>
    <mergeCell ref="G138:H138"/>
    <mergeCell ref="G137:H137"/>
    <mergeCell ref="A126:D131"/>
    <mergeCell ref="E126:L128"/>
    <mergeCell ref="E129:L131"/>
    <mergeCell ref="B147:C147"/>
    <mergeCell ref="B146:C146"/>
    <mergeCell ref="B145:C145"/>
    <mergeCell ref="B144:C144"/>
    <mergeCell ref="B143:C143"/>
    <mergeCell ref="B142:C142"/>
    <mergeCell ref="B141:C141"/>
    <mergeCell ref="B140:C140"/>
    <mergeCell ref="B139:C139"/>
    <mergeCell ref="B138:C138"/>
    <mergeCell ref="B137:C137"/>
    <mergeCell ref="D147:E147"/>
    <mergeCell ref="D146:E146"/>
    <mergeCell ref="D145:E145"/>
    <mergeCell ref="D144:E144"/>
    <mergeCell ref="D143:E143"/>
    <mergeCell ref="D142:E142"/>
    <mergeCell ref="D141:E141"/>
    <mergeCell ref="D140:E140"/>
    <mergeCell ref="D139:E139"/>
    <mergeCell ref="D138:E138"/>
    <mergeCell ref="G88:H88"/>
    <mergeCell ref="G79:H79"/>
    <mergeCell ref="D90:E90"/>
    <mergeCell ref="D89:E89"/>
    <mergeCell ref="D88:E88"/>
    <mergeCell ref="D79:E79"/>
    <mergeCell ref="B90:C90"/>
    <mergeCell ref="B89:C89"/>
    <mergeCell ref="A120:L123"/>
    <mergeCell ref="D80:E80"/>
    <mergeCell ref="B87:C87"/>
    <mergeCell ref="B86:C86"/>
    <mergeCell ref="B85:C85"/>
    <mergeCell ref="B84:C84"/>
    <mergeCell ref="B83:C83"/>
    <mergeCell ref="B82:C82"/>
    <mergeCell ref="B81:C81"/>
    <mergeCell ref="B80:C80"/>
    <mergeCell ref="G80:H80"/>
    <mergeCell ref="I80:J80"/>
    <mergeCell ref="B95:C95"/>
    <mergeCell ref="D95:E95"/>
    <mergeCell ref="E66:L68"/>
    <mergeCell ref="E69:L71"/>
    <mergeCell ref="A57:B57"/>
    <mergeCell ref="G57:H57"/>
    <mergeCell ref="A43:L43"/>
    <mergeCell ref="A44:L46"/>
    <mergeCell ref="A49:L50"/>
    <mergeCell ref="A55:B55"/>
    <mergeCell ref="G55:H55"/>
    <mergeCell ref="A60:L63"/>
    <mergeCell ref="A51:L52"/>
    <mergeCell ref="A66:D71"/>
    <mergeCell ref="C55:F55"/>
    <mergeCell ref="C57:F57"/>
    <mergeCell ref="I54:L55"/>
    <mergeCell ref="I57:L57"/>
    <mergeCell ref="G95:H95"/>
    <mergeCell ref="I95:J95"/>
    <mergeCell ref="B96:C96"/>
    <mergeCell ref="D96:E96"/>
    <mergeCell ref="G96:H96"/>
    <mergeCell ref="I96:J96"/>
    <mergeCell ref="B93:C93"/>
    <mergeCell ref="D93:E93"/>
    <mergeCell ref="G93:H93"/>
    <mergeCell ref="I93:J93"/>
    <mergeCell ref="B94:C94"/>
    <mergeCell ref="D94:E94"/>
    <mergeCell ref="G94:H94"/>
    <mergeCell ref="I94:J94"/>
    <mergeCell ref="B91:C91"/>
    <mergeCell ref="D91:E91"/>
    <mergeCell ref="G91:H91"/>
    <mergeCell ref="I91:J91"/>
    <mergeCell ref="B92:C92"/>
    <mergeCell ref="D92:E92"/>
    <mergeCell ref="G92:H92"/>
    <mergeCell ref="I92:J92"/>
    <mergeCell ref="B77:C77"/>
    <mergeCell ref="D77:E77"/>
    <mergeCell ref="G77:H77"/>
    <mergeCell ref="I77:J77"/>
    <mergeCell ref="B78:C78"/>
    <mergeCell ref="D78:E78"/>
    <mergeCell ref="G78:H78"/>
    <mergeCell ref="I78:J78"/>
    <mergeCell ref="B79:C79"/>
    <mergeCell ref="B88:C88"/>
    <mergeCell ref="I90:J90"/>
    <mergeCell ref="I89:J89"/>
    <mergeCell ref="I88:J88"/>
    <mergeCell ref="I79:J79"/>
    <mergeCell ref="G90:H90"/>
    <mergeCell ref="G89:H89"/>
    <mergeCell ref="B74:K74"/>
    <mergeCell ref="B75:C75"/>
    <mergeCell ref="D75:E75"/>
    <mergeCell ref="G75:H75"/>
    <mergeCell ref="I75:J75"/>
    <mergeCell ref="B76:C76"/>
    <mergeCell ref="D76:E76"/>
    <mergeCell ref="G76:H76"/>
    <mergeCell ref="I76:J76"/>
    <mergeCell ref="A36:B36"/>
    <mergeCell ref="C36:L36"/>
    <mergeCell ref="A39:L39"/>
    <mergeCell ref="A40:B40"/>
    <mergeCell ref="D40:E40"/>
    <mergeCell ref="G40:H40"/>
    <mergeCell ref="J40:K40"/>
    <mergeCell ref="A35:B35"/>
    <mergeCell ref="C35:D35"/>
    <mergeCell ref="E35:F35"/>
    <mergeCell ref="G35:H35"/>
    <mergeCell ref="I35:J35"/>
    <mergeCell ref="K35:L35"/>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A24:D24"/>
    <mergeCell ref="E24:F24"/>
    <mergeCell ref="G24:H24"/>
    <mergeCell ref="I24:J24"/>
    <mergeCell ref="K24:L24"/>
    <mergeCell ref="A25:D25"/>
    <mergeCell ref="E25:F25"/>
    <mergeCell ref="G25:H25"/>
    <mergeCell ref="I25:J25"/>
    <mergeCell ref="K25:L25"/>
    <mergeCell ref="A18:L19"/>
    <mergeCell ref="A22:L22"/>
    <mergeCell ref="A23:D23"/>
    <mergeCell ref="E23:F23"/>
    <mergeCell ref="G23:H23"/>
    <mergeCell ref="I23:J23"/>
    <mergeCell ref="K23:L23"/>
    <mergeCell ref="C14:F14"/>
    <mergeCell ref="G14:H14"/>
    <mergeCell ref="I14:L14"/>
    <mergeCell ref="A15:B15"/>
    <mergeCell ref="C15:F15"/>
    <mergeCell ref="G15:H15"/>
    <mergeCell ref="I15:L15"/>
    <mergeCell ref="A11:B14"/>
    <mergeCell ref="C11:F11"/>
    <mergeCell ref="G11:H11"/>
    <mergeCell ref="I11:L11"/>
    <mergeCell ref="C12:F12"/>
    <mergeCell ref="G12:H12"/>
    <mergeCell ref="I12:L12"/>
    <mergeCell ref="C13:F13"/>
    <mergeCell ref="G13:H13"/>
    <mergeCell ref="I13:L13"/>
    <mergeCell ref="E1:L3"/>
    <mergeCell ref="E4:L6"/>
    <mergeCell ref="A9:F9"/>
    <mergeCell ref="G9:L9"/>
    <mergeCell ref="A10:B10"/>
    <mergeCell ref="C10:F10"/>
    <mergeCell ref="G10:H10"/>
    <mergeCell ref="I10:L10"/>
    <mergeCell ref="A1:D6"/>
    <mergeCell ref="B134:K134"/>
    <mergeCell ref="B135:C135"/>
    <mergeCell ref="D135:E135"/>
    <mergeCell ref="G135:H135"/>
    <mergeCell ref="I135:J135"/>
    <mergeCell ref="B136:C136"/>
    <mergeCell ref="D136:E136"/>
    <mergeCell ref="G136:H136"/>
    <mergeCell ref="I136:J136"/>
    <mergeCell ref="I148:J148"/>
    <mergeCell ref="B149:C149"/>
    <mergeCell ref="D149:E149"/>
    <mergeCell ref="G149:H149"/>
    <mergeCell ref="I149:J149"/>
    <mergeCell ref="B150:C150"/>
    <mergeCell ref="D150:E150"/>
    <mergeCell ref="G150:H150"/>
    <mergeCell ref="I150:J150"/>
    <mergeCell ref="B148:C148"/>
    <mergeCell ref="D148:E148"/>
    <mergeCell ref="G148:H148"/>
    <mergeCell ref="B154:C154"/>
    <mergeCell ref="D154:E154"/>
    <mergeCell ref="G154:H154"/>
    <mergeCell ref="I154:J154"/>
    <mergeCell ref="B155:C155"/>
    <mergeCell ref="D155:E155"/>
    <mergeCell ref="G155:H155"/>
    <mergeCell ref="I155:J155"/>
    <mergeCell ref="B151:C151"/>
    <mergeCell ref="D151:E151"/>
    <mergeCell ref="G151:H151"/>
    <mergeCell ref="I151:J151"/>
    <mergeCell ref="B152:C152"/>
    <mergeCell ref="D152:E152"/>
    <mergeCell ref="G152:H152"/>
    <mergeCell ref="I152:J152"/>
    <mergeCell ref="B153:C153"/>
    <mergeCell ref="D153:E153"/>
    <mergeCell ref="G153:H153"/>
    <mergeCell ref="I153:J153"/>
  </mergeCells>
  <conditionalFormatting sqref="K157 K76:K96 K136:K155">
    <cfRule type="containsText" dxfId="271" priority="3" operator="containsText" text="Fail">
      <formula>NOT(ISERROR(SEARCH("Fail",K76)))</formula>
    </cfRule>
    <cfRule type="containsText" dxfId="270" priority="4" operator="containsText" text="Pass">
      <formula>NOT(ISERROR(SEARCH("Pass",K76)))</formula>
    </cfRule>
  </conditionalFormatting>
  <printOptions horizontalCentered="1"/>
  <pageMargins left="0.7" right="0.7" top="0.75" bottom="1" header="0.3" footer="1"/>
  <pageSetup scale="56" orientation="portrait" r:id="rId1"/>
  <headerFooter>
    <oddHeader>&amp;C
&amp;G</oddHeader>
    <oddFooter>&amp;CPage &amp;P of &amp;N&amp;R&amp;F</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zoomScale="70" zoomScaleNormal="70" workbookViewId="0">
      <selection activeCell="I6" sqref="I6:L6"/>
    </sheetView>
  </sheetViews>
  <sheetFormatPr defaultColWidth="14.140625" defaultRowHeight="15.75" customHeight="1" x14ac:dyDescent="0.3"/>
  <cols>
    <col min="1" max="16384" width="14.140625" style="1"/>
  </cols>
  <sheetData>
    <row r="1" spans="1:12" ht="19.5" customHeight="1" thickBot="1" x14ac:dyDescent="0.35">
      <c r="A1" s="320" t="s">
        <v>28</v>
      </c>
      <c r="B1" s="321"/>
      <c r="C1" s="321"/>
      <c r="D1" s="321"/>
      <c r="E1" s="321"/>
      <c r="F1" s="322"/>
      <c r="G1" s="320" t="s">
        <v>29</v>
      </c>
      <c r="H1" s="321"/>
      <c r="I1" s="321"/>
      <c r="J1" s="321"/>
      <c r="K1" s="321"/>
      <c r="L1" s="322"/>
    </row>
    <row r="2" spans="1:12" ht="19.5" customHeight="1" x14ac:dyDescent="0.3">
      <c r="A2" s="330" t="s">
        <v>31</v>
      </c>
      <c r="B2" s="254"/>
      <c r="C2" s="331"/>
      <c r="D2" s="331"/>
      <c r="E2" s="331"/>
      <c r="F2" s="332"/>
      <c r="G2" s="330" t="s">
        <v>36</v>
      </c>
      <c r="H2" s="254"/>
      <c r="I2" s="333"/>
      <c r="J2" s="333"/>
      <c r="K2" s="333"/>
      <c r="L2" s="334"/>
    </row>
    <row r="3" spans="1:12" ht="19.5" customHeight="1" x14ac:dyDescent="0.3">
      <c r="A3" s="318" t="s">
        <v>32</v>
      </c>
      <c r="B3" s="319"/>
      <c r="C3" s="315"/>
      <c r="D3" s="315"/>
      <c r="E3" s="315"/>
      <c r="F3" s="316"/>
      <c r="G3" s="318" t="s">
        <v>37</v>
      </c>
      <c r="H3" s="319"/>
      <c r="I3" s="315"/>
      <c r="J3" s="315"/>
      <c r="K3" s="315"/>
      <c r="L3" s="316"/>
    </row>
    <row r="4" spans="1:12" ht="19.5" customHeight="1" x14ac:dyDescent="0.3">
      <c r="A4" s="318"/>
      <c r="B4" s="319"/>
      <c r="C4" s="315"/>
      <c r="D4" s="315"/>
      <c r="E4" s="315"/>
      <c r="F4" s="316"/>
      <c r="G4" s="318" t="s">
        <v>38</v>
      </c>
      <c r="H4" s="319"/>
      <c r="I4" s="315"/>
      <c r="J4" s="315"/>
      <c r="K4" s="315"/>
      <c r="L4" s="316"/>
    </row>
    <row r="5" spans="1:12" ht="19.5" customHeight="1" x14ac:dyDescent="0.3">
      <c r="A5" s="318"/>
      <c r="B5" s="319"/>
      <c r="C5" s="315"/>
      <c r="D5" s="315"/>
      <c r="E5" s="315"/>
      <c r="F5" s="316"/>
      <c r="G5" s="318" t="s">
        <v>39</v>
      </c>
      <c r="H5" s="319"/>
      <c r="I5" s="345" t="s">
        <v>50</v>
      </c>
      <c r="J5" s="345"/>
      <c r="K5" s="345"/>
      <c r="L5" s="346"/>
    </row>
    <row r="6" spans="1:12" ht="19.5" customHeight="1" x14ac:dyDescent="0.3">
      <c r="A6" s="318"/>
      <c r="B6" s="319"/>
      <c r="C6" s="315"/>
      <c r="D6" s="315"/>
      <c r="E6" s="315"/>
      <c r="F6" s="316"/>
      <c r="G6" s="318" t="s">
        <v>34</v>
      </c>
      <c r="H6" s="319"/>
      <c r="I6" s="341"/>
      <c r="J6" s="341"/>
      <c r="K6" s="341"/>
      <c r="L6" s="342"/>
    </row>
    <row r="7" spans="1:12" ht="19.5" customHeight="1" thickBot="1" x14ac:dyDescent="0.35">
      <c r="A7" s="337" t="s">
        <v>33</v>
      </c>
      <c r="B7" s="338"/>
      <c r="C7" s="329"/>
      <c r="D7" s="329"/>
      <c r="E7" s="329"/>
      <c r="F7" s="339"/>
      <c r="G7" s="337" t="s">
        <v>35</v>
      </c>
      <c r="H7" s="338"/>
      <c r="I7" s="343"/>
      <c r="J7" s="343"/>
      <c r="K7" s="343"/>
      <c r="L7" s="344"/>
    </row>
    <row r="8" spans="1:12" ht="15.75" customHeight="1" x14ac:dyDescent="0.3">
      <c r="A8" s="2"/>
      <c r="B8" s="2"/>
      <c r="C8" s="2"/>
      <c r="D8" s="2"/>
      <c r="E8" s="2"/>
      <c r="F8" s="2"/>
      <c r="G8" s="2"/>
      <c r="H8" s="2"/>
      <c r="I8" s="2"/>
      <c r="J8" s="2"/>
      <c r="K8" s="2"/>
      <c r="L8" s="2"/>
    </row>
    <row r="9" spans="1:12" ht="22.5" customHeight="1" x14ac:dyDescent="0.3">
      <c r="A9" s="340" t="s">
        <v>52</v>
      </c>
      <c r="B9" s="340"/>
      <c r="C9" s="340"/>
      <c r="D9" s="340"/>
      <c r="E9" s="340"/>
      <c r="F9" s="340"/>
      <c r="G9" s="340"/>
      <c r="H9" s="340"/>
      <c r="I9" s="340"/>
      <c r="J9" s="340"/>
      <c r="K9" s="340"/>
      <c r="L9" s="340"/>
    </row>
    <row r="10" spans="1:12" ht="22.5" customHeight="1" x14ac:dyDescent="0.3">
      <c r="A10" s="340"/>
      <c r="B10" s="340"/>
      <c r="C10" s="340"/>
      <c r="D10" s="340"/>
      <c r="E10" s="340"/>
      <c r="F10" s="340"/>
      <c r="G10" s="340"/>
      <c r="H10" s="340"/>
      <c r="I10" s="340"/>
      <c r="J10" s="340"/>
      <c r="K10" s="340"/>
      <c r="L10" s="340"/>
    </row>
    <row r="11" spans="1:12" ht="15.75" customHeight="1" thickBot="1" x14ac:dyDescent="0.35">
      <c r="A11" s="2"/>
      <c r="B11" s="2"/>
      <c r="C11" s="2"/>
      <c r="D11" s="2"/>
      <c r="E11" s="2"/>
      <c r="F11" s="2"/>
      <c r="G11" s="2"/>
      <c r="H11" s="2"/>
      <c r="I11" s="2"/>
      <c r="J11" s="2"/>
      <c r="K11" s="2"/>
      <c r="L11" s="2"/>
    </row>
    <row r="12" spans="1:12" ht="19.5" customHeight="1" thickBot="1" x14ac:dyDescent="0.35">
      <c r="A12" s="320" t="s">
        <v>20</v>
      </c>
      <c r="B12" s="321"/>
      <c r="C12" s="321"/>
      <c r="D12" s="321"/>
      <c r="E12" s="321"/>
      <c r="F12" s="321"/>
      <c r="G12" s="321"/>
      <c r="H12" s="321"/>
      <c r="I12" s="321"/>
      <c r="J12" s="321"/>
      <c r="K12" s="321"/>
      <c r="L12" s="322"/>
    </row>
    <row r="13" spans="1:12" ht="19.5" customHeight="1" x14ac:dyDescent="0.3">
      <c r="A13" s="330" t="s">
        <v>23</v>
      </c>
      <c r="B13" s="254"/>
      <c r="C13" s="254"/>
      <c r="D13" s="254"/>
      <c r="E13" s="254" t="s">
        <v>22</v>
      </c>
      <c r="F13" s="254"/>
      <c r="G13" s="254" t="s">
        <v>21</v>
      </c>
      <c r="H13" s="254"/>
      <c r="I13" s="254" t="s">
        <v>53</v>
      </c>
      <c r="J13" s="254"/>
      <c r="K13" s="254" t="s">
        <v>54</v>
      </c>
      <c r="L13" s="255"/>
    </row>
    <row r="14" spans="1:12" ht="19.5" customHeight="1" x14ac:dyDescent="0.3">
      <c r="A14" s="317"/>
      <c r="B14" s="315"/>
      <c r="C14" s="315"/>
      <c r="D14" s="315"/>
      <c r="E14" s="315"/>
      <c r="F14" s="315"/>
      <c r="G14" s="315"/>
      <c r="H14" s="315"/>
      <c r="I14" s="315"/>
      <c r="J14" s="315"/>
      <c r="K14" s="315"/>
      <c r="L14" s="316"/>
    </row>
    <row r="15" spans="1:12" ht="19.5" customHeight="1" x14ac:dyDescent="0.3">
      <c r="A15" s="317"/>
      <c r="B15" s="315"/>
      <c r="C15" s="315"/>
      <c r="D15" s="315"/>
      <c r="E15" s="315"/>
      <c r="F15" s="315"/>
      <c r="G15" s="315"/>
      <c r="H15" s="315"/>
      <c r="I15" s="315"/>
      <c r="J15" s="315"/>
      <c r="K15" s="315"/>
      <c r="L15" s="316"/>
    </row>
    <row r="16" spans="1:12" ht="19.5" customHeight="1" x14ac:dyDescent="0.3">
      <c r="A16" s="317"/>
      <c r="B16" s="315"/>
      <c r="C16" s="315"/>
      <c r="D16" s="315"/>
      <c r="E16" s="315"/>
      <c r="F16" s="315"/>
      <c r="G16" s="315"/>
      <c r="H16" s="315"/>
      <c r="I16" s="315"/>
      <c r="J16" s="315"/>
      <c r="K16" s="315"/>
      <c r="L16" s="316"/>
    </row>
    <row r="17" spans="1:12" ht="19.5" customHeight="1" x14ac:dyDescent="0.3">
      <c r="A17" s="317"/>
      <c r="B17" s="315"/>
      <c r="C17" s="315"/>
      <c r="D17" s="315"/>
      <c r="E17" s="315"/>
      <c r="F17" s="315"/>
      <c r="G17" s="315"/>
      <c r="H17" s="315"/>
      <c r="I17" s="315"/>
      <c r="J17" s="315"/>
      <c r="K17" s="315"/>
      <c r="L17" s="316"/>
    </row>
    <row r="18" spans="1:12" ht="19.5" customHeight="1" thickBot="1" x14ac:dyDescent="0.35">
      <c r="A18" s="328"/>
      <c r="B18" s="329"/>
      <c r="C18" s="329"/>
      <c r="D18" s="329"/>
      <c r="E18" s="329"/>
      <c r="F18" s="329"/>
      <c r="G18" s="329"/>
      <c r="H18" s="329"/>
      <c r="I18" s="329"/>
      <c r="J18" s="329"/>
      <c r="K18" s="329"/>
      <c r="L18" s="339"/>
    </row>
    <row r="19" spans="1:12" ht="15.75" customHeight="1" thickBot="1" x14ac:dyDescent="0.35">
      <c r="A19" s="2"/>
      <c r="B19" s="2"/>
      <c r="C19" s="2"/>
      <c r="D19" s="2"/>
      <c r="E19" s="2"/>
      <c r="F19" s="2"/>
      <c r="G19" s="2"/>
      <c r="H19" s="2"/>
      <c r="I19" s="2"/>
      <c r="J19" s="2"/>
      <c r="K19" s="2"/>
      <c r="L19" s="2"/>
    </row>
    <row r="20" spans="1:12" ht="18.75" customHeight="1" thickBot="1" x14ac:dyDescent="0.35">
      <c r="A20" s="320" t="s">
        <v>13</v>
      </c>
      <c r="B20" s="321"/>
      <c r="C20" s="321"/>
      <c r="D20" s="321"/>
      <c r="E20" s="321"/>
      <c r="F20" s="321"/>
      <c r="G20" s="321"/>
      <c r="H20" s="321"/>
      <c r="I20" s="321"/>
      <c r="J20" s="321"/>
      <c r="K20" s="321"/>
      <c r="L20" s="322"/>
    </row>
    <row r="21" spans="1:12" ht="18.75" customHeight="1" x14ac:dyDescent="0.3">
      <c r="A21" s="330" t="s">
        <v>30</v>
      </c>
      <c r="B21" s="254"/>
      <c r="C21" s="331"/>
      <c r="D21" s="331"/>
      <c r="E21" s="331"/>
      <c r="F21" s="331"/>
      <c r="G21" s="331"/>
      <c r="H21" s="331"/>
      <c r="I21" s="254" t="s">
        <v>25</v>
      </c>
      <c r="J21" s="254"/>
      <c r="K21" s="331"/>
      <c r="L21" s="332"/>
    </row>
    <row r="22" spans="1:12" ht="18.75" customHeight="1" x14ac:dyDescent="0.3">
      <c r="A22" s="318" t="s">
        <v>15</v>
      </c>
      <c r="B22" s="319"/>
      <c r="C22" s="315"/>
      <c r="D22" s="315"/>
      <c r="E22" s="319" t="s">
        <v>16</v>
      </c>
      <c r="F22" s="319"/>
      <c r="G22" s="315"/>
      <c r="H22" s="315"/>
      <c r="I22" s="319" t="s">
        <v>18</v>
      </c>
      <c r="J22" s="319"/>
      <c r="K22" s="315"/>
      <c r="L22" s="316"/>
    </row>
    <row r="23" spans="1:12" ht="18.75" customHeight="1" x14ac:dyDescent="0.3">
      <c r="A23" s="318" t="s">
        <v>14</v>
      </c>
      <c r="B23" s="319"/>
      <c r="C23" s="315"/>
      <c r="D23" s="315"/>
      <c r="E23" s="319" t="s">
        <v>42</v>
      </c>
      <c r="F23" s="319"/>
      <c r="G23" s="315"/>
      <c r="H23" s="315"/>
      <c r="I23" s="319" t="s">
        <v>43</v>
      </c>
      <c r="J23" s="319"/>
      <c r="K23" s="315"/>
      <c r="L23" s="316"/>
    </row>
    <row r="24" spans="1:12" ht="18.75" customHeight="1" x14ac:dyDescent="0.3">
      <c r="A24" s="318" t="s">
        <v>17</v>
      </c>
      <c r="B24" s="319"/>
      <c r="C24" s="315"/>
      <c r="D24" s="315"/>
      <c r="E24" s="319" t="s">
        <v>26</v>
      </c>
      <c r="F24" s="319"/>
      <c r="G24" s="315"/>
      <c r="H24" s="315"/>
      <c r="I24" s="319" t="s">
        <v>27</v>
      </c>
      <c r="J24" s="319"/>
      <c r="K24" s="315"/>
      <c r="L24" s="316"/>
    </row>
    <row r="25" spans="1:12" ht="33" customHeight="1" x14ac:dyDescent="0.3">
      <c r="A25" s="318" t="s">
        <v>19</v>
      </c>
      <c r="B25" s="319"/>
      <c r="C25" s="315"/>
      <c r="D25" s="315"/>
      <c r="E25" s="315"/>
      <c r="F25" s="315"/>
      <c r="G25" s="315"/>
      <c r="H25" s="315"/>
      <c r="I25" s="315"/>
      <c r="J25" s="315"/>
      <c r="K25" s="315"/>
      <c r="L25" s="316"/>
    </row>
    <row r="26" spans="1:12" ht="18.75" customHeight="1" x14ac:dyDescent="0.3">
      <c r="A26" s="325"/>
      <c r="B26" s="326"/>
      <c r="C26" s="326"/>
      <c r="D26" s="327"/>
      <c r="E26" s="319" t="s">
        <v>42</v>
      </c>
      <c r="F26" s="319"/>
      <c r="G26" s="315"/>
      <c r="H26" s="315"/>
      <c r="I26" s="319" t="s">
        <v>43</v>
      </c>
      <c r="J26" s="319"/>
      <c r="K26" s="315"/>
      <c r="L26" s="316"/>
    </row>
    <row r="27" spans="1:12" ht="18.75" customHeight="1" x14ac:dyDescent="0.3">
      <c r="A27" s="318" t="s">
        <v>17</v>
      </c>
      <c r="B27" s="319"/>
      <c r="C27" s="315"/>
      <c r="D27" s="315"/>
      <c r="E27" s="319" t="s">
        <v>26</v>
      </c>
      <c r="F27" s="319"/>
      <c r="G27" s="315"/>
      <c r="H27" s="315"/>
      <c r="I27" s="319" t="s">
        <v>27</v>
      </c>
      <c r="J27" s="319"/>
      <c r="K27" s="315"/>
      <c r="L27" s="316"/>
    </row>
    <row r="28" spans="1:12" ht="33" customHeight="1" thickBot="1" x14ac:dyDescent="0.35">
      <c r="A28" s="337" t="s">
        <v>19</v>
      </c>
      <c r="B28" s="338"/>
      <c r="C28" s="329"/>
      <c r="D28" s="329"/>
      <c r="E28" s="329"/>
      <c r="F28" s="329"/>
      <c r="G28" s="329"/>
      <c r="H28" s="329"/>
      <c r="I28" s="329"/>
      <c r="J28" s="329"/>
      <c r="K28" s="329"/>
      <c r="L28" s="339"/>
    </row>
    <row r="29" spans="1:12" ht="15.75" customHeight="1" thickBot="1" x14ac:dyDescent="0.35">
      <c r="A29" s="3"/>
      <c r="B29" s="3"/>
      <c r="C29" s="3"/>
      <c r="D29" s="3"/>
      <c r="E29" s="3"/>
      <c r="F29" s="3"/>
      <c r="G29" s="3"/>
      <c r="H29" s="3"/>
      <c r="I29" s="3"/>
      <c r="J29" s="3"/>
      <c r="K29" s="3"/>
      <c r="L29" s="3"/>
    </row>
    <row r="30" spans="1:12" ht="21" customHeight="1" thickBot="1" x14ac:dyDescent="0.35">
      <c r="A30" s="320" t="s">
        <v>7</v>
      </c>
      <c r="B30" s="321"/>
      <c r="C30" s="321"/>
      <c r="D30" s="321"/>
      <c r="E30" s="321"/>
      <c r="F30" s="321"/>
      <c r="G30" s="321"/>
      <c r="H30" s="321"/>
      <c r="I30" s="321"/>
      <c r="J30" s="321"/>
      <c r="K30" s="321"/>
      <c r="L30" s="322"/>
    </row>
    <row r="31" spans="1:12" ht="21" customHeight="1" thickBot="1" x14ac:dyDescent="0.35">
      <c r="A31" s="323" t="s">
        <v>8</v>
      </c>
      <c r="B31" s="324"/>
      <c r="C31" s="16"/>
      <c r="D31" s="324" t="s">
        <v>9</v>
      </c>
      <c r="E31" s="324"/>
      <c r="F31" s="16"/>
      <c r="G31" s="324" t="s">
        <v>10</v>
      </c>
      <c r="H31" s="324"/>
      <c r="I31" s="16"/>
      <c r="J31" s="324" t="s">
        <v>11</v>
      </c>
      <c r="K31" s="324"/>
      <c r="L31" s="17"/>
    </row>
    <row r="32" spans="1:12" ht="15.75" customHeight="1" thickBot="1" x14ac:dyDescent="0.35">
      <c r="A32" s="2"/>
      <c r="B32" s="2"/>
      <c r="C32" s="2"/>
      <c r="D32" s="2"/>
      <c r="E32" s="2"/>
      <c r="F32" s="2"/>
      <c r="G32" s="2"/>
      <c r="H32" s="2"/>
      <c r="I32" s="2"/>
      <c r="J32" s="2"/>
      <c r="K32" s="2"/>
      <c r="L32" s="2"/>
    </row>
    <row r="33" spans="1:12" ht="18" customHeight="1" thickBot="1" x14ac:dyDescent="0.35">
      <c r="A33" s="4"/>
      <c r="B33" s="320" t="s">
        <v>6</v>
      </c>
      <c r="C33" s="321"/>
      <c r="D33" s="321"/>
      <c r="E33" s="321"/>
      <c r="F33" s="321"/>
      <c r="G33" s="321"/>
      <c r="H33" s="321"/>
      <c r="I33" s="321"/>
      <c r="J33" s="321"/>
      <c r="K33" s="322"/>
      <c r="L33" s="4"/>
    </row>
    <row r="34" spans="1:12" ht="40.5" customHeight="1" x14ac:dyDescent="0.3">
      <c r="A34" s="4"/>
      <c r="B34" s="335" t="s">
        <v>0</v>
      </c>
      <c r="C34" s="336"/>
      <c r="D34" s="336" t="s">
        <v>2</v>
      </c>
      <c r="E34" s="336"/>
      <c r="F34" s="18" t="s">
        <v>1</v>
      </c>
      <c r="G34" s="336" t="s">
        <v>3</v>
      </c>
      <c r="H34" s="336"/>
      <c r="I34" s="336" t="s">
        <v>5</v>
      </c>
      <c r="J34" s="336"/>
      <c r="K34" s="19" t="s">
        <v>4</v>
      </c>
      <c r="L34" s="4"/>
    </row>
    <row r="35" spans="1:12" ht="16.5" customHeight="1" x14ac:dyDescent="0.3">
      <c r="A35" s="4"/>
      <c r="B35" s="317"/>
      <c r="C35" s="315"/>
      <c r="D35" s="315"/>
      <c r="E35" s="315"/>
      <c r="F35" s="20"/>
      <c r="G35" s="315" t="str">
        <f>IF(B35="","",B35-D35)</f>
        <v/>
      </c>
      <c r="H35" s="315"/>
      <c r="I35" s="315"/>
      <c r="J35" s="315"/>
      <c r="K35" s="21" t="str">
        <f>IF(G35="","",IF(AND(G35&gt;=-I35,G35&lt;=I35),"Pass","Fail"))</f>
        <v/>
      </c>
      <c r="L35" s="4"/>
    </row>
    <row r="36" spans="1:12" ht="16.5" customHeight="1" x14ac:dyDescent="0.3">
      <c r="A36" s="4"/>
      <c r="B36" s="317"/>
      <c r="C36" s="315"/>
      <c r="D36" s="315"/>
      <c r="E36" s="315"/>
      <c r="F36" s="20"/>
      <c r="G36" s="315" t="str">
        <f t="shared" ref="G36:G43" si="0">IF(B36="","",B36-D36)</f>
        <v/>
      </c>
      <c r="H36" s="315"/>
      <c r="I36" s="315"/>
      <c r="J36" s="315"/>
      <c r="K36" s="21" t="str">
        <f t="shared" ref="K36:K43" si="1">IF(G36="","",IF(AND(G36&gt;=-I36,G36&lt;=I36),"Pass","Fail"))</f>
        <v/>
      </c>
      <c r="L36" s="4"/>
    </row>
    <row r="37" spans="1:12" ht="16.5" customHeight="1" x14ac:dyDescent="0.3">
      <c r="A37" s="4"/>
      <c r="B37" s="317"/>
      <c r="C37" s="315"/>
      <c r="D37" s="315"/>
      <c r="E37" s="315"/>
      <c r="F37" s="20"/>
      <c r="G37" s="315" t="str">
        <f t="shared" si="0"/>
        <v/>
      </c>
      <c r="H37" s="315"/>
      <c r="I37" s="315"/>
      <c r="J37" s="315"/>
      <c r="K37" s="21" t="str">
        <f t="shared" si="1"/>
        <v/>
      </c>
      <c r="L37" s="4"/>
    </row>
    <row r="38" spans="1:12" ht="16.5" customHeight="1" x14ac:dyDescent="0.3">
      <c r="A38" s="4"/>
      <c r="B38" s="317"/>
      <c r="C38" s="315"/>
      <c r="D38" s="315"/>
      <c r="E38" s="315"/>
      <c r="F38" s="20"/>
      <c r="G38" s="315" t="str">
        <f t="shared" si="0"/>
        <v/>
      </c>
      <c r="H38" s="315"/>
      <c r="I38" s="315"/>
      <c r="J38" s="315"/>
      <c r="K38" s="21" t="str">
        <f t="shared" si="1"/>
        <v/>
      </c>
      <c r="L38" s="4"/>
    </row>
    <row r="39" spans="1:12" ht="16.5" customHeight="1" x14ac:dyDescent="0.3">
      <c r="A39" s="4"/>
      <c r="B39" s="317"/>
      <c r="C39" s="315"/>
      <c r="D39" s="315"/>
      <c r="E39" s="315"/>
      <c r="F39" s="20"/>
      <c r="G39" s="315" t="str">
        <f t="shared" si="0"/>
        <v/>
      </c>
      <c r="H39" s="315"/>
      <c r="I39" s="315"/>
      <c r="J39" s="315"/>
      <c r="K39" s="21" t="str">
        <f t="shared" si="1"/>
        <v/>
      </c>
      <c r="L39" s="4"/>
    </row>
    <row r="40" spans="1:12" ht="16.5" customHeight="1" x14ac:dyDescent="0.3">
      <c r="A40" s="4"/>
      <c r="B40" s="317"/>
      <c r="C40" s="315"/>
      <c r="D40" s="315"/>
      <c r="E40" s="315"/>
      <c r="F40" s="20"/>
      <c r="G40" s="315" t="str">
        <f t="shared" si="0"/>
        <v/>
      </c>
      <c r="H40" s="315"/>
      <c r="I40" s="315"/>
      <c r="J40" s="315"/>
      <c r="K40" s="21" t="str">
        <f t="shared" si="1"/>
        <v/>
      </c>
      <c r="L40" s="4"/>
    </row>
    <row r="41" spans="1:12" ht="16.5" customHeight="1" x14ac:dyDescent="0.3">
      <c r="A41" s="4"/>
      <c r="B41" s="317"/>
      <c r="C41" s="315"/>
      <c r="D41" s="315"/>
      <c r="E41" s="315"/>
      <c r="F41" s="20"/>
      <c r="G41" s="315" t="str">
        <f t="shared" si="0"/>
        <v/>
      </c>
      <c r="H41" s="315"/>
      <c r="I41" s="315"/>
      <c r="J41" s="315"/>
      <c r="K41" s="21" t="str">
        <f t="shared" si="1"/>
        <v/>
      </c>
      <c r="L41" s="4"/>
    </row>
    <row r="42" spans="1:12" ht="16.5" customHeight="1" x14ac:dyDescent="0.3">
      <c r="A42" s="4"/>
      <c r="B42" s="317"/>
      <c r="C42" s="315"/>
      <c r="D42" s="315"/>
      <c r="E42" s="315"/>
      <c r="F42" s="20"/>
      <c r="G42" s="315" t="str">
        <f t="shared" si="0"/>
        <v/>
      </c>
      <c r="H42" s="315"/>
      <c r="I42" s="315"/>
      <c r="J42" s="315"/>
      <c r="K42" s="21" t="str">
        <f t="shared" si="1"/>
        <v/>
      </c>
      <c r="L42" s="4"/>
    </row>
    <row r="43" spans="1:12" ht="16.5" customHeight="1" thickBot="1" x14ac:dyDescent="0.35">
      <c r="A43" s="4"/>
      <c r="B43" s="328"/>
      <c r="C43" s="329"/>
      <c r="D43" s="329"/>
      <c r="E43" s="329"/>
      <c r="F43" s="22"/>
      <c r="G43" s="315" t="str">
        <f t="shared" si="0"/>
        <v/>
      </c>
      <c r="H43" s="315"/>
      <c r="I43" s="329"/>
      <c r="J43" s="329"/>
      <c r="K43" s="21" t="str">
        <f t="shared" si="1"/>
        <v/>
      </c>
      <c r="L43" s="4"/>
    </row>
    <row r="44" spans="1:12" ht="39" customHeight="1" x14ac:dyDescent="0.3">
      <c r="A44" s="4"/>
      <c r="B44" s="335" t="s">
        <v>0</v>
      </c>
      <c r="C44" s="336"/>
      <c r="D44" s="336" t="s">
        <v>2</v>
      </c>
      <c r="E44" s="336"/>
      <c r="F44" s="18" t="s">
        <v>1</v>
      </c>
      <c r="G44" s="336" t="s">
        <v>3</v>
      </c>
      <c r="H44" s="336"/>
      <c r="I44" s="336" t="s">
        <v>5</v>
      </c>
      <c r="J44" s="336"/>
      <c r="K44" s="19" t="s">
        <v>4</v>
      </c>
      <c r="L44" s="4"/>
    </row>
    <row r="45" spans="1:12" ht="16.5" customHeight="1" x14ac:dyDescent="0.3">
      <c r="A45" s="4"/>
      <c r="B45" s="317"/>
      <c r="C45" s="315"/>
      <c r="D45" s="315"/>
      <c r="E45" s="315"/>
      <c r="F45" s="20"/>
      <c r="G45" s="315" t="str">
        <f>IF(B45="","",B45-D45)</f>
        <v/>
      </c>
      <c r="H45" s="315"/>
      <c r="I45" s="315"/>
      <c r="J45" s="315"/>
      <c r="K45" s="21" t="str">
        <f>IF(G45="","",IF(AND(G45&gt;=-I45,G45&lt;=I45),"Pass","Fail"))</f>
        <v/>
      </c>
      <c r="L45" s="4"/>
    </row>
    <row r="46" spans="1:12" ht="16.5" customHeight="1" x14ac:dyDescent="0.3">
      <c r="A46" s="4"/>
      <c r="B46" s="317"/>
      <c r="C46" s="315"/>
      <c r="D46" s="315"/>
      <c r="E46" s="315"/>
      <c r="F46" s="20"/>
      <c r="G46" s="315" t="str">
        <f t="shared" ref="G46:G53" si="2">IF(B46="","",B46-D46)</f>
        <v/>
      </c>
      <c r="H46" s="315"/>
      <c r="I46" s="315"/>
      <c r="J46" s="315"/>
      <c r="K46" s="21" t="str">
        <f t="shared" ref="K46:K53" si="3">IF(G46="","",IF(AND(G46&gt;=-I46,G46&lt;=I46),"Pass","Fail"))</f>
        <v/>
      </c>
      <c r="L46" s="4"/>
    </row>
    <row r="47" spans="1:12" ht="16.5" customHeight="1" x14ac:dyDescent="0.3">
      <c r="A47" s="4"/>
      <c r="B47" s="317"/>
      <c r="C47" s="315"/>
      <c r="D47" s="315"/>
      <c r="E47" s="315"/>
      <c r="F47" s="20"/>
      <c r="G47" s="315" t="str">
        <f t="shared" si="2"/>
        <v/>
      </c>
      <c r="H47" s="315"/>
      <c r="I47" s="315"/>
      <c r="J47" s="315"/>
      <c r="K47" s="21" t="str">
        <f t="shared" si="3"/>
        <v/>
      </c>
      <c r="L47" s="4"/>
    </row>
    <row r="48" spans="1:12" ht="16.5" customHeight="1" x14ac:dyDescent="0.3">
      <c r="A48" s="4"/>
      <c r="B48" s="317"/>
      <c r="C48" s="315"/>
      <c r="D48" s="315"/>
      <c r="E48" s="315"/>
      <c r="F48" s="20"/>
      <c r="G48" s="315" t="str">
        <f t="shared" si="2"/>
        <v/>
      </c>
      <c r="H48" s="315"/>
      <c r="I48" s="315"/>
      <c r="J48" s="315"/>
      <c r="K48" s="21" t="str">
        <f t="shared" si="3"/>
        <v/>
      </c>
      <c r="L48" s="4"/>
    </row>
    <row r="49" spans="1:12" ht="16.5" customHeight="1" x14ac:dyDescent="0.3">
      <c r="A49" s="4"/>
      <c r="B49" s="317"/>
      <c r="C49" s="315"/>
      <c r="D49" s="315"/>
      <c r="E49" s="315"/>
      <c r="F49" s="20"/>
      <c r="G49" s="315" t="str">
        <f t="shared" si="2"/>
        <v/>
      </c>
      <c r="H49" s="315"/>
      <c r="I49" s="315"/>
      <c r="J49" s="315"/>
      <c r="K49" s="21" t="str">
        <f t="shared" si="3"/>
        <v/>
      </c>
      <c r="L49" s="4"/>
    </row>
    <row r="50" spans="1:12" ht="16.5" customHeight="1" x14ac:dyDescent="0.3">
      <c r="A50" s="4"/>
      <c r="B50" s="317"/>
      <c r="C50" s="315"/>
      <c r="D50" s="315"/>
      <c r="E50" s="315"/>
      <c r="F50" s="20"/>
      <c r="G50" s="315" t="str">
        <f t="shared" si="2"/>
        <v/>
      </c>
      <c r="H50" s="315"/>
      <c r="I50" s="315"/>
      <c r="J50" s="315"/>
      <c r="K50" s="21" t="str">
        <f t="shared" si="3"/>
        <v/>
      </c>
      <c r="L50" s="4"/>
    </row>
    <row r="51" spans="1:12" ht="16.5" customHeight="1" x14ac:dyDescent="0.3">
      <c r="A51" s="4"/>
      <c r="B51" s="317"/>
      <c r="C51" s="315"/>
      <c r="D51" s="315"/>
      <c r="E51" s="315"/>
      <c r="F51" s="20"/>
      <c r="G51" s="315" t="str">
        <f t="shared" si="2"/>
        <v/>
      </c>
      <c r="H51" s="315"/>
      <c r="I51" s="315"/>
      <c r="J51" s="315"/>
      <c r="K51" s="21" t="str">
        <f t="shared" si="3"/>
        <v/>
      </c>
      <c r="L51" s="4"/>
    </row>
    <row r="52" spans="1:12" ht="16.5" customHeight="1" x14ac:dyDescent="0.3">
      <c r="A52" s="4"/>
      <c r="B52" s="317"/>
      <c r="C52" s="315"/>
      <c r="D52" s="315"/>
      <c r="E52" s="315"/>
      <c r="F52" s="20"/>
      <c r="G52" s="315" t="str">
        <f t="shared" si="2"/>
        <v/>
      </c>
      <c r="H52" s="315"/>
      <c r="I52" s="315"/>
      <c r="J52" s="315"/>
      <c r="K52" s="21" t="str">
        <f t="shared" si="3"/>
        <v/>
      </c>
      <c r="L52" s="4"/>
    </row>
    <row r="53" spans="1:12" ht="16.5" customHeight="1" thickBot="1" x14ac:dyDescent="0.35">
      <c r="A53" s="4"/>
      <c r="B53" s="328"/>
      <c r="C53" s="329"/>
      <c r="D53" s="329"/>
      <c r="E53" s="329"/>
      <c r="F53" s="22"/>
      <c r="G53" s="329" t="str">
        <f t="shared" si="2"/>
        <v/>
      </c>
      <c r="H53" s="329"/>
      <c r="I53" s="329"/>
      <c r="J53" s="329"/>
      <c r="K53" s="23" t="str">
        <f t="shared" si="3"/>
        <v/>
      </c>
      <c r="L53" s="4"/>
    </row>
    <row r="54" spans="1:12" ht="15.75" customHeight="1" thickBot="1" x14ac:dyDescent="0.35">
      <c r="A54" s="8"/>
      <c r="B54" s="8"/>
      <c r="C54" s="8"/>
      <c r="D54" s="8"/>
      <c r="E54" s="8"/>
      <c r="F54" s="8"/>
      <c r="G54" s="8"/>
      <c r="H54" s="8"/>
      <c r="I54" s="8"/>
      <c r="J54" s="8"/>
      <c r="K54" s="8"/>
      <c r="L54" s="8"/>
    </row>
    <row r="55" spans="1:12" ht="15.75" customHeight="1" thickBot="1" x14ac:dyDescent="0.35">
      <c r="A55" s="320" t="s">
        <v>24</v>
      </c>
      <c r="B55" s="321"/>
      <c r="C55" s="321"/>
      <c r="D55" s="321"/>
      <c r="E55" s="321"/>
      <c r="F55" s="321"/>
      <c r="G55" s="321"/>
      <c r="H55" s="321"/>
      <c r="I55" s="321"/>
      <c r="J55" s="321"/>
      <c r="K55" s="321"/>
      <c r="L55" s="322"/>
    </row>
    <row r="56" spans="1:12" ht="15.75" customHeight="1" x14ac:dyDescent="0.3">
      <c r="A56" s="350"/>
      <c r="B56" s="351"/>
      <c r="C56" s="351"/>
      <c r="D56" s="351"/>
      <c r="E56" s="351"/>
      <c r="F56" s="351"/>
      <c r="G56" s="351"/>
      <c r="H56" s="351"/>
      <c r="I56" s="351"/>
      <c r="J56" s="351"/>
      <c r="K56" s="351"/>
      <c r="L56" s="352"/>
    </row>
    <row r="57" spans="1:12" ht="15.75" customHeight="1" x14ac:dyDescent="0.3">
      <c r="A57" s="353"/>
      <c r="B57" s="354"/>
      <c r="C57" s="354"/>
      <c r="D57" s="354"/>
      <c r="E57" s="354"/>
      <c r="F57" s="354"/>
      <c r="G57" s="354"/>
      <c r="H57" s="354"/>
      <c r="I57" s="354"/>
      <c r="J57" s="354"/>
      <c r="K57" s="354"/>
      <c r="L57" s="355"/>
    </row>
    <row r="58" spans="1:12" ht="15.75" customHeight="1" thickBot="1" x14ac:dyDescent="0.35">
      <c r="A58" s="356"/>
      <c r="B58" s="357"/>
      <c r="C58" s="357"/>
      <c r="D58" s="357"/>
      <c r="E58" s="357"/>
      <c r="F58" s="357"/>
      <c r="G58" s="357"/>
      <c r="H58" s="357"/>
      <c r="I58" s="357"/>
      <c r="J58" s="357"/>
      <c r="K58" s="357"/>
      <c r="L58" s="358"/>
    </row>
    <row r="59" spans="1:12" ht="15.75" customHeight="1" x14ac:dyDescent="0.3">
      <c r="A59" s="2"/>
      <c r="B59" s="2"/>
      <c r="C59" s="2"/>
      <c r="D59" s="2"/>
      <c r="E59" s="2"/>
      <c r="F59" s="2"/>
      <c r="G59" s="2"/>
      <c r="H59" s="2"/>
      <c r="I59" s="2"/>
      <c r="J59" s="2"/>
      <c r="K59" s="2"/>
      <c r="L59" s="2"/>
    </row>
    <row r="60" spans="1:12" ht="21.75" customHeight="1" x14ac:dyDescent="0.3">
      <c r="A60" s="359" t="s">
        <v>46</v>
      </c>
      <c r="B60" s="359"/>
      <c r="C60" s="359"/>
      <c r="D60" s="359"/>
      <c r="E60" s="359"/>
      <c r="F60" s="359"/>
      <c r="G60" s="359"/>
      <c r="H60" s="359"/>
      <c r="I60" s="359"/>
      <c r="J60" s="359"/>
      <c r="K60" s="359"/>
      <c r="L60" s="359"/>
    </row>
    <row r="61" spans="1:12" ht="21.75" customHeight="1" x14ac:dyDescent="0.3">
      <c r="A61" s="359"/>
      <c r="B61" s="359"/>
      <c r="C61" s="359"/>
      <c r="D61" s="359"/>
      <c r="E61" s="359"/>
      <c r="F61" s="359"/>
      <c r="G61" s="359"/>
      <c r="H61" s="359"/>
      <c r="I61" s="359"/>
      <c r="J61" s="359"/>
      <c r="K61" s="359"/>
      <c r="L61" s="359"/>
    </row>
    <row r="62" spans="1:12" ht="15.75" customHeight="1" x14ac:dyDescent="0.3">
      <c r="A62" s="5"/>
      <c r="B62" s="5"/>
      <c r="C62" s="5"/>
      <c r="D62" s="5"/>
      <c r="E62" s="5"/>
      <c r="F62" s="5"/>
      <c r="G62" s="5"/>
      <c r="H62" s="5"/>
      <c r="I62" s="5"/>
      <c r="J62" s="5"/>
      <c r="K62" s="5"/>
      <c r="L62" s="5"/>
    </row>
    <row r="63" spans="1:12" ht="15.75" customHeight="1" x14ac:dyDescent="0.3">
      <c r="A63" s="2"/>
      <c r="B63" s="2"/>
      <c r="C63" s="6"/>
      <c r="D63" s="6"/>
      <c r="E63" s="6"/>
      <c r="F63" s="2"/>
      <c r="G63" s="2"/>
      <c r="H63" s="2"/>
      <c r="I63" s="2"/>
      <c r="J63" s="2"/>
      <c r="K63" s="2"/>
      <c r="L63" s="2"/>
    </row>
    <row r="64" spans="1:12" ht="15.75" customHeight="1" thickBot="1" x14ac:dyDescent="0.35">
      <c r="A64" s="347" t="s">
        <v>12</v>
      </c>
      <c r="B64" s="347"/>
      <c r="C64" s="348"/>
      <c r="D64" s="348"/>
      <c r="E64" s="348"/>
      <c r="F64" s="6"/>
      <c r="G64" s="347" t="s">
        <v>40</v>
      </c>
      <c r="H64" s="347"/>
      <c r="I64" s="348"/>
      <c r="J64" s="348"/>
      <c r="K64" s="348"/>
      <c r="L64" s="7"/>
    </row>
    <row r="65" spans="1:12" ht="15.75" customHeight="1" x14ac:dyDescent="0.3">
      <c r="A65" s="2"/>
      <c r="B65" s="2"/>
      <c r="C65" s="2"/>
      <c r="D65" s="2"/>
      <c r="E65" s="2"/>
      <c r="F65" s="2"/>
      <c r="G65" s="2"/>
      <c r="H65" s="2"/>
      <c r="I65" s="2"/>
      <c r="J65" s="2"/>
      <c r="K65" s="2"/>
      <c r="L65" s="2"/>
    </row>
    <row r="66" spans="1:12" ht="15.75" customHeight="1" thickBot="1" x14ac:dyDescent="0.35">
      <c r="A66" s="347" t="s">
        <v>49</v>
      </c>
      <c r="B66" s="347"/>
      <c r="C66" s="348"/>
      <c r="D66" s="348"/>
      <c r="E66" s="348"/>
      <c r="F66" s="2"/>
      <c r="G66" s="347" t="s">
        <v>41</v>
      </c>
      <c r="H66" s="347"/>
      <c r="I66" s="348"/>
      <c r="J66" s="348"/>
      <c r="K66" s="348"/>
      <c r="L66" s="2"/>
    </row>
    <row r="67" spans="1:12" ht="15.75" customHeight="1" x14ac:dyDescent="0.3">
      <c r="A67" s="349"/>
      <c r="B67" s="349"/>
      <c r="C67" s="349"/>
      <c r="D67" s="349"/>
      <c r="E67" s="349"/>
      <c r="F67" s="349"/>
      <c r="G67" s="349"/>
      <c r="H67" s="349"/>
      <c r="I67" s="349"/>
      <c r="J67" s="349"/>
      <c r="K67" s="349"/>
      <c r="L67" s="349"/>
    </row>
    <row r="68" spans="1:12" ht="15.75" customHeight="1" x14ac:dyDescent="0.3">
      <c r="A68" s="5"/>
      <c r="B68" s="5"/>
      <c r="C68" s="5"/>
      <c r="D68" s="5"/>
      <c r="E68" s="5"/>
      <c r="F68" s="5"/>
      <c r="G68" s="5"/>
      <c r="H68" s="5"/>
      <c r="I68" s="5"/>
      <c r="J68" s="5"/>
      <c r="K68" s="5"/>
      <c r="L68" s="5"/>
    </row>
  </sheetData>
  <mergeCells count="191">
    <mergeCell ref="A66:B66"/>
    <mergeCell ref="C66:E66"/>
    <mergeCell ref="G66:H66"/>
    <mergeCell ref="I66:K66"/>
    <mergeCell ref="A67:L67"/>
    <mergeCell ref="A55:L55"/>
    <mergeCell ref="A56:L58"/>
    <mergeCell ref="A60:L61"/>
    <mergeCell ref="A64:B64"/>
    <mergeCell ref="G64:H64"/>
    <mergeCell ref="I64:K64"/>
    <mergeCell ref="C64:E64"/>
    <mergeCell ref="B52:C52"/>
    <mergeCell ref="D52:E52"/>
    <mergeCell ref="G52:H52"/>
    <mergeCell ref="I52:J52"/>
    <mergeCell ref="B53:C53"/>
    <mergeCell ref="D53:E53"/>
    <mergeCell ref="G53:H53"/>
    <mergeCell ref="I53:J53"/>
    <mergeCell ref="B50:C50"/>
    <mergeCell ref="D50:E50"/>
    <mergeCell ref="G50:H50"/>
    <mergeCell ref="I50:J50"/>
    <mergeCell ref="B51:C51"/>
    <mergeCell ref="D51:E51"/>
    <mergeCell ref="G51:H51"/>
    <mergeCell ref="I51:J51"/>
    <mergeCell ref="B48:C48"/>
    <mergeCell ref="D48:E48"/>
    <mergeCell ref="G48:H48"/>
    <mergeCell ref="I48:J48"/>
    <mergeCell ref="B49:C49"/>
    <mergeCell ref="D49:E49"/>
    <mergeCell ref="G49:H49"/>
    <mergeCell ref="I49:J49"/>
    <mergeCell ref="B46:C46"/>
    <mergeCell ref="D46:E46"/>
    <mergeCell ref="G46:H46"/>
    <mergeCell ref="I46:J46"/>
    <mergeCell ref="B47:C47"/>
    <mergeCell ref="D47:E47"/>
    <mergeCell ref="G47:H47"/>
    <mergeCell ref="I47:J47"/>
    <mergeCell ref="B44:C44"/>
    <mergeCell ref="D44:E44"/>
    <mergeCell ref="G44:H44"/>
    <mergeCell ref="I44:J44"/>
    <mergeCell ref="B45:C45"/>
    <mergeCell ref="D45:E45"/>
    <mergeCell ref="G45:H45"/>
    <mergeCell ref="I45:J45"/>
    <mergeCell ref="B35:C35"/>
    <mergeCell ref="D35:E35"/>
    <mergeCell ref="G35:H35"/>
    <mergeCell ref="I35:J35"/>
    <mergeCell ref="B36:C36"/>
    <mergeCell ref="D36:E36"/>
    <mergeCell ref="G36:H36"/>
    <mergeCell ref="I36:J36"/>
    <mergeCell ref="B37:C37"/>
    <mergeCell ref="D37:E37"/>
    <mergeCell ref="G37:H37"/>
    <mergeCell ref="I37:J37"/>
    <mergeCell ref="B38:C38"/>
    <mergeCell ref="D38:E38"/>
    <mergeCell ref="G38:H38"/>
    <mergeCell ref="B42:C42"/>
    <mergeCell ref="A21:B21"/>
    <mergeCell ref="K21:L21"/>
    <mergeCell ref="A18:D18"/>
    <mergeCell ref="E18:F18"/>
    <mergeCell ref="G18:H18"/>
    <mergeCell ref="I18:J18"/>
    <mergeCell ref="K18:L18"/>
    <mergeCell ref="A20:L20"/>
    <mergeCell ref="A23:B23"/>
    <mergeCell ref="I23:J23"/>
    <mergeCell ref="K23:L23"/>
    <mergeCell ref="A22:B22"/>
    <mergeCell ref="C22:D22"/>
    <mergeCell ref="C23:D23"/>
    <mergeCell ref="E23:F23"/>
    <mergeCell ref="G23:H23"/>
    <mergeCell ref="I21:J21"/>
    <mergeCell ref="I22:J22"/>
    <mergeCell ref="K22:L22"/>
    <mergeCell ref="E22:F22"/>
    <mergeCell ref="G22:H22"/>
    <mergeCell ref="C21:H21"/>
    <mergeCell ref="A16:D16"/>
    <mergeCell ref="E16:F16"/>
    <mergeCell ref="G16:H16"/>
    <mergeCell ref="I16:J16"/>
    <mergeCell ref="K16:L16"/>
    <mergeCell ref="A17:D17"/>
    <mergeCell ref="E17:F17"/>
    <mergeCell ref="G17:H17"/>
    <mergeCell ref="I17:J17"/>
    <mergeCell ref="K17:L17"/>
    <mergeCell ref="A14:D14"/>
    <mergeCell ref="E14:F14"/>
    <mergeCell ref="G14:H14"/>
    <mergeCell ref="I14:J14"/>
    <mergeCell ref="K14:L14"/>
    <mergeCell ref="A15:D15"/>
    <mergeCell ref="E15:F15"/>
    <mergeCell ref="G15:H15"/>
    <mergeCell ref="I15:J15"/>
    <mergeCell ref="K15:L15"/>
    <mergeCell ref="C6:F6"/>
    <mergeCell ref="G6:H6"/>
    <mergeCell ref="I6:L6"/>
    <mergeCell ref="A7:B7"/>
    <mergeCell ref="C7:F7"/>
    <mergeCell ref="G7:H7"/>
    <mergeCell ref="I7:L7"/>
    <mergeCell ref="A3:B6"/>
    <mergeCell ref="C3:F3"/>
    <mergeCell ref="G3:H3"/>
    <mergeCell ref="I3:L3"/>
    <mergeCell ref="C4:F4"/>
    <mergeCell ref="G4:H4"/>
    <mergeCell ref="I4:L4"/>
    <mergeCell ref="C5:F5"/>
    <mergeCell ref="G5:H5"/>
    <mergeCell ref="I5:L5"/>
    <mergeCell ref="A1:F1"/>
    <mergeCell ref="G1:L1"/>
    <mergeCell ref="A2:B2"/>
    <mergeCell ref="C2:F2"/>
    <mergeCell ref="G2:H2"/>
    <mergeCell ref="I2:L2"/>
    <mergeCell ref="B34:C34"/>
    <mergeCell ref="D34:E34"/>
    <mergeCell ref="G34:H34"/>
    <mergeCell ref="I34:J34"/>
    <mergeCell ref="A28:B28"/>
    <mergeCell ref="C28:L28"/>
    <mergeCell ref="C27:D27"/>
    <mergeCell ref="E27:F27"/>
    <mergeCell ref="G27:H27"/>
    <mergeCell ref="I27:J27"/>
    <mergeCell ref="K27:L27"/>
    <mergeCell ref="A9:L10"/>
    <mergeCell ref="A12:L12"/>
    <mergeCell ref="A13:D13"/>
    <mergeCell ref="E13:F13"/>
    <mergeCell ref="G13:H13"/>
    <mergeCell ref="I13:J13"/>
    <mergeCell ref="K13:L13"/>
    <mergeCell ref="D42:E42"/>
    <mergeCell ref="G42:H42"/>
    <mergeCell ref="I42:J42"/>
    <mergeCell ref="B43:C43"/>
    <mergeCell ref="D43:E43"/>
    <mergeCell ref="G43:H43"/>
    <mergeCell ref="I43:J43"/>
    <mergeCell ref="I38:J38"/>
    <mergeCell ref="B39:C39"/>
    <mergeCell ref="D39:E39"/>
    <mergeCell ref="G39:H39"/>
    <mergeCell ref="I39:J39"/>
    <mergeCell ref="B40:C40"/>
    <mergeCell ref="D40:E40"/>
    <mergeCell ref="G40:H40"/>
    <mergeCell ref="I40:J40"/>
    <mergeCell ref="C25:L25"/>
    <mergeCell ref="B41:C41"/>
    <mergeCell ref="D41:E41"/>
    <mergeCell ref="G41:H41"/>
    <mergeCell ref="I41:J41"/>
    <mergeCell ref="A24:B24"/>
    <mergeCell ref="C24:D24"/>
    <mergeCell ref="E24:F24"/>
    <mergeCell ref="G24:H24"/>
    <mergeCell ref="I24:J24"/>
    <mergeCell ref="K24:L24"/>
    <mergeCell ref="A27:B27"/>
    <mergeCell ref="A30:L30"/>
    <mergeCell ref="A31:B31"/>
    <mergeCell ref="D31:E31"/>
    <mergeCell ref="G31:H31"/>
    <mergeCell ref="J31:K31"/>
    <mergeCell ref="A25:B25"/>
    <mergeCell ref="B33:K33"/>
    <mergeCell ref="E26:F26"/>
    <mergeCell ref="G26:H26"/>
    <mergeCell ref="I26:J26"/>
    <mergeCell ref="K26:L26"/>
    <mergeCell ref="A26:D26"/>
  </mergeCells>
  <conditionalFormatting sqref="K35:K43">
    <cfRule type="containsText" dxfId="269" priority="4" operator="containsText" text="Fail">
      <formula>NOT(ISERROR(SEARCH("Fail",K35)))</formula>
    </cfRule>
    <cfRule type="containsText" dxfId="268" priority="5" operator="containsText" text="Pass">
      <formula>NOT(ISERROR(SEARCH("Pass",K35)))</formula>
    </cfRule>
  </conditionalFormatting>
  <conditionalFormatting sqref="K45:K53">
    <cfRule type="containsText" dxfId="267" priority="2" operator="containsText" text="Fail">
      <formula>NOT(ISERROR(SEARCH("Fail",K45)))</formula>
    </cfRule>
    <cfRule type="containsText" dxfId="266" priority="3" operator="containsText" text="Pass">
      <formula>NOT(ISERROR(SEARCH("Pass",K45)))</formula>
    </cfRule>
  </conditionalFormatting>
  <pageMargins left="1.05" right="0.95" top="1.75" bottom="0.75" header="0.5" footer="1"/>
  <pageSetup scale="48" orientation="portrait" r:id="rId1"/>
  <headerFooter>
    <oddFooter>&amp;CPage &amp;P of &amp;N&amp;R&amp;F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5"/>
  <sheetViews>
    <sheetView zoomScale="70" zoomScaleNormal="70" workbookViewId="0">
      <selection activeCell="G31" sqref="G31:H31"/>
    </sheetView>
  </sheetViews>
  <sheetFormatPr defaultColWidth="14" defaultRowHeight="15" x14ac:dyDescent="0.25"/>
  <sheetData>
    <row r="1" spans="1:13" x14ac:dyDescent="0.25">
      <c r="A1" s="283"/>
      <c r="B1" s="283"/>
      <c r="C1" s="283"/>
      <c r="D1" s="283"/>
      <c r="E1" s="362" t="s">
        <v>48</v>
      </c>
      <c r="F1" s="362"/>
      <c r="G1" s="362"/>
      <c r="H1" s="362"/>
      <c r="I1" s="362"/>
      <c r="J1" s="362"/>
      <c r="K1" s="362"/>
      <c r="L1" s="362"/>
      <c r="M1" s="32"/>
    </row>
    <row r="2" spans="1:13" x14ac:dyDescent="0.25">
      <c r="A2" s="283"/>
      <c r="B2" s="283"/>
      <c r="C2" s="283"/>
      <c r="D2" s="283"/>
      <c r="E2" s="362"/>
      <c r="F2" s="362"/>
      <c r="G2" s="362"/>
      <c r="H2" s="362"/>
      <c r="I2" s="362"/>
      <c r="J2" s="362"/>
      <c r="K2" s="362"/>
      <c r="L2" s="362"/>
      <c r="M2" s="32"/>
    </row>
    <row r="3" spans="1:13" x14ac:dyDescent="0.25">
      <c r="A3" s="283"/>
      <c r="B3" s="283"/>
      <c r="C3" s="283"/>
      <c r="D3" s="283"/>
      <c r="E3" s="362"/>
      <c r="F3" s="362"/>
      <c r="G3" s="362"/>
      <c r="H3" s="362"/>
      <c r="I3" s="362"/>
      <c r="J3" s="362"/>
      <c r="K3" s="362"/>
      <c r="L3" s="362"/>
      <c r="M3" s="32"/>
    </row>
    <row r="4" spans="1:13" ht="15" customHeight="1" x14ac:dyDescent="0.25">
      <c r="A4" s="283"/>
      <c r="B4" s="283"/>
      <c r="C4" s="283"/>
      <c r="D4" s="283"/>
      <c r="E4" s="363" t="s">
        <v>51</v>
      </c>
      <c r="F4" s="363"/>
      <c r="G4" s="363"/>
      <c r="H4" s="363"/>
      <c r="I4" s="363"/>
      <c r="J4" s="363"/>
      <c r="K4" s="363"/>
      <c r="L4" s="363"/>
      <c r="M4" s="32"/>
    </row>
    <row r="5" spans="1:13" ht="15" customHeight="1" x14ac:dyDescent="0.25">
      <c r="A5" s="283"/>
      <c r="B5" s="283"/>
      <c r="C5" s="283"/>
      <c r="D5" s="283"/>
      <c r="E5" s="363"/>
      <c r="F5" s="363"/>
      <c r="G5" s="363"/>
      <c r="H5" s="363"/>
      <c r="I5" s="363"/>
      <c r="J5" s="363"/>
      <c r="K5" s="363"/>
      <c r="L5" s="363"/>
      <c r="M5" s="32"/>
    </row>
    <row r="6" spans="1:13" ht="15" customHeight="1" x14ac:dyDescent="0.25">
      <c r="A6" s="32"/>
      <c r="B6" s="32"/>
      <c r="C6" s="32"/>
      <c r="D6" s="32"/>
      <c r="E6" s="363"/>
      <c r="F6" s="363"/>
      <c r="G6" s="363"/>
      <c r="H6" s="363"/>
      <c r="I6" s="363"/>
      <c r="J6" s="363"/>
      <c r="K6" s="363"/>
      <c r="L6" s="363"/>
      <c r="M6" s="32"/>
    </row>
    <row r="7" spans="1:13" ht="24" thickBot="1" x14ac:dyDescent="0.3">
      <c r="A7" s="32"/>
      <c r="B7" s="32"/>
      <c r="C7" s="32"/>
      <c r="D7" s="32"/>
      <c r="E7" s="43"/>
      <c r="F7" s="43"/>
      <c r="G7" s="43"/>
      <c r="H7" s="43"/>
      <c r="I7" s="43"/>
      <c r="J7" s="43"/>
      <c r="K7" s="43"/>
      <c r="L7" s="43"/>
      <c r="M7" s="32"/>
    </row>
    <row r="8" spans="1:13" ht="18.75" thickBot="1" x14ac:dyDescent="0.3">
      <c r="A8" s="320" t="s">
        <v>28</v>
      </c>
      <c r="B8" s="321"/>
      <c r="C8" s="321"/>
      <c r="D8" s="321"/>
      <c r="E8" s="321"/>
      <c r="F8" s="322"/>
      <c r="G8" s="320" t="s">
        <v>29</v>
      </c>
      <c r="H8" s="321"/>
      <c r="I8" s="321"/>
      <c r="J8" s="321"/>
      <c r="K8" s="321"/>
      <c r="L8" s="322"/>
    </row>
    <row r="9" spans="1:13" ht="20.25" x14ac:dyDescent="0.25">
      <c r="A9" s="330" t="s">
        <v>31</v>
      </c>
      <c r="B9" s="254"/>
      <c r="C9" s="331"/>
      <c r="D9" s="331"/>
      <c r="E9" s="331"/>
      <c r="F9" s="332"/>
      <c r="G9" s="330" t="s">
        <v>36</v>
      </c>
      <c r="H9" s="254"/>
      <c r="I9" s="333"/>
      <c r="J9" s="333"/>
      <c r="K9" s="333"/>
      <c r="L9" s="334"/>
    </row>
    <row r="10" spans="1:13" ht="18" x14ac:dyDescent="0.25">
      <c r="A10" s="318" t="s">
        <v>32</v>
      </c>
      <c r="B10" s="319"/>
      <c r="C10" s="315"/>
      <c r="D10" s="315"/>
      <c r="E10" s="315"/>
      <c r="F10" s="316"/>
      <c r="G10" s="318" t="s">
        <v>37</v>
      </c>
      <c r="H10" s="319"/>
      <c r="I10" s="315"/>
      <c r="J10" s="315"/>
      <c r="K10" s="315"/>
      <c r="L10" s="316"/>
    </row>
    <row r="11" spans="1:13" ht="18" x14ac:dyDescent="0.25">
      <c r="A11" s="318"/>
      <c r="B11" s="319"/>
      <c r="C11" s="315"/>
      <c r="D11" s="315"/>
      <c r="E11" s="315"/>
      <c r="F11" s="316"/>
      <c r="G11" s="318" t="s">
        <v>38</v>
      </c>
      <c r="H11" s="319"/>
      <c r="I11" s="315"/>
      <c r="J11" s="315"/>
      <c r="K11" s="315"/>
      <c r="L11" s="316"/>
    </row>
    <row r="12" spans="1:13" ht="18" x14ac:dyDescent="0.25">
      <c r="A12" s="318"/>
      <c r="B12" s="319"/>
      <c r="C12" s="315"/>
      <c r="D12" s="315"/>
      <c r="E12" s="315"/>
      <c r="F12" s="316"/>
      <c r="G12" s="318" t="s">
        <v>39</v>
      </c>
      <c r="H12" s="319"/>
      <c r="I12" s="345" t="s">
        <v>50</v>
      </c>
      <c r="J12" s="345"/>
      <c r="K12" s="345"/>
      <c r="L12" s="346"/>
    </row>
    <row r="13" spans="1:13" ht="18" x14ac:dyDescent="0.25">
      <c r="A13" s="318"/>
      <c r="B13" s="319"/>
      <c r="C13" s="315"/>
      <c r="D13" s="315"/>
      <c r="E13" s="315"/>
      <c r="F13" s="316"/>
      <c r="G13" s="318" t="s">
        <v>34</v>
      </c>
      <c r="H13" s="319"/>
      <c r="I13" s="341"/>
      <c r="J13" s="341"/>
      <c r="K13" s="341"/>
      <c r="L13" s="342"/>
    </row>
    <row r="14" spans="1:13" ht="18.75" thickBot="1" x14ac:dyDescent="0.3">
      <c r="A14" s="337" t="s">
        <v>33</v>
      </c>
      <c r="B14" s="338"/>
      <c r="C14" s="329"/>
      <c r="D14" s="329"/>
      <c r="E14" s="329"/>
      <c r="F14" s="339"/>
      <c r="G14" s="337" t="s">
        <v>35</v>
      </c>
      <c r="H14" s="338"/>
      <c r="I14" s="343"/>
      <c r="J14" s="343"/>
      <c r="K14" s="343"/>
      <c r="L14" s="344"/>
    </row>
    <row r="15" spans="1:13" ht="18" x14ac:dyDescent="0.25">
      <c r="A15" s="30"/>
      <c r="B15" s="30"/>
      <c r="C15" s="30"/>
      <c r="D15" s="30"/>
      <c r="E15" s="30"/>
      <c r="F15" s="30"/>
      <c r="G15" s="30"/>
      <c r="H15" s="30"/>
      <c r="I15" s="30"/>
      <c r="J15" s="30"/>
      <c r="K15" s="30"/>
      <c r="L15" s="30"/>
    </row>
    <row r="16" spans="1:13" ht="22.5" customHeight="1" x14ac:dyDescent="0.25">
      <c r="A16" s="360" t="s">
        <v>52</v>
      </c>
      <c r="B16" s="360"/>
      <c r="C16" s="360"/>
      <c r="D16" s="360"/>
      <c r="E16" s="360"/>
      <c r="F16" s="360"/>
      <c r="G16" s="360"/>
      <c r="H16" s="360"/>
      <c r="I16" s="360"/>
      <c r="J16" s="360"/>
      <c r="K16" s="360"/>
      <c r="L16" s="360"/>
    </row>
    <row r="17" spans="1:12" ht="22.5" customHeight="1" x14ac:dyDescent="0.25">
      <c r="A17" s="360"/>
      <c r="B17" s="360"/>
      <c r="C17" s="360"/>
      <c r="D17" s="360"/>
      <c r="E17" s="360"/>
      <c r="F17" s="360"/>
      <c r="G17" s="360"/>
      <c r="H17" s="360"/>
      <c r="I17" s="360"/>
      <c r="J17" s="360"/>
      <c r="K17" s="360"/>
      <c r="L17" s="360"/>
    </row>
    <row r="18" spans="1:12" ht="18.75" thickBot="1" x14ac:dyDescent="0.3">
      <c r="A18" s="30"/>
      <c r="B18" s="30"/>
      <c r="C18" s="30"/>
      <c r="D18" s="30"/>
      <c r="E18" s="30"/>
      <c r="F18" s="30"/>
      <c r="G18" s="30"/>
      <c r="H18" s="30"/>
      <c r="I18" s="30"/>
      <c r="J18" s="30"/>
      <c r="K18" s="30"/>
      <c r="L18" s="30"/>
    </row>
    <row r="19" spans="1:12" ht="18.75" thickBot="1" x14ac:dyDescent="0.3">
      <c r="A19" s="320" t="s">
        <v>20</v>
      </c>
      <c r="B19" s="321"/>
      <c r="C19" s="321"/>
      <c r="D19" s="321"/>
      <c r="E19" s="321"/>
      <c r="F19" s="321"/>
      <c r="G19" s="321"/>
      <c r="H19" s="321"/>
      <c r="I19" s="321"/>
      <c r="J19" s="321"/>
      <c r="K19" s="321"/>
      <c r="L19" s="322"/>
    </row>
    <row r="20" spans="1:12" ht="18" x14ac:dyDescent="0.25">
      <c r="A20" s="330" t="s">
        <v>23</v>
      </c>
      <c r="B20" s="254"/>
      <c r="C20" s="254"/>
      <c r="D20" s="254"/>
      <c r="E20" s="254" t="s">
        <v>22</v>
      </c>
      <c r="F20" s="254"/>
      <c r="G20" s="254" t="s">
        <v>21</v>
      </c>
      <c r="H20" s="254"/>
      <c r="I20" s="254" t="s">
        <v>53</v>
      </c>
      <c r="J20" s="254"/>
      <c r="K20" s="254" t="s">
        <v>54</v>
      </c>
      <c r="L20" s="255"/>
    </row>
    <row r="21" spans="1:12" ht="18" x14ac:dyDescent="0.25">
      <c r="A21" s="317"/>
      <c r="B21" s="315"/>
      <c r="C21" s="315"/>
      <c r="D21" s="315"/>
      <c r="E21" s="315"/>
      <c r="F21" s="315"/>
      <c r="G21" s="315"/>
      <c r="H21" s="315"/>
      <c r="I21" s="315"/>
      <c r="J21" s="315"/>
      <c r="K21" s="315"/>
      <c r="L21" s="316"/>
    </row>
    <row r="22" spans="1:12" ht="18" x14ac:dyDescent="0.25">
      <c r="A22" s="317"/>
      <c r="B22" s="315"/>
      <c r="C22" s="315"/>
      <c r="D22" s="315"/>
      <c r="E22" s="315"/>
      <c r="F22" s="315"/>
      <c r="G22" s="315"/>
      <c r="H22" s="315"/>
      <c r="I22" s="315"/>
      <c r="J22" s="315"/>
      <c r="K22" s="315"/>
      <c r="L22" s="316"/>
    </row>
    <row r="23" spans="1:12" ht="18" x14ac:dyDescent="0.25">
      <c r="A23" s="317"/>
      <c r="B23" s="315"/>
      <c r="C23" s="315"/>
      <c r="D23" s="315"/>
      <c r="E23" s="315"/>
      <c r="F23" s="315"/>
      <c r="G23" s="315"/>
      <c r="H23" s="315"/>
      <c r="I23" s="315"/>
      <c r="J23" s="315"/>
      <c r="K23" s="315"/>
      <c r="L23" s="316"/>
    </row>
    <row r="24" spans="1:12" ht="18" x14ac:dyDescent="0.25">
      <c r="A24" s="317"/>
      <c r="B24" s="315"/>
      <c r="C24" s="315"/>
      <c r="D24" s="315"/>
      <c r="E24" s="315"/>
      <c r="F24" s="315"/>
      <c r="G24" s="315"/>
      <c r="H24" s="315"/>
      <c r="I24" s="315"/>
      <c r="J24" s="315"/>
      <c r="K24" s="315"/>
      <c r="L24" s="316"/>
    </row>
    <row r="25" spans="1:12" ht="18.75" thickBot="1" x14ac:dyDescent="0.3">
      <c r="A25" s="328"/>
      <c r="B25" s="329"/>
      <c r="C25" s="329"/>
      <c r="D25" s="329"/>
      <c r="E25" s="329"/>
      <c r="F25" s="329"/>
      <c r="G25" s="329"/>
      <c r="H25" s="329"/>
      <c r="I25" s="329"/>
      <c r="J25" s="329"/>
      <c r="K25" s="329"/>
      <c r="L25" s="339"/>
    </row>
    <row r="26" spans="1:12" ht="18.75" thickBot="1" x14ac:dyDescent="0.3">
      <c r="A26" s="32"/>
      <c r="B26" s="30"/>
      <c r="C26" s="30"/>
      <c r="D26" s="30"/>
      <c r="E26" s="30"/>
      <c r="F26" s="30"/>
      <c r="G26" s="30"/>
      <c r="H26" s="30"/>
      <c r="I26" s="30"/>
      <c r="J26" s="30"/>
      <c r="K26" s="30"/>
      <c r="L26" s="30"/>
    </row>
    <row r="27" spans="1:12" ht="18.75" thickBot="1" x14ac:dyDescent="0.3">
      <c r="A27" s="320" t="s">
        <v>13</v>
      </c>
      <c r="B27" s="321"/>
      <c r="C27" s="321"/>
      <c r="D27" s="321"/>
      <c r="E27" s="321"/>
      <c r="F27" s="321"/>
      <c r="G27" s="321"/>
      <c r="H27" s="321"/>
      <c r="I27" s="321"/>
      <c r="J27" s="321"/>
      <c r="K27" s="321"/>
      <c r="L27" s="322"/>
    </row>
    <row r="28" spans="1:12" ht="18" x14ac:dyDescent="0.25">
      <c r="A28" s="330" t="s">
        <v>30</v>
      </c>
      <c r="B28" s="254"/>
      <c r="C28" s="331"/>
      <c r="D28" s="331"/>
      <c r="E28" s="331"/>
      <c r="F28" s="331"/>
      <c r="G28" s="331"/>
      <c r="H28" s="331"/>
      <c r="I28" s="254" t="s">
        <v>25</v>
      </c>
      <c r="J28" s="254"/>
      <c r="K28" s="331"/>
      <c r="L28" s="332"/>
    </row>
    <row r="29" spans="1:12" ht="18" x14ac:dyDescent="0.25">
      <c r="A29" s="318" t="s">
        <v>15</v>
      </c>
      <c r="B29" s="319"/>
      <c r="C29" s="315"/>
      <c r="D29" s="315"/>
      <c r="E29" s="319" t="s">
        <v>16</v>
      </c>
      <c r="F29" s="319"/>
      <c r="G29" s="315"/>
      <c r="H29" s="315"/>
      <c r="I29" s="319" t="s">
        <v>18</v>
      </c>
      <c r="J29" s="319"/>
      <c r="K29" s="315"/>
      <c r="L29" s="316"/>
    </row>
    <row r="30" spans="1:12" ht="18" x14ac:dyDescent="0.25">
      <c r="A30" s="318" t="s">
        <v>14</v>
      </c>
      <c r="B30" s="319"/>
      <c r="C30" s="315"/>
      <c r="D30" s="315"/>
      <c r="E30" s="319" t="s">
        <v>42</v>
      </c>
      <c r="F30" s="319"/>
      <c r="G30" s="315"/>
      <c r="H30" s="315"/>
      <c r="I30" s="319" t="s">
        <v>43</v>
      </c>
      <c r="J30" s="319"/>
      <c r="K30" s="315"/>
      <c r="L30" s="316"/>
    </row>
    <row r="31" spans="1:12" ht="18" x14ac:dyDescent="0.25">
      <c r="A31" s="318" t="s">
        <v>17</v>
      </c>
      <c r="B31" s="319"/>
      <c r="C31" s="315"/>
      <c r="D31" s="315"/>
      <c r="E31" s="319" t="s">
        <v>26</v>
      </c>
      <c r="F31" s="319"/>
      <c r="G31" s="315"/>
      <c r="H31" s="315"/>
      <c r="I31" s="319" t="s">
        <v>27</v>
      </c>
      <c r="J31" s="319"/>
      <c r="K31" s="315"/>
      <c r="L31" s="316"/>
    </row>
    <row r="32" spans="1:12" ht="37.5" customHeight="1" x14ac:dyDescent="0.25">
      <c r="A32" s="318" t="s">
        <v>19</v>
      </c>
      <c r="B32" s="319"/>
      <c r="C32" s="315"/>
      <c r="D32" s="315"/>
      <c r="E32" s="315"/>
      <c r="F32" s="315"/>
      <c r="G32" s="315"/>
      <c r="H32" s="315"/>
      <c r="I32" s="315"/>
      <c r="J32" s="315"/>
      <c r="K32" s="315"/>
      <c r="L32" s="316"/>
    </row>
    <row r="33" spans="1:12" ht="18" x14ac:dyDescent="0.25">
      <c r="A33" s="325"/>
      <c r="B33" s="326"/>
      <c r="C33" s="326"/>
      <c r="D33" s="327"/>
      <c r="E33" s="319" t="s">
        <v>42</v>
      </c>
      <c r="F33" s="319"/>
      <c r="G33" s="315"/>
      <c r="H33" s="315"/>
      <c r="I33" s="319" t="s">
        <v>43</v>
      </c>
      <c r="J33" s="319"/>
      <c r="K33" s="315"/>
      <c r="L33" s="316"/>
    </row>
    <row r="34" spans="1:12" ht="18" x14ac:dyDescent="0.25">
      <c r="A34" s="318" t="s">
        <v>17</v>
      </c>
      <c r="B34" s="319"/>
      <c r="C34" s="315"/>
      <c r="D34" s="315"/>
      <c r="E34" s="319" t="s">
        <v>26</v>
      </c>
      <c r="F34" s="319"/>
      <c r="G34" s="315"/>
      <c r="H34" s="315"/>
      <c r="I34" s="319" t="s">
        <v>27</v>
      </c>
      <c r="J34" s="319"/>
      <c r="K34" s="315"/>
      <c r="L34" s="316"/>
    </row>
    <row r="35" spans="1:12" ht="38.25" customHeight="1" thickBot="1" x14ac:dyDescent="0.3">
      <c r="A35" s="337" t="s">
        <v>19</v>
      </c>
      <c r="B35" s="338"/>
      <c r="C35" s="329"/>
      <c r="D35" s="329"/>
      <c r="E35" s="329"/>
      <c r="F35" s="329"/>
      <c r="G35" s="329"/>
      <c r="H35" s="329"/>
      <c r="I35" s="329"/>
      <c r="J35" s="329"/>
      <c r="K35" s="329"/>
      <c r="L35" s="339"/>
    </row>
    <row r="36" spans="1:12" ht="18.75" thickBot="1" x14ac:dyDescent="0.3">
      <c r="A36" s="31"/>
      <c r="B36" s="31"/>
      <c r="C36" s="31"/>
      <c r="D36" s="31"/>
      <c r="E36" s="31"/>
      <c r="F36" s="31"/>
      <c r="G36" s="31"/>
      <c r="H36" s="31"/>
      <c r="I36" s="31"/>
      <c r="J36" s="31"/>
      <c r="K36" s="31"/>
      <c r="L36" s="31"/>
    </row>
    <row r="37" spans="1:12" ht="18.75" thickBot="1" x14ac:dyDescent="0.3">
      <c r="A37" s="320" t="s">
        <v>7</v>
      </c>
      <c r="B37" s="321"/>
      <c r="C37" s="321"/>
      <c r="D37" s="321"/>
      <c r="E37" s="321"/>
      <c r="F37" s="321"/>
      <c r="G37" s="321"/>
      <c r="H37" s="321"/>
      <c r="I37" s="321"/>
      <c r="J37" s="321"/>
      <c r="K37" s="321"/>
      <c r="L37" s="322"/>
    </row>
    <row r="38" spans="1:12" ht="18.75" thickBot="1" x14ac:dyDescent="0.3">
      <c r="A38" s="323" t="s">
        <v>8</v>
      </c>
      <c r="B38" s="324"/>
      <c r="C38" s="16"/>
      <c r="D38" s="324" t="s">
        <v>9</v>
      </c>
      <c r="E38" s="324"/>
      <c r="F38" s="16"/>
      <c r="G38" s="324" t="s">
        <v>10</v>
      </c>
      <c r="H38" s="324"/>
      <c r="I38" s="16"/>
      <c r="J38" s="324" t="s">
        <v>11</v>
      </c>
      <c r="K38" s="324"/>
      <c r="L38" s="17"/>
    </row>
    <row r="39" spans="1:12" ht="18.75" thickBot="1" x14ac:dyDescent="0.3">
      <c r="A39" s="30"/>
      <c r="B39" s="30"/>
      <c r="C39" s="30"/>
      <c r="D39" s="30"/>
      <c r="E39" s="30"/>
      <c r="F39" s="30"/>
      <c r="G39" s="30"/>
      <c r="H39" s="30"/>
      <c r="I39" s="30"/>
      <c r="J39" s="30"/>
      <c r="K39" s="30"/>
      <c r="L39" s="30"/>
    </row>
    <row r="40" spans="1:12" ht="19.5" thickBot="1" x14ac:dyDescent="0.35">
      <c r="A40" s="33"/>
      <c r="B40" s="320" t="s">
        <v>6</v>
      </c>
      <c r="C40" s="321"/>
      <c r="D40" s="321"/>
      <c r="E40" s="321"/>
      <c r="F40" s="321"/>
      <c r="G40" s="321"/>
      <c r="H40" s="321"/>
      <c r="I40" s="321"/>
      <c r="J40" s="321"/>
      <c r="K40" s="322"/>
      <c r="L40" s="33"/>
    </row>
    <row r="41" spans="1:12" ht="40.5" customHeight="1" x14ac:dyDescent="0.3">
      <c r="A41" s="33"/>
      <c r="B41" s="335" t="s">
        <v>0</v>
      </c>
      <c r="C41" s="336"/>
      <c r="D41" s="336" t="s">
        <v>2</v>
      </c>
      <c r="E41" s="336"/>
      <c r="F41" s="18" t="s">
        <v>1</v>
      </c>
      <c r="G41" s="336" t="s">
        <v>3</v>
      </c>
      <c r="H41" s="336"/>
      <c r="I41" s="336" t="s">
        <v>5</v>
      </c>
      <c r="J41" s="336"/>
      <c r="K41" s="19" t="s">
        <v>4</v>
      </c>
      <c r="L41" s="33"/>
    </row>
    <row r="42" spans="1:12" ht="18.75" x14ac:dyDescent="0.3">
      <c r="A42" s="33"/>
      <c r="B42" s="317"/>
      <c r="C42" s="315"/>
      <c r="D42" s="315"/>
      <c r="E42" s="315"/>
      <c r="F42" s="20"/>
      <c r="G42" s="315" t="str">
        <f>IF(B42="","",B42-D42)</f>
        <v/>
      </c>
      <c r="H42" s="315"/>
      <c r="I42" s="315"/>
      <c r="J42" s="315"/>
      <c r="K42" s="21" t="str">
        <f>IF(G42="","",IF(AND(G42&gt;=-I42,G42&lt;=I42),"Pass","Fail"))</f>
        <v/>
      </c>
      <c r="L42" s="33"/>
    </row>
    <row r="43" spans="1:12" ht="18.75" x14ac:dyDescent="0.3">
      <c r="A43" s="33"/>
      <c r="B43" s="317"/>
      <c r="C43" s="315"/>
      <c r="D43" s="315"/>
      <c r="E43" s="315"/>
      <c r="F43" s="20"/>
      <c r="G43" s="315" t="str">
        <f t="shared" ref="G43:G50" si="0">IF(B43="","",B43-D43)</f>
        <v/>
      </c>
      <c r="H43" s="315"/>
      <c r="I43" s="315"/>
      <c r="J43" s="315"/>
      <c r="K43" s="21" t="str">
        <f t="shared" ref="K43:K50" si="1">IF(G43="","",IF(AND(G43&gt;=-I43,G43&lt;=I43),"Pass","Fail"))</f>
        <v/>
      </c>
      <c r="L43" s="33"/>
    </row>
    <row r="44" spans="1:12" ht="18.75" x14ac:dyDescent="0.3">
      <c r="A44" s="33"/>
      <c r="B44" s="317"/>
      <c r="C44" s="315"/>
      <c r="D44" s="315"/>
      <c r="E44" s="315"/>
      <c r="F44" s="20"/>
      <c r="G44" s="315" t="str">
        <f t="shared" si="0"/>
        <v/>
      </c>
      <c r="H44" s="315"/>
      <c r="I44" s="315"/>
      <c r="J44" s="315"/>
      <c r="K44" s="21" t="str">
        <f t="shared" si="1"/>
        <v/>
      </c>
      <c r="L44" s="33"/>
    </row>
    <row r="45" spans="1:12" ht="18.75" x14ac:dyDescent="0.3">
      <c r="A45" s="33"/>
      <c r="B45" s="317"/>
      <c r="C45" s="315"/>
      <c r="D45" s="315"/>
      <c r="E45" s="315"/>
      <c r="F45" s="20"/>
      <c r="G45" s="315" t="str">
        <f t="shared" si="0"/>
        <v/>
      </c>
      <c r="H45" s="315"/>
      <c r="I45" s="315"/>
      <c r="J45" s="315"/>
      <c r="K45" s="21" t="str">
        <f t="shared" si="1"/>
        <v/>
      </c>
      <c r="L45" s="33"/>
    </row>
    <row r="46" spans="1:12" ht="18.75" x14ac:dyDescent="0.3">
      <c r="A46" s="33"/>
      <c r="B46" s="317"/>
      <c r="C46" s="315"/>
      <c r="D46" s="315"/>
      <c r="E46" s="315"/>
      <c r="F46" s="20"/>
      <c r="G46" s="315" t="str">
        <f t="shared" si="0"/>
        <v/>
      </c>
      <c r="H46" s="315"/>
      <c r="I46" s="315"/>
      <c r="J46" s="315"/>
      <c r="K46" s="21" t="str">
        <f t="shared" si="1"/>
        <v/>
      </c>
      <c r="L46" s="33"/>
    </row>
    <row r="47" spans="1:12" ht="18.75" x14ac:dyDescent="0.3">
      <c r="A47" s="33"/>
      <c r="B47" s="317"/>
      <c r="C47" s="315"/>
      <c r="D47" s="315"/>
      <c r="E47" s="315"/>
      <c r="F47" s="20"/>
      <c r="G47" s="315" t="str">
        <f t="shared" si="0"/>
        <v/>
      </c>
      <c r="H47" s="315"/>
      <c r="I47" s="315"/>
      <c r="J47" s="315"/>
      <c r="K47" s="21" t="str">
        <f t="shared" si="1"/>
        <v/>
      </c>
      <c r="L47" s="33"/>
    </row>
    <row r="48" spans="1:12" ht="18.75" x14ac:dyDescent="0.3">
      <c r="A48" s="33"/>
      <c r="B48" s="317"/>
      <c r="C48" s="315"/>
      <c r="D48" s="315"/>
      <c r="E48" s="315"/>
      <c r="F48" s="20"/>
      <c r="G48" s="315" t="str">
        <f t="shared" si="0"/>
        <v/>
      </c>
      <c r="H48" s="315"/>
      <c r="I48" s="315"/>
      <c r="J48" s="315"/>
      <c r="K48" s="21" t="str">
        <f t="shared" si="1"/>
        <v/>
      </c>
      <c r="L48" s="33"/>
    </row>
    <row r="49" spans="1:12" ht="18.75" x14ac:dyDescent="0.3">
      <c r="A49" s="33"/>
      <c r="B49" s="317"/>
      <c r="C49" s="315"/>
      <c r="D49" s="315"/>
      <c r="E49" s="315"/>
      <c r="F49" s="20"/>
      <c r="G49" s="315" t="str">
        <f t="shared" si="0"/>
        <v/>
      </c>
      <c r="H49" s="315"/>
      <c r="I49" s="315"/>
      <c r="J49" s="315"/>
      <c r="K49" s="21" t="str">
        <f t="shared" si="1"/>
        <v/>
      </c>
      <c r="L49" s="33"/>
    </row>
    <row r="50" spans="1:12" ht="19.5" thickBot="1" x14ac:dyDescent="0.35">
      <c r="A50" s="33"/>
      <c r="B50" s="328"/>
      <c r="C50" s="329"/>
      <c r="D50" s="329"/>
      <c r="E50" s="329"/>
      <c r="F50" s="22"/>
      <c r="G50" s="315" t="str">
        <f t="shared" si="0"/>
        <v/>
      </c>
      <c r="H50" s="315"/>
      <c r="I50" s="329"/>
      <c r="J50" s="329"/>
      <c r="K50" s="21" t="str">
        <f t="shared" si="1"/>
        <v/>
      </c>
      <c r="L50" s="33"/>
    </row>
    <row r="51" spans="1:12" ht="41.25" customHeight="1" x14ac:dyDescent="0.3">
      <c r="A51" s="33"/>
      <c r="B51" s="335" t="s">
        <v>0</v>
      </c>
      <c r="C51" s="336"/>
      <c r="D51" s="336" t="s">
        <v>2</v>
      </c>
      <c r="E51" s="336"/>
      <c r="F51" s="18" t="s">
        <v>1</v>
      </c>
      <c r="G51" s="336" t="s">
        <v>3</v>
      </c>
      <c r="H51" s="336"/>
      <c r="I51" s="336" t="s">
        <v>5</v>
      </c>
      <c r="J51" s="336"/>
      <c r="K51" s="19" t="s">
        <v>4</v>
      </c>
      <c r="L51" s="33"/>
    </row>
    <row r="52" spans="1:12" ht="18.75" x14ac:dyDescent="0.3">
      <c r="A52" s="33"/>
      <c r="B52" s="317"/>
      <c r="C52" s="315"/>
      <c r="D52" s="315"/>
      <c r="E52" s="315"/>
      <c r="F52" s="20"/>
      <c r="G52" s="315" t="str">
        <f>IF(B52="","",B52-D52)</f>
        <v/>
      </c>
      <c r="H52" s="315"/>
      <c r="I52" s="315"/>
      <c r="J52" s="315"/>
      <c r="K52" s="21" t="str">
        <f>IF(G52="","",IF(AND(G52&gt;=-I52,G52&lt;=I52),"Pass","Fail"))</f>
        <v/>
      </c>
      <c r="L52" s="33"/>
    </row>
    <row r="53" spans="1:12" ht="18.75" x14ac:dyDescent="0.3">
      <c r="A53" s="33"/>
      <c r="B53" s="317"/>
      <c r="C53" s="315"/>
      <c r="D53" s="315"/>
      <c r="E53" s="315"/>
      <c r="F53" s="20"/>
      <c r="G53" s="315" t="str">
        <f t="shared" ref="G53:G60" si="2">IF(B53="","",B53-D53)</f>
        <v/>
      </c>
      <c r="H53" s="315"/>
      <c r="I53" s="315"/>
      <c r="J53" s="315"/>
      <c r="K53" s="21" t="str">
        <f t="shared" ref="K53:K60" si="3">IF(G53="","",IF(AND(G53&gt;=-I53,G53&lt;=I53),"Pass","Fail"))</f>
        <v/>
      </c>
      <c r="L53" s="33"/>
    </row>
    <row r="54" spans="1:12" ht="18.75" x14ac:dyDescent="0.3">
      <c r="A54" s="33"/>
      <c r="B54" s="317"/>
      <c r="C54" s="315"/>
      <c r="D54" s="315"/>
      <c r="E54" s="315"/>
      <c r="F54" s="20"/>
      <c r="G54" s="315" t="str">
        <f t="shared" si="2"/>
        <v/>
      </c>
      <c r="H54" s="315"/>
      <c r="I54" s="315"/>
      <c r="J54" s="315"/>
      <c r="K54" s="21" t="str">
        <f t="shared" si="3"/>
        <v/>
      </c>
      <c r="L54" s="33"/>
    </row>
    <row r="55" spans="1:12" ht="18.75" x14ac:dyDescent="0.3">
      <c r="A55" s="33"/>
      <c r="B55" s="317"/>
      <c r="C55" s="315"/>
      <c r="D55" s="315"/>
      <c r="E55" s="315"/>
      <c r="F55" s="20"/>
      <c r="G55" s="315" t="str">
        <f t="shared" si="2"/>
        <v/>
      </c>
      <c r="H55" s="315"/>
      <c r="I55" s="315"/>
      <c r="J55" s="315"/>
      <c r="K55" s="21" t="str">
        <f t="shared" si="3"/>
        <v/>
      </c>
      <c r="L55" s="33"/>
    </row>
    <row r="56" spans="1:12" ht="18.75" x14ac:dyDescent="0.3">
      <c r="A56" s="33"/>
      <c r="B56" s="317"/>
      <c r="C56" s="315"/>
      <c r="D56" s="315"/>
      <c r="E56" s="315"/>
      <c r="F56" s="20"/>
      <c r="G56" s="315" t="str">
        <f t="shared" si="2"/>
        <v/>
      </c>
      <c r="H56" s="315"/>
      <c r="I56" s="315"/>
      <c r="J56" s="315"/>
      <c r="K56" s="21" t="str">
        <f t="shared" si="3"/>
        <v/>
      </c>
      <c r="L56" s="33"/>
    </row>
    <row r="57" spans="1:12" ht="18.75" x14ac:dyDescent="0.3">
      <c r="A57" s="33"/>
      <c r="B57" s="317"/>
      <c r="C57" s="315"/>
      <c r="D57" s="315"/>
      <c r="E57" s="315"/>
      <c r="F57" s="20"/>
      <c r="G57" s="315" t="str">
        <f t="shared" si="2"/>
        <v/>
      </c>
      <c r="H57" s="315"/>
      <c r="I57" s="315"/>
      <c r="J57" s="315"/>
      <c r="K57" s="21" t="str">
        <f t="shared" si="3"/>
        <v/>
      </c>
      <c r="L57" s="33"/>
    </row>
    <row r="58" spans="1:12" ht="18.75" x14ac:dyDescent="0.3">
      <c r="A58" s="33"/>
      <c r="B58" s="317"/>
      <c r="C58" s="315"/>
      <c r="D58" s="315"/>
      <c r="E58" s="315"/>
      <c r="F58" s="20"/>
      <c r="G58" s="315" t="str">
        <f t="shared" si="2"/>
        <v/>
      </c>
      <c r="H58" s="315"/>
      <c r="I58" s="315"/>
      <c r="J58" s="315"/>
      <c r="K58" s="21" t="str">
        <f t="shared" si="3"/>
        <v/>
      </c>
      <c r="L58" s="33"/>
    </row>
    <row r="59" spans="1:12" ht="18.75" x14ac:dyDescent="0.3">
      <c r="A59" s="33"/>
      <c r="B59" s="317"/>
      <c r="C59" s="315"/>
      <c r="D59" s="315"/>
      <c r="E59" s="315"/>
      <c r="F59" s="20"/>
      <c r="G59" s="315" t="str">
        <f t="shared" si="2"/>
        <v/>
      </c>
      <c r="H59" s="315"/>
      <c r="I59" s="315"/>
      <c r="J59" s="315"/>
      <c r="K59" s="21" t="str">
        <f t="shared" si="3"/>
        <v/>
      </c>
      <c r="L59" s="33"/>
    </row>
    <row r="60" spans="1:12" ht="19.5" thickBot="1" x14ac:dyDescent="0.35">
      <c r="A60" s="33"/>
      <c r="B60" s="328"/>
      <c r="C60" s="329"/>
      <c r="D60" s="329"/>
      <c r="E60" s="329"/>
      <c r="F60" s="22"/>
      <c r="G60" s="329" t="str">
        <f t="shared" si="2"/>
        <v/>
      </c>
      <c r="H60" s="329"/>
      <c r="I60" s="329"/>
      <c r="J60" s="329"/>
      <c r="K60" s="23" t="str">
        <f t="shared" si="3"/>
        <v/>
      </c>
      <c r="L60" s="33"/>
    </row>
    <row r="61" spans="1:12" ht="18.75" thickBot="1" x14ac:dyDescent="0.3">
      <c r="A61" s="34"/>
      <c r="B61" s="34"/>
      <c r="C61" s="34"/>
      <c r="D61" s="34"/>
      <c r="E61" s="34"/>
      <c r="F61" s="34"/>
      <c r="G61" s="34"/>
      <c r="H61" s="34"/>
      <c r="I61" s="34"/>
      <c r="J61" s="34"/>
      <c r="K61" s="34"/>
      <c r="L61" s="34"/>
    </row>
    <row r="62" spans="1:12" ht="18.75" thickBot="1" x14ac:dyDescent="0.3">
      <c r="A62" s="320" t="s">
        <v>24</v>
      </c>
      <c r="B62" s="321"/>
      <c r="C62" s="321"/>
      <c r="D62" s="321"/>
      <c r="E62" s="321"/>
      <c r="F62" s="321"/>
      <c r="G62" s="321"/>
      <c r="H62" s="321"/>
      <c r="I62" s="321"/>
      <c r="J62" s="321"/>
      <c r="K62" s="321"/>
      <c r="L62" s="322"/>
    </row>
    <row r="63" spans="1:12" x14ac:dyDescent="0.25">
      <c r="A63" s="350"/>
      <c r="B63" s="351"/>
      <c r="C63" s="351"/>
      <c r="D63" s="351"/>
      <c r="E63" s="351"/>
      <c r="F63" s="351"/>
      <c r="G63" s="351"/>
      <c r="H63" s="351"/>
      <c r="I63" s="351"/>
      <c r="J63" s="351"/>
      <c r="K63" s="351"/>
      <c r="L63" s="352"/>
    </row>
    <row r="64" spans="1:12" x14ac:dyDescent="0.25">
      <c r="A64" s="353"/>
      <c r="B64" s="354"/>
      <c r="C64" s="354"/>
      <c r="D64" s="354"/>
      <c r="E64" s="354"/>
      <c r="F64" s="354"/>
      <c r="G64" s="354"/>
      <c r="H64" s="354"/>
      <c r="I64" s="354"/>
      <c r="J64" s="354"/>
      <c r="K64" s="354"/>
      <c r="L64" s="355"/>
    </row>
    <row r="65" spans="1:12" ht="15.75" thickBot="1" x14ac:dyDescent="0.3">
      <c r="A65" s="356"/>
      <c r="B65" s="357"/>
      <c r="C65" s="357"/>
      <c r="D65" s="357"/>
      <c r="E65" s="357"/>
      <c r="F65" s="357"/>
      <c r="G65" s="357"/>
      <c r="H65" s="357"/>
      <c r="I65" s="357"/>
      <c r="J65" s="357"/>
      <c r="K65" s="357"/>
      <c r="L65" s="358"/>
    </row>
    <row r="66" spans="1:12" ht="18" x14ac:dyDescent="0.25">
      <c r="A66" s="30"/>
      <c r="B66" s="30"/>
      <c r="C66" s="30"/>
      <c r="D66" s="30"/>
      <c r="E66" s="30"/>
      <c r="F66" s="30"/>
      <c r="G66" s="30"/>
      <c r="H66" s="30"/>
      <c r="I66" s="30"/>
      <c r="J66" s="30"/>
      <c r="K66" s="30"/>
      <c r="L66" s="30"/>
    </row>
    <row r="67" spans="1:12" ht="21.75" customHeight="1" x14ac:dyDescent="0.25">
      <c r="A67" s="360" t="s">
        <v>46</v>
      </c>
      <c r="B67" s="360"/>
      <c r="C67" s="360"/>
      <c r="D67" s="360"/>
      <c r="E67" s="360"/>
      <c r="F67" s="360"/>
      <c r="G67" s="360"/>
      <c r="H67" s="360"/>
      <c r="I67" s="360"/>
      <c r="J67" s="360"/>
      <c r="K67" s="360"/>
      <c r="L67" s="360"/>
    </row>
    <row r="68" spans="1:12" ht="21.75" customHeight="1" x14ac:dyDescent="0.25">
      <c r="A68" s="360"/>
      <c r="B68" s="360"/>
      <c r="C68" s="360"/>
      <c r="D68" s="360"/>
      <c r="E68" s="360"/>
      <c r="F68" s="360"/>
      <c r="G68" s="360"/>
      <c r="H68" s="360"/>
      <c r="I68" s="360"/>
      <c r="J68" s="360"/>
      <c r="K68" s="360"/>
      <c r="L68" s="360"/>
    </row>
    <row r="69" spans="1:12" ht="18" x14ac:dyDescent="0.25">
      <c r="A69" s="35"/>
      <c r="B69" s="35"/>
      <c r="C69" s="35"/>
      <c r="D69" s="35"/>
      <c r="E69" s="35"/>
      <c r="F69" s="35"/>
      <c r="G69" s="35"/>
      <c r="H69" s="35"/>
      <c r="I69" s="35"/>
      <c r="J69" s="35"/>
      <c r="K69" s="35"/>
      <c r="L69" s="35"/>
    </row>
    <row r="70" spans="1:12" ht="18" x14ac:dyDescent="0.25">
      <c r="A70" s="30"/>
      <c r="B70" s="30"/>
      <c r="C70" s="36"/>
      <c r="D70" s="36"/>
      <c r="E70" s="36"/>
      <c r="F70" s="30"/>
      <c r="G70" s="30"/>
      <c r="H70" s="30"/>
      <c r="I70" s="30"/>
      <c r="J70" s="30"/>
      <c r="K70" s="30"/>
      <c r="L70" s="30"/>
    </row>
    <row r="71" spans="1:12" ht="18.75" thickBot="1" x14ac:dyDescent="0.3">
      <c r="A71" s="364" t="s">
        <v>12</v>
      </c>
      <c r="B71" s="364"/>
      <c r="C71" s="361"/>
      <c r="D71" s="361"/>
      <c r="E71" s="361"/>
      <c r="F71" s="36"/>
      <c r="G71" s="364" t="s">
        <v>40</v>
      </c>
      <c r="H71" s="364"/>
      <c r="I71" s="361"/>
      <c r="J71" s="361"/>
      <c r="K71" s="361"/>
      <c r="L71" s="30"/>
    </row>
    <row r="72" spans="1:12" ht="18" x14ac:dyDescent="0.25">
      <c r="A72" s="30"/>
      <c r="B72" s="30"/>
      <c r="C72" s="30"/>
      <c r="D72" s="30"/>
      <c r="E72" s="30"/>
      <c r="F72" s="30"/>
      <c r="G72" s="30"/>
      <c r="H72" s="30"/>
      <c r="I72" s="30"/>
      <c r="J72" s="30"/>
      <c r="K72" s="30"/>
      <c r="L72" s="30"/>
    </row>
    <row r="73" spans="1:12" ht="18.75" thickBot="1" x14ac:dyDescent="0.3">
      <c r="A73" s="364" t="s">
        <v>49</v>
      </c>
      <c r="B73" s="364"/>
      <c r="C73" s="361"/>
      <c r="D73" s="361"/>
      <c r="E73" s="361"/>
      <c r="F73" s="30"/>
      <c r="G73" s="364" t="s">
        <v>41</v>
      </c>
      <c r="H73" s="364"/>
      <c r="I73" s="361"/>
      <c r="J73" s="361"/>
      <c r="K73" s="361"/>
      <c r="L73" s="30"/>
    </row>
    <row r="74" spans="1:12" ht="18" x14ac:dyDescent="0.25">
      <c r="A74" s="365"/>
      <c r="B74" s="365"/>
      <c r="C74" s="365"/>
      <c r="D74" s="365"/>
      <c r="E74" s="365"/>
      <c r="F74" s="365"/>
      <c r="G74" s="365"/>
      <c r="H74" s="365"/>
      <c r="I74" s="365"/>
      <c r="J74" s="365"/>
      <c r="K74" s="365"/>
      <c r="L74" s="365"/>
    </row>
    <row r="75" spans="1:12" ht="18" x14ac:dyDescent="0.25">
      <c r="A75" s="35"/>
      <c r="B75" s="35"/>
      <c r="C75" s="35"/>
      <c r="D75" s="35"/>
      <c r="E75" s="35"/>
      <c r="F75" s="35"/>
      <c r="G75" s="35"/>
      <c r="H75" s="35"/>
      <c r="I75" s="35"/>
      <c r="J75" s="35"/>
      <c r="K75" s="35"/>
      <c r="L75" s="35"/>
    </row>
  </sheetData>
  <mergeCells count="194">
    <mergeCell ref="C71:E71"/>
    <mergeCell ref="A1:D5"/>
    <mergeCell ref="E1:L3"/>
    <mergeCell ref="E4:L6"/>
    <mergeCell ref="A73:B73"/>
    <mergeCell ref="C73:E73"/>
    <mergeCell ref="G73:H73"/>
    <mergeCell ref="I73:K73"/>
    <mergeCell ref="A74:L74"/>
    <mergeCell ref="A62:L62"/>
    <mergeCell ref="A63:L65"/>
    <mergeCell ref="A67:L68"/>
    <mergeCell ref="A71:B71"/>
    <mergeCell ref="G71:H71"/>
    <mergeCell ref="I71:K71"/>
    <mergeCell ref="B59:C59"/>
    <mergeCell ref="D59:E59"/>
    <mergeCell ref="G59:H59"/>
    <mergeCell ref="I59:J59"/>
    <mergeCell ref="B60:C60"/>
    <mergeCell ref="D60:E60"/>
    <mergeCell ref="G60:H60"/>
    <mergeCell ref="I60:J60"/>
    <mergeCell ref="B57:C57"/>
    <mergeCell ref="D57:E57"/>
    <mergeCell ref="G57:H57"/>
    <mergeCell ref="I57:J57"/>
    <mergeCell ref="B58:C58"/>
    <mergeCell ref="D58:E58"/>
    <mergeCell ref="G58:H58"/>
    <mergeCell ref="I58:J58"/>
    <mergeCell ref="B55:C55"/>
    <mergeCell ref="D55:E55"/>
    <mergeCell ref="G55:H55"/>
    <mergeCell ref="I55:J55"/>
    <mergeCell ref="B56:C56"/>
    <mergeCell ref="D56:E56"/>
    <mergeCell ref="G56:H56"/>
    <mergeCell ref="I56:J56"/>
    <mergeCell ref="B53:C53"/>
    <mergeCell ref="D53:E53"/>
    <mergeCell ref="G53:H53"/>
    <mergeCell ref="I53:J53"/>
    <mergeCell ref="B54:C54"/>
    <mergeCell ref="D54:E54"/>
    <mergeCell ref="G54:H54"/>
    <mergeCell ref="I54:J54"/>
    <mergeCell ref="B51:C51"/>
    <mergeCell ref="D51:E51"/>
    <mergeCell ref="G51:H51"/>
    <mergeCell ref="I51:J51"/>
    <mergeCell ref="B52:C52"/>
    <mergeCell ref="D52:E52"/>
    <mergeCell ref="G52:H52"/>
    <mergeCell ref="I52:J52"/>
    <mergeCell ref="B49:C49"/>
    <mergeCell ref="D49:E49"/>
    <mergeCell ref="G49:H49"/>
    <mergeCell ref="I49:J49"/>
    <mergeCell ref="B50:C50"/>
    <mergeCell ref="D50:E50"/>
    <mergeCell ref="G50:H50"/>
    <mergeCell ref="I50:J50"/>
    <mergeCell ref="B47:C47"/>
    <mergeCell ref="D47:E47"/>
    <mergeCell ref="G47:H47"/>
    <mergeCell ref="I47:J47"/>
    <mergeCell ref="B48:C48"/>
    <mergeCell ref="D48:E48"/>
    <mergeCell ref="G48:H48"/>
    <mergeCell ref="I48:J48"/>
    <mergeCell ref="B45:C45"/>
    <mergeCell ref="D45:E45"/>
    <mergeCell ref="G45:H45"/>
    <mergeCell ref="I45:J45"/>
    <mergeCell ref="B46:C46"/>
    <mergeCell ref="D46:E46"/>
    <mergeCell ref="G46:H46"/>
    <mergeCell ref="I46:J46"/>
    <mergeCell ref="B43:C43"/>
    <mergeCell ref="D43:E43"/>
    <mergeCell ref="G43:H43"/>
    <mergeCell ref="I43:J43"/>
    <mergeCell ref="B44:C44"/>
    <mergeCell ref="D44:E44"/>
    <mergeCell ref="G44:H44"/>
    <mergeCell ref="I44:J44"/>
    <mergeCell ref="B40:K40"/>
    <mergeCell ref="B41:C41"/>
    <mergeCell ref="D41:E41"/>
    <mergeCell ref="G41:H41"/>
    <mergeCell ref="I41:J41"/>
    <mergeCell ref="B42:C42"/>
    <mergeCell ref="D42:E42"/>
    <mergeCell ref="G42:H42"/>
    <mergeCell ref="I42:J42"/>
    <mergeCell ref="A35:B35"/>
    <mergeCell ref="C35:L35"/>
    <mergeCell ref="A37:L37"/>
    <mergeCell ref="A38:B38"/>
    <mergeCell ref="D38:E38"/>
    <mergeCell ref="G38:H38"/>
    <mergeCell ref="J38:K38"/>
    <mergeCell ref="A34:B34"/>
    <mergeCell ref="C34:D34"/>
    <mergeCell ref="E34:F34"/>
    <mergeCell ref="G34:H34"/>
    <mergeCell ref="I34:J34"/>
    <mergeCell ref="K34:L34"/>
    <mergeCell ref="A32:B32"/>
    <mergeCell ref="C32:L32"/>
    <mergeCell ref="A33:D33"/>
    <mergeCell ref="E33:F33"/>
    <mergeCell ref="G33:H33"/>
    <mergeCell ref="I33:J33"/>
    <mergeCell ref="K33:L33"/>
    <mergeCell ref="A31:B31"/>
    <mergeCell ref="C31:D31"/>
    <mergeCell ref="E31:F31"/>
    <mergeCell ref="G31:H31"/>
    <mergeCell ref="I31:J31"/>
    <mergeCell ref="K31:L31"/>
    <mergeCell ref="A30:B30"/>
    <mergeCell ref="C30:D30"/>
    <mergeCell ref="E30:F30"/>
    <mergeCell ref="G30:H30"/>
    <mergeCell ref="I30:J30"/>
    <mergeCell ref="K30:L30"/>
    <mergeCell ref="A28:B28"/>
    <mergeCell ref="C28:H28"/>
    <mergeCell ref="I28:J28"/>
    <mergeCell ref="K28:L28"/>
    <mergeCell ref="A29:B29"/>
    <mergeCell ref="C29:D29"/>
    <mergeCell ref="E29:F29"/>
    <mergeCell ref="G29:H29"/>
    <mergeCell ref="I29:J29"/>
    <mergeCell ref="K29:L29"/>
    <mergeCell ref="A27:L27"/>
    <mergeCell ref="A23:D23"/>
    <mergeCell ref="E23:F23"/>
    <mergeCell ref="G23:H23"/>
    <mergeCell ref="I23:J23"/>
    <mergeCell ref="K23:L23"/>
    <mergeCell ref="A24:D24"/>
    <mergeCell ref="E24:F24"/>
    <mergeCell ref="G24:H24"/>
    <mergeCell ref="I24:J24"/>
    <mergeCell ref="K24:L24"/>
    <mergeCell ref="A22:D22"/>
    <mergeCell ref="E22:F22"/>
    <mergeCell ref="G22:H22"/>
    <mergeCell ref="I22:J22"/>
    <mergeCell ref="K22:L22"/>
    <mergeCell ref="A25:D25"/>
    <mergeCell ref="E25:F25"/>
    <mergeCell ref="G25:H25"/>
    <mergeCell ref="I25:J25"/>
    <mergeCell ref="K25:L25"/>
    <mergeCell ref="C11:F11"/>
    <mergeCell ref="G11:H11"/>
    <mergeCell ref="I11:L11"/>
    <mergeCell ref="C12:F12"/>
    <mergeCell ref="G12:H12"/>
    <mergeCell ref="I12:L12"/>
    <mergeCell ref="A21:D21"/>
    <mergeCell ref="E21:F21"/>
    <mergeCell ref="G21:H21"/>
    <mergeCell ref="I21:J21"/>
    <mergeCell ref="K21:L21"/>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s>
  <pageMargins left="1.2" right="0.95" top="0.75" bottom="1" header="0.8" footer="1"/>
  <pageSetup scale="48"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3" operator="containsText" text="Fail" id="{6A87E982-5192-435C-B581-54EABD5C954B}">
            <xm:f>NOT(ISERROR(SEARCH("Fail",Dual!K35)))</xm:f>
            <x14:dxf>
              <fill>
                <patternFill>
                  <bgColor rgb="FFFF0000"/>
                </patternFill>
              </fill>
            </x14:dxf>
          </x14:cfRule>
          <x14:cfRule type="containsText" priority="4" operator="containsText" text="Pass" id="{3EB099AF-7578-4D1E-BDB8-6BDA6F3450AD}">
            <xm:f>NOT(ISERROR(SEARCH("Pass",Dual!K35)))</xm:f>
            <x14:dxf>
              <fill>
                <patternFill>
                  <bgColor rgb="FF92D050"/>
                </patternFill>
              </fill>
            </x14:dxf>
          </x14:cfRule>
          <xm:sqref>K42:K50 K52:K60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79"/>
  <sheetViews>
    <sheetView topLeftCell="A67" zoomScale="70" zoomScaleNormal="70" workbookViewId="0">
      <selection sqref="A1:XFD1048576"/>
    </sheetView>
  </sheetViews>
  <sheetFormatPr defaultColWidth="12" defaultRowHeight="15.75" customHeight="1" x14ac:dyDescent="0.25"/>
  <cols>
    <col min="1" max="5" width="13" style="10" customWidth="1"/>
    <col min="6" max="6" width="16.85546875" style="10" customWidth="1"/>
    <col min="7" max="12" width="13" style="10" customWidth="1"/>
    <col min="13" max="16384" width="12" style="10"/>
  </cols>
  <sheetData>
    <row r="1" spans="1:13" s="32" customFormat="1" ht="15.75" customHeight="1" x14ac:dyDescent="0.25">
      <c r="A1" s="283"/>
      <c r="B1" s="283"/>
      <c r="C1" s="283"/>
      <c r="D1" s="283"/>
      <c r="E1" s="284" t="s">
        <v>48</v>
      </c>
      <c r="F1" s="284"/>
      <c r="G1" s="284"/>
      <c r="H1" s="284"/>
      <c r="I1" s="284"/>
      <c r="J1" s="284"/>
      <c r="K1" s="284"/>
      <c r="L1" s="284"/>
    </row>
    <row r="2" spans="1:13" s="32" customFormat="1" ht="15.75" customHeight="1" x14ac:dyDescent="0.25">
      <c r="A2" s="283"/>
      <c r="B2" s="283"/>
      <c r="C2" s="283"/>
      <c r="D2" s="283"/>
      <c r="E2" s="284"/>
      <c r="F2" s="284"/>
      <c r="G2" s="284"/>
      <c r="H2" s="284"/>
      <c r="I2" s="284"/>
      <c r="J2" s="284"/>
      <c r="K2" s="284"/>
      <c r="L2" s="284"/>
    </row>
    <row r="3" spans="1:13" s="32" customFormat="1" ht="15.75" customHeight="1" x14ac:dyDescent="0.25">
      <c r="A3" s="283"/>
      <c r="B3" s="283"/>
      <c r="C3" s="283"/>
      <c r="D3" s="283"/>
      <c r="E3" s="284"/>
      <c r="F3" s="284"/>
      <c r="G3" s="284"/>
      <c r="H3" s="284"/>
      <c r="I3" s="284"/>
      <c r="J3" s="284"/>
      <c r="K3" s="284"/>
      <c r="L3" s="284"/>
    </row>
    <row r="4" spans="1:13" s="32" customFormat="1" ht="15.75" customHeight="1" x14ac:dyDescent="0.25">
      <c r="A4" s="283"/>
      <c r="B4" s="283"/>
      <c r="C4" s="283"/>
      <c r="D4" s="283"/>
      <c r="E4" s="293" t="s">
        <v>2608</v>
      </c>
      <c r="F4" s="293"/>
      <c r="G4" s="293"/>
      <c r="H4" s="293"/>
      <c r="I4" s="293"/>
      <c r="J4" s="293"/>
      <c r="K4" s="293"/>
      <c r="L4" s="293"/>
    </row>
    <row r="5" spans="1:13" s="32" customFormat="1" ht="15.75" customHeight="1" x14ac:dyDescent="0.25">
      <c r="A5" s="283"/>
      <c r="B5" s="283"/>
      <c r="C5" s="283"/>
      <c r="D5" s="283"/>
      <c r="E5" s="293"/>
      <c r="F5" s="293"/>
      <c r="G5" s="293"/>
      <c r="H5" s="293"/>
      <c r="I5" s="293"/>
      <c r="J5" s="293"/>
      <c r="K5" s="293"/>
      <c r="L5" s="293"/>
    </row>
    <row r="6" spans="1:13" s="32" customFormat="1" ht="15.75" customHeight="1" x14ac:dyDescent="0.25">
      <c r="E6" s="293"/>
      <c r="F6" s="293"/>
      <c r="G6" s="293"/>
      <c r="H6" s="293"/>
      <c r="I6" s="293"/>
      <c r="J6" s="293"/>
      <c r="K6" s="293"/>
      <c r="L6" s="293"/>
    </row>
    <row r="7" spans="1:13" s="32" customFormat="1" ht="15.75" customHeight="1" x14ac:dyDescent="0.25">
      <c r="A7" s="156"/>
      <c r="E7" s="78"/>
      <c r="F7" s="78"/>
      <c r="G7" s="78"/>
      <c r="H7" s="78"/>
      <c r="I7" s="78"/>
      <c r="J7" s="78"/>
      <c r="K7" s="78"/>
      <c r="L7" s="78"/>
    </row>
    <row r="8" spans="1:13" s="32" customFormat="1" ht="15.75" customHeight="1" thickBot="1" x14ac:dyDescent="0.3">
      <c r="E8" s="43"/>
      <c r="F8" s="43"/>
      <c r="G8" s="43"/>
      <c r="H8" s="43"/>
      <c r="I8" s="43"/>
      <c r="J8" s="43"/>
      <c r="K8" s="43"/>
      <c r="L8" s="43"/>
    </row>
    <row r="9" spans="1:13" ht="19.5" customHeight="1" thickBot="1" x14ac:dyDescent="0.3">
      <c r="A9" s="240" t="s">
        <v>28</v>
      </c>
      <c r="B9" s="241"/>
      <c r="C9" s="241"/>
      <c r="D9" s="241"/>
      <c r="E9" s="241"/>
      <c r="F9" s="242"/>
      <c r="G9" s="240" t="s">
        <v>29</v>
      </c>
      <c r="H9" s="241"/>
      <c r="I9" s="241"/>
      <c r="J9" s="241"/>
      <c r="K9" s="241"/>
      <c r="L9" s="242"/>
      <c r="M9" s="37"/>
    </row>
    <row r="10" spans="1:13" ht="19.5" customHeight="1" x14ac:dyDescent="0.25">
      <c r="A10" s="243" t="s">
        <v>31</v>
      </c>
      <c r="B10" s="244"/>
      <c r="C10" s="237"/>
      <c r="D10" s="237"/>
      <c r="E10" s="237"/>
      <c r="F10" s="245"/>
      <c r="G10" s="243" t="s">
        <v>36</v>
      </c>
      <c r="H10" s="244"/>
      <c r="I10" s="254"/>
      <c r="J10" s="254"/>
      <c r="K10" s="254"/>
      <c r="L10" s="255"/>
      <c r="M10" s="37"/>
    </row>
    <row r="11" spans="1:13" ht="19.5" customHeight="1" x14ac:dyDescent="0.25">
      <c r="A11" s="251" t="s">
        <v>32</v>
      </c>
      <c r="B11" s="239"/>
      <c r="C11" s="238"/>
      <c r="D11" s="238"/>
      <c r="E11" s="238"/>
      <c r="F11" s="246"/>
      <c r="G11" s="251" t="s">
        <v>37</v>
      </c>
      <c r="H11" s="239"/>
      <c r="I11" s="238"/>
      <c r="J11" s="238"/>
      <c r="K11" s="238"/>
      <c r="L11" s="246"/>
      <c r="M11" s="37"/>
    </row>
    <row r="12" spans="1:13" ht="19.5" customHeight="1" x14ac:dyDescent="0.25">
      <c r="A12" s="251"/>
      <c r="B12" s="239"/>
      <c r="C12" s="238"/>
      <c r="D12" s="238"/>
      <c r="E12" s="238"/>
      <c r="F12" s="246"/>
      <c r="G12" s="251" t="s">
        <v>38</v>
      </c>
      <c r="H12" s="239"/>
      <c r="I12" s="238"/>
      <c r="J12" s="238"/>
      <c r="K12" s="238"/>
      <c r="L12" s="246"/>
      <c r="M12" s="37"/>
    </row>
    <row r="13" spans="1:13" ht="19.5" customHeight="1" x14ac:dyDescent="0.25">
      <c r="A13" s="251"/>
      <c r="B13" s="239"/>
      <c r="C13" s="238"/>
      <c r="D13" s="238"/>
      <c r="E13" s="238"/>
      <c r="F13" s="246"/>
      <c r="G13" s="251" t="s">
        <v>39</v>
      </c>
      <c r="H13" s="239"/>
      <c r="I13" s="238" t="s">
        <v>50</v>
      </c>
      <c r="J13" s="238"/>
      <c r="K13" s="238"/>
      <c r="L13" s="246"/>
      <c r="M13" s="37"/>
    </row>
    <row r="14" spans="1:13" ht="19.5" customHeight="1" x14ac:dyDescent="0.25">
      <c r="A14" s="251"/>
      <c r="B14" s="239"/>
      <c r="C14" s="238"/>
      <c r="D14" s="238"/>
      <c r="E14" s="238"/>
      <c r="F14" s="246"/>
      <c r="G14" s="251" t="s">
        <v>34</v>
      </c>
      <c r="H14" s="239"/>
      <c r="I14" s="256"/>
      <c r="J14" s="256"/>
      <c r="K14" s="256"/>
      <c r="L14" s="257"/>
      <c r="M14" s="37"/>
    </row>
    <row r="15" spans="1:13" ht="19.5" customHeight="1" thickBot="1" x14ac:dyDescent="0.3">
      <c r="A15" s="247" t="s">
        <v>33</v>
      </c>
      <c r="B15" s="248"/>
      <c r="C15" s="296"/>
      <c r="D15" s="296"/>
      <c r="E15" s="296"/>
      <c r="F15" s="297"/>
      <c r="G15" s="247" t="s">
        <v>35</v>
      </c>
      <c r="H15" s="248"/>
      <c r="I15" s="258"/>
      <c r="J15" s="258"/>
      <c r="K15" s="258"/>
      <c r="L15" s="259"/>
      <c r="M15" s="37"/>
    </row>
    <row r="16" spans="1:13" ht="16.5" customHeight="1" x14ac:dyDescent="0.25">
      <c r="A16" s="67"/>
      <c r="B16" s="67"/>
      <c r="C16" s="149"/>
      <c r="D16" s="149"/>
      <c r="E16" s="149"/>
      <c r="F16" s="149"/>
      <c r="G16" s="67"/>
      <c r="H16" s="67"/>
      <c r="I16" s="68"/>
      <c r="J16" s="68"/>
      <c r="K16" s="68"/>
      <c r="L16" s="68"/>
      <c r="M16" s="37"/>
    </row>
    <row r="17" spans="1:13" x14ac:dyDescent="0.25">
      <c r="A17" s="67"/>
      <c r="B17" s="67"/>
      <c r="C17" s="74"/>
      <c r="D17" s="74"/>
      <c r="E17" s="74"/>
      <c r="F17" s="74"/>
      <c r="G17" s="67"/>
      <c r="H17" s="67"/>
      <c r="I17" s="68"/>
      <c r="J17" s="68"/>
      <c r="K17" s="68"/>
      <c r="L17" s="68"/>
      <c r="M17" s="37"/>
    </row>
    <row r="18" spans="1:13" ht="30" customHeight="1" x14ac:dyDescent="0.25">
      <c r="A18" s="279" t="s">
        <v>1770</v>
      </c>
      <c r="B18" s="279"/>
      <c r="C18" s="279"/>
      <c r="D18" s="279"/>
      <c r="E18" s="279"/>
      <c r="F18" s="279"/>
      <c r="G18" s="279"/>
      <c r="H18" s="279"/>
      <c r="I18" s="279"/>
      <c r="J18" s="279"/>
      <c r="K18" s="279"/>
      <c r="L18" s="279"/>
      <c r="M18" s="76"/>
    </row>
    <row r="19" spans="1:13" ht="30" customHeight="1" x14ac:dyDescent="0.25">
      <c r="A19" s="279"/>
      <c r="B19" s="279"/>
      <c r="C19" s="279"/>
      <c r="D19" s="279"/>
      <c r="E19" s="279"/>
      <c r="F19" s="279"/>
      <c r="G19" s="279"/>
      <c r="H19" s="279"/>
      <c r="I19" s="279"/>
      <c r="J19" s="279"/>
      <c r="K19" s="279"/>
      <c r="L19" s="279"/>
      <c r="M19" s="76"/>
    </row>
    <row r="20" spans="1:13" ht="15.75" customHeight="1" x14ac:dyDescent="0.25">
      <c r="A20" s="148"/>
      <c r="B20" s="148"/>
      <c r="C20" s="148"/>
      <c r="D20" s="148"/>
      <c r="E20" s="148"/>
      <c r="F20" s="148"/>
      <c r="G20" s="148"/>
      <c r="H20" s="148"/>
      <c r="I20" s="148"/>
      <c r="J20" s="148"/>
      <c r="K20" s="148"/>
      <c r="L20" s="148"/>
      <c r="M20" s="147"/>
    </row>
    <row r="21" spans="1:13" thickBot="1" x14ac:dyDescent="0.3">
      <c r="A21" s="37"/>
      <c r="B21" s="37"/>
      <c r="C21" s="37"/>
      <c r="D21" s="37"/>
      <c r="E21" s="37"/>
      <c r="F21" s="37"/>
      <c r="G21" s="37"/>
      <c r="H21" s="37"/>
      <c r="I21" s="37"/>
      <c r="J21" s="37"/>
      <c r="K21" s="37"/>
      <c r="L21" s="37"/>
      <c r="M21" s="76"/>
    </row>
    <row r="22" spans="1:13" ht="19.5" customHeight="1" thickBot="1" x14ac:dyDescent="0.3">
      <c r="A22" s="240" t="s">
        <v>20</v>
      </c>
      <c r="B22" s="241"/>
      <c r="C22" s="241"/>
      <c r="D22" s="241"/>
      <c r="E22" s="241"/>
      <c r="F22" s="241"/>
      <c r="G22" s="241"/>
      <c r="H22" s="241"/>
      <c r="I22" s="241"/>
      <c r="J22" s="241"/>
      <c r="K22" s="241"/>
      <c r="L22" s="242"/>
      <c r="M22" s="37"/>
    </row>
    <row r="23" spans="1:13" ht="19.5" customHeight="1" x14ac:dyDescent="0.25">
      <c r="A23" s="243" t="s">
        <v>23</v>
      </c>
      <c r="B23" s="244"/>
      <c r="C23" s="244"/>
      <c r="D23" s="244"/>
      <c r="E23" s="244" t="s">
        <v>22</v>
      </c>
      <c r="F23" s="244"/>
      <c r="G23" s="244" t="s">
        <v>21</v>
      </c>
      <c r="H23" s="244"/>
      <c r="I23" s="244" t="s">
        <v>53</v>
      </c>
      <c r="J23" s="244"/>
      <c r="K23" s="244" t="s">
        <v>54</v>
      </c>
      <c r="L23" s="262"/>
      <c r="M23" s="37"/>
    </row>
    <row r="24" spans="1:13" ht="19.5" customHeight="1" x14ac:dyDescent="0.25">
      <c r="A24" s="298"/>
      <c r="B24" s="299"/>
      <c r="C24" s="299"/>
      <c r="D24" s="299"/>
      <c r="E24" s="299"/>
      <c r="F24" s="299"/>
      <c r="G24" s="299"/>
      <c r="H24" s="299"/>
      <c r="I24" s="299"/>
      <c r="J24" s="299"/>
      <c r="K24" s="299"/>
      <c r="L24" s="300"/>
      <c r="M24" s="37"/>
    </row>
    <row r="25" spans="1:13" ht="19.5" customHeight="1" x14ac:dyDescent="0.25">
      <c r="A25" s="298"/>
      <c r="B25" s="299"/>
      <c r="C25" s="299"/>
      <c r="D25" s="299"/>
      <c r="E25" s="299"/>
      <c r="F25" s="299"/>
      <c r="G25" s="299"/>
      <c r="H25" s="299"/>
      <c r="I25" s="299"/>
      <c r="J25" s="299"/>
      <c r="K25" s="299"/>
      <c r="L25" s="300"/>
      <c r="M25" s="37"/>
    </row>
    <row r="26" spans="1:13" ht="19.5" customHeight="1" x14ac:dyDescent="0.25">
      <c r="A26" s="298"/>
      <c r="B26" s="299"/>
      <c r="C26" s="299"/>
      <c r="D26" s="299"/>
      <c r="E26" s="299"/>
      <c r="F26" s="299"/>
      <c r="G26" s="299"/>
      <c r="H26" s="299"/>
      <c r="I26" s="299"/>
      <c r="J26" s="299"/>
      <c r="K26" s="299"/>
      <c r="L26" s="300"/>
      <c r="M26" s="37"/>
    </row>
    <row r="27" spans="1:13" ht="19.5" customHeight="1" x14ac:dyDescent="0.25">
      <c r="A27" s="298"/>
      <c r="B27" s="299"/>
      <c r="C27" s="299"/>
      <c r="D27" s="299"/>
      <c r="E27" s="299"/>
      <c r="F27" s="299"/>
      <c r="G27" s="299"/>
      <c r="H27" s="299"/>
      <c r="I27" s="299"/>
      <c r="J27" s="299"/>
      <c r="K27" s="299"/>
      <c r="L27" s="300"/>
      <c r="M27" s="37"/>
    </row>
    <row r="28" spans="1:13" ht="19.5" customHeight="1" thickBot="1" x14ac:dyDescent="0.3">
      <c r="A28" s="301" t="s">
        <v>1788</v>
      </c>
      <c r="B28" s="296"/>
      <c r="C28" s="296"/>
      <c r="D28" s="296"/>
      <c r="E28" s="296" t="s">
        <v>1788</v>
      </c>
      <c r="F28" s="296"/>
      <c r="G28" s="296" t="s">
        <v>1788</v>
      </c>
      <c r="H28" s="296"/>
      <c r="I28" s="296" t="s">
        <v>1788</v>
      </c>
      <c r="J28" s="296"/>
      <c r="K28" s="296" t="s">
        <v>1788</v>
      </c>
      <c r="L28" s="297"/>
      <c r="M28" s="37"/>
    </row>
    <row r="29" spans="1:13" ht="15" x14ac:dyDescent="0.25">
      <c r="A29" s="74"/>
      <c r="B29" s="74"/>
      <c r="C29" s="74"/>
      <c r="D29" s="74"/>
      <c r="E29" s="74"/>
      <c r="F29" s="74"/>
      <c r="G29" s="74"/>
      <c r="H29" s="74"/>
      <c r="I29" s="74"/>
      <c r="J29" s="74"/>
      <c r="K29" s="74"/>
      <c r="L29" s="74"/>
      <c r="M29" s="37"/>
    </row>
    <row r="30" spans="1:13" thickBot="1" x14ac:dyDescent="0.3">
      <c r="A30" s="37"/>
      <c r="B30" s="37"/>
      <c r="C30" s="37"/>
      <c r="D30" s="37"/>
      <c r="E30" s="37"/>
      <c r="F30" s="37"/>
      <c r="G30" s="37"/>
      <c r="H30" s="37"/>
      <c r="I30" s="37"/>
      <c r="J30" s="37"/>
      <c r="K30" s="37"/>
      <c r="L30" s="37"/>
      <c r="M30" s="76"/>
    </row>
    <row r="31" spans="1:13" ht="19.5" customHeight="1" thickBot="1" x14ac:dyDescent="0.3">
      <c r="A31" s="240" t="s">
        <v>13</v>
      </c>
      <c r="B31" s="241"/>
      <c r="C31" s="241"/>
      <c r="D31" s="241"/>
      <c r="E31" s="241"/>
      <c r="F31" s="241"/>
      <c r="G31" s="241"/>
      <c r="H31" s="241"/>
      <c r="I31" s="241"/>
      <c r="J31" s="241"/>
      <c r="K31" s="241"/>
      <c r="L31" s="242"/>
      <c r="M31" s="37"/>
    </row>
    <row r="32" spans="1:13" ht="19.5" customHeight="1" x14ac:dyDescent="0.25">
      <c r="A32" s="243" t="s">
        <v>30</v>
      </c>
      <c r="B32" s="244"/>
      <c r="C32" s="237" t="str">
        <f>IF(C34="","",LOOKUP(C34,Models,Description))</f>
        <v/>
      </c>
      <c r="D32" s="237"/>
      <c r="E32" s="237"/>
      <c r="F32" s="237"/>
      <c r="G32" s="237"/>
      <c r="H32" s="237"/>
      <c r="I32" s="244" t="s">
        <v>25</v>
      </c>
      <c r="J32" s="244"/>
      <c r="K32" s="237" t="s">
        <v>1771</v>
      </c>
      <c r="L32" s="245"/>
      <c r="M32" s="37"/>
    </row>
    <row r="33" spans="1:13" ht="19.5" customHeight="1" x14ac:dyDescent="0.25">
      <c r="A33" s="251" t="s">
        <v>15</v>
      </c>
      <c r="B33" s="239"/>
      <c r="C33" s="299"/>
      <c r="D33" s="299"/>
      <c r="E33" s="239" t="s">
        <v>16</v>
      </c>
      <c r="F33" s="239"/>
      <c r="G33" s="238"/>
      <c r="H33" s="238"/>
      <c r="I33" s="239" t="s">
        <v>18</v>
      </c>
      <c r="J33" s="239"/>
      <c r="K33" s="238"/>
      <c r="L33" s="246"/>
      <c r="M33" s="37"/>
    </row>
    <row r="34" spans="1:13" ht="19.5" customHeight="1" x14ac:dyDescent="0.25">
      <c r="A34" s="251" t="s">
        <v>14</v>
      </c>
      <c r="B34" s="239"/>
      <c r="C34" s="238"/>
      <c r="D34" s="238"/>
      <c r="E34" s="239" t="s">
        <v>42</v>
      </c>
      <c r="F34" s="239"/>
      <c r="G34" s="238"/>
      <c r="H34" s="238"/>
      <c r="I34" s="239" t="s">
        <v>43</v>
      </c>
      <c r="J34" s="239"/>
      <c r="K34" s="238"/>
      <c r="L34" s="246"/>
      <c r="M34" s="37"/>
    </row>
    <row r="35" spans="1:13" ht="19.5" customHeight="1" x14ac:dyDescent="0.25">
      <c r="A35" s="383" t="s">
        <v>17</v>
      </c>
      <c r="B35" s="384"/>
      <c r="C35" s="385"/>
      <c r="D35" s="385"/>
      <c r="E35" s="384" t="s">
        <v>26</v>
      </c>
      <c r="F35" s="384"/>
      <c r="G35" s="385"/>
      <c r="H35" s="385"/>
      <c r="I35" s="384" t="s">
        <v>27</v>
      </c>
      <c r="J35" s="384"/>
      <c r="K35" s="385"/>
      <c r="L35" s="386"/>
      <c r="M35" s="37"/>
    </row>
    <row r="36" spans="1:13" ht="33" customHeight="1" x14ac:dyDescent="0.25">
      <c r="A36" s="372" t="s">
        <v>19</v>
      </c>
      <c r="B36" s="373"/>
      <c r="C36" s="374" t="str">
        <f>IF(C34="","",LOOKUP(C34,Models,Accuracy))</f>
        <v/>
      </c>
      <c r="D36" s="375"/>
      <c r="E36" s="375"/>
      <c r="F36" s="375"/>
      <c r="G36" s="375"/>
      <c r="H36" s="375"/>
      <c r="I36" s="375"/>
      <c r="J36" s="375"/>
      <c r="K36" s="375"/>
      <c r="L36" s="376"/>
      <c r="M36" s="37"/>
    </row>
    <row r="37" spans="1:13" ht="19.5" customHeight="1" x14ac:dyDescent="0.25">
      <c r="A37" s="377"/>
      <c r="B37" s="378"/>
      <c r="C37" s="378"/>
      <c r="D37" s="379"/>
      <c r="E37" s="380" t="s">
        <v>42</v>
      </c>
      <c r="F37" s="380"/>
      <c r="G37" s="381"/>
      <c r="H37" s="381"/>
      <c r="I37" s="380" t="s">
        <v>43</v>
      </c>
      <c r="J37" s="380"/>
      <c r="K37" s="381"/>
      <c r="L37" s="382"/>
      <c r="M37" s="76"/>
    </row>
    <row r="38" spans="1:13" ht="19.5" customHeight="1" x14ac:dyDescent="0.25">
      <c r="A38" s="251" t="s">
        <v>17</v>
      </c>
      <c r="B38" s="239"/>
      <c r="C38" s="238"/>
      <c r="D38" s="238"/>
      <c r="E38" s="239" t="s">
        <v>26</v>
      </c>
      <c r="F38" s="239"/>
      <c r="G38" s="238"/>
      <c r="H38" s="238"/>
      <c r="I38" s="239" t="s">
        <v>27</v>
      </c>
      <c r="J38" s="239"/>
      <c r="K38" s="238"/>
      <c r="L38" s="246"/>
      <c r="M38" s="76"/>
    </row>
    <row r="39" spans="1:13" ht="33" customHeight="1" thickBot="1" x14ac:dyDescent="0.3">
      <c r="A39" s="247" t="s">
        <v>19</v>
      </c>
      <c r="B39" s="248"/>
      <c r="C39" s="302" t="str">
        <f>IF(C34="","",LOOKUP(C34,Models,Accuracy2))</f>
        <v/>
      </c>
      <c r="D39" s="302"/>
      <c r="E39" s="302"/>
      <c r="F39" s="302"/>
      <c r="G39" s="302"/>
      <c r="H39" s="302"/>
      <c r="I39" s="302"/>
      <c r="J39" s="302"/>
      <c r="K39" s="302"/>
      <c r="L39" s="303"/>
      <c r="M39" s="37"/>
    </row>
    <row r="40" spans="1:13" ht="15.75" customHeight="1" x14ac:dyDescent="0.25">
      <c r="A40" s="67"/>
      <c r="B40" s="67"/>
      <c r="C40" s="146"/>
      <c r="D40" s="146"/>
      <c r="E40" s="146"/>
      <c r="F40" s="146"/>
      <c r="G40" s="146"/>
      <c r="H40" s="146"/>
      <c r="I40" s="146"/>
      <c r="J40" s="146"/>
      <c r="K40" s="146"/>
      <c r="L40" s="146"/>
      <c r="M40" s="37"/>
    </row>
    <row r="41" spans="1:13" thickBot="1" x14ac:dyDescent="0.3">
      <c r="A41" s="76"/>
      <c r="B41" s="76"/>
      <c r="C41" s="76"/>
      <c r="D41" s="76"/>
      <c r="E41" s="76"/>
      <c r="F41" s="76"/>
      <c r="G41" s="76"/>
      <c r="H41" s="76"/>
      <c r="I41" s="76"/>
      <c r="J41" s="76"/>
      <c r="K41" s="76"/>
      <c r="L41" s="76"/>
      <c r="M41" s="37"/>
    </row>
    <row r="42" spans="1:13" ht="21" customHeight="1" thickBot="1" x14ac:dyDescent="0.3">
      <c r="A42" s="240" t="s">
        <v>7</v>
      </c>
      <c r="B42" s="241"/>
      <c r="C42" s="241"/>
      <c r="D42" s="241"/>
      <c r="E42" s="241"/>
      <c r="F42" s="241"/>
      <c r="G42" s="241"/>
      <c r="H42" s="241"/>
      <c r="I42" s="241"/>
      <c r="J42" s="241"/>
      <c r="K42" s="241"/>
      <c r="L42" s="242"/>
      <c r="M42" s="76"/>
    </row>
    <row r="43" spans="1:13" ht="21" customHeight="1" thickBot="1" x14ac:dyDescent="0.3">
      <c r="A43" s="277" t="s">
        <v>8</v>
      </c>
      <c r="B43" s="278"/>
      <c r="C43" s="24"/>
      <c r="D43" s="278" t="s">
        <v>9</v>
      </c>
      <c r="E43" s="278"/>
      <c r="F43" s="24"/>
      <c r="G43" s="278" t="s">
        <v>10</v>
      </c>
      <c r="H43" s="278"/>
      <c r="I43" s="24"/>
      <c r="J43" s="278" t="s">
        <v>11</v>
      </c>
      <c r="K43" s="278"/>
      <c r="L43" s="25"/>
      <c r="M43" s="37"/>
    </row>
    <row r="44" spans="1:13" ht="15.75" customHeight="1" x14ac:dyDescent="0.25">
      <c r="A44" s="66"/>
      <c r="B44" s="66"/>
      <c r="C44" s="146"/>
      <c r="D44" s="66"/>
      <c r="E44" s="66"/>
      <c r="F44" s="146"/>
      <c r="G44" s="66"/>
      <c r="H44" s="66"/>
      <c r="I44" s="146"/>
      <c r="J44" s="66"/>
      <c r="K44" s="66"/>
      <c r="L44" s="146"/>
      <c r="M44" s="37"/>
    </row>
    <row r="45" spans="1:13" thickBot="1" x14ac:dyDescent="0.3">
      <c r="A45" s="37"/>
      <c r="B45" s="37"/>
      <c r="C45" s="37"/>
      <c r="D45" s="37"/>
      <c r="E45" s="37"/>
      <c r="F45" s="37"/>
      <c r="G45" s="37"/>
      <c r="H45" s="37"/>
      <c r="I45" s="37"/>
      <c r="J45" s="37"/>
      <c r="K45" s="37"/>
      <c r="L45" s="37"/>
      <c r="M45" s="37"/>
    </row>
    <row r="46" spans="1:13" ht="16.5" thickBot="1" x14ac:dyDescent="0.3">
      <c r="A46" s="240" t="s">
        <v>24</v>
      </c>
      <c r="B46" s="241"/>
      <c r="C46" s="241"/>
      <c r="D46" s="241"/>
      <c r="E46" s="241"/>
      <c r="F46" s="241"/>
      <c r="G46" s="241"/>
      <c r="H46" s="241"/>
      <c r="I46" s="241"/>
      <c r="J46" s="241"/>
      <c r="K46" s="241"/>
      <c r="L46" s="242"/>
      <c r="M46" s="37"/>
    </row>
    <row r="47" spans="1:13" ht="15" x14ac:dyDescent="0.25">
      <c r="A47" s="268"/>
      <c r="B47" s="269"/>
      <c r="C47" s="269"/>
      <c r="D47" s="269"/>
      <c r="E47" s="269"/>
      <c r="F47" s="269"/>
      <c r="G47" s="269"/>
      <c r="H47" s="269"/>
      <c r="I47" s="269"/>
      <c r="J47" s="269"/>
      <c r="K47" s="269"/>
      <c r="L47" s="270"/>
      <c r="M47" s="76"/>
    </row>
    <row r="48" spans="1:13" ht="15" x14ac:dyDescent="0.25">
      <c r="A48" s="271"/>
      <c r="B48" s="272"/>
      <c r="C48" s="272"/>
      <c r="D48" s="272"/>
      <c r="E48" s="272"/>
      <c r="F48" s="272"/>
      <c r="G48" s="272"/>
      <c r="H48" s="272"/>
      <c r="I48" s="272"/>
      <c r="J48" s="272"/>
      <c r="K48" s="272"/>
      <c r="L48" s="273"/>
      <c r="M48" s="76"/>
    </row>
    <row r="49" spans="1:13" thickBot="1" x14ac:dyDescent="0.3">
      <c r="A49" s="274"/>
      <c r="B49" s="275"/>
      <c r="C49" s="275"/>
      <c r="D49" s="275"/>
      <c r="E49" s="275"/>
      <c r="F49" s="275"/>
      <c r="G49" s="275"/>
      <c r="H49" s="275"/>
      <c r="I49" s="275"/>
      <c r="J49" s="275"/>
      <c r="K49" s="275"/>
      <c r="L49" s="276"/>
      <c r="M49" s="76"/>
    </row>
    <row r="50" spans="1:13" ht="15" x14ac:dyDescent="0.25">
      <c r="A50" s="146"/>
      <c r="B50" s="146"/>
      <c r="C50" s="146"/>
      <c r="D50" s="146"/>
      <c r="E50" s="146"/>
      <c r="F50" s="146"/>
      <c r="G50" s="146"/>
      <c r="H50" s="146"/>
      <c r="I50" s="146"/>
      <c r="J50" s="146"/>
      <c r="K50" s="146"/>
      <c r="L50" s="146"/>
      <c r="M50" s="147"/>
    </row>
    <row r="51" spans="1:13" ht="15" x14ac:dyDescent="0.25">
      <c r="A51" s="37"/>
      <c r="B51" s="37"/>
      <c r="C51" s="37"/>
      <c r="D51" s="37"/>
      <c r="E51" s="37"/>
      <c r="F51" s="37"/>
      <c r="G51" s="37"/>
      <c r="H51" s="37"/>
      <c r="I51" s="37"/>
      <c r="J51" s="37"/>
      <c r="K51" s="37"/>
      <c r="L51" s="37"/>
      <c r="M51" s="76"/>
    </row>
    <row r="52" spans="1:13" ht="22.5" customHeight="1" x14ac:dyDescent="0.25">
      <c r="A52" s="279" t="s">
        <v>47</v>
      </c>
      <c r="B52" s="286"/>
      <c r="C52" s="286"/>
      <c r="D52" s="286"/>
      <c r="E52" s="286"/>
      <c r="F52" s="286"/>
      <c r="G52" s="286"/>
      <c r="H52" s="286"/>
      <c r="I52" s="286"/>
      <c r="J52" s="286"/>
      <c r="K52" s="286"/>
      <c r="L52" s="286"/>
      <c r="M52" s="76"/>
    </row>
    <row r="53" spans="1:13" ht="22.5" customHeight="1" x14ac:dyDescent="0.25">
      <c r="A53" s="286"/>
      <c r="B53" s="286"/>
      <c r="C53" s="286"/>
      <c r="D53" s="286"/>
      <c r="E53" s="286"/>
      <c r="F53" s="286"/>
      <c r="G53" s="286"/>
      <c r="H53" s="286"/>
      <c r="I53" s="286"/>
      <c r="J53" s="286"/>
      <c r="K53" s="286"/>
      <c r="L53" s="286"/>
      <c r="M53" s="76"/>
    </row>
    <row r="54" spans="1:13" ht="23.25" customHeight="1" x14ac:dyDescent="0.25">
      <c r="A54" s="279" t="s">
        <v>1772</v>
      </c>
      <c r="B54" s="286"/>
      <c r="C54" s="286"/>
      <c r="D54" s="286"/>
      <c r="E54" s="286"/>
      <c r="F54" s="286"/>
      <c r="G54" s="286"/>
      <c r="H54" s="286"/>
      <c r="I54" s="286"/>
      <c r="J54" s="286"/>
      <c r="K54" s="286"/>
      <c r="L54" s="286"/>
      <c r="M54" s="147"/>
    </row>
    <row r="55" spans="1:13" ht="23.25" customHeight="1" x14ac:dyDescent="0.25">
      <c r="A55" s="286"/>
      <c r="B55" s="286"/>
      <c r="C55" s="286"/>
      <c r="D55" s="286"/>
      <c r="E55" s="286"/>
      <c r="F55" s="286"/>
      <c r="G55" s="286"/>
      <c r="H55" s="286"/>
      <c r="I55" s="286"/>
      <c r="J55" s="286"/>
      <c r="K55" s="286"/>
      <c r="L55" s="286"/>
      <c r="M55" s="147"/>
    </row>
    <row r="56" spans="1:13" x14ac:dyDescent="0.25">
      <c r="A56" s="77"/>
      <c r="B56" s="77"/>
      <c r="C56" s="77"/>
      <c r="D56" s="77"/>
      <c r="E56" s="77"/>
      <c r="F56" s="77"/>
      <c r="G56" s="77"/>
      <c r="H56" s="77"/>
      <c r="I56" s="77"/>
      <c r="J56" s="77"/>
      <c r="K56" s="77"/>
      <c r="L56" s="77"/>
      <c r="M56" s="76"/>
    </row>
    <row r="57" spans="1:13" ht="15" customHeight="1" x14ac:dyDescent="0.25">
      <c r="A57" s="37"/>
      <c r="B57" s="37"/>
      <c r="C57" s="41"/>
      <c r="D57" s="41"/>
      <c r="E57" s="41"/>
      <c r="F57" s="37"/>
      <c r="G57" s="37"/>
      <c r="H57" s="37"/>
      <c r="I57" s="313"/>
      <c r="J57" s="313"/>
      <c r="K57" s="313"/>
      <c r="L57" s="313"/>
      <c r="M57" s="76"/>
    </row>
    <row r="58" spans="1:13" ht="16.5" customHeight="1" thickBot="1" x14ac:dyDescent="0.3">
      <c r="A58" s="281" t="s">
        <v>12</v>
      </c>
      <c r="B58" s="281"/>
      <c r="C58" s="280"/>
      <c r="D58" s="280"/>
      <c r="E58" s="280"/>
      <c r="F58" s="280"/>
      <c r="G58" s="281" t="s">
        <v>40</v>
      </c>
      <c r="H58" s="281"/>
      <c r="I58" s="314"/>
      <c r="J58" s="314"/>
      <c r="K58" s="314"/>
      <c r="L58" s="314"/>
      <c r="M58" s="76"/>
    </row>
    <row r="59" spans="1:13" ht="15" x14ac:dyDescent="0.25">
      <c r="A59" s="37"/>
      <c r="B59" s="37"/>
      <c r="C59" s="37"/>
      <c r="D59" s="37"/>
      <c r="E59" s="37"/>
      <c r="F59" s="37"/>
      <c r="G59" s="37"/>
      <c r="H59" s="37"/>
      <c r="I59" s="37"/>
      <c r="J59" s="37"/>
      <c r="K59" s="37"/>
      <c r="L59" s="37"/>
      <c r="M59" s="76"/>
    </row>
    <row r="60" spans="1:13" ht="16.5" thickBot="1" x14ac:dyDescent="0.3">
      <c r="A60" s="281" t="s">
        <v>49</v>
      </c>
      <c r="B60" s="281"/>
      <c r="C60" s="280"/>
      <c r="D60" s="280"/>
      <c r="E60" s="280"/>
      <c r="F60" s="280"/>
      <c r="G60" s="281" t="s">
        <v>41</v>
      </c>
      <c r="H60" s="281"/>
      <c r="I60" s="280"/>
      <c r="J60" s="280"/>
      <c r="K60" s="280"/>
      <c r="L60" s="280"/>
      <c r="M60" s="76"/>
    </row>
    <row r="61" spans="1:13" x14ac:dyDescent="0.25">
      <c r="A61" s="75"/>
      <c r="B61" s="75"/>
      <c r="C61" s="76"/>
      <c r="D61" s="76"/>
      <c r="E61" s="76"/>
      <c r="F61" s="37"/>
      <c r="G61" s="75"/>
      <c r="H61" s="75"/>
      <c r="I61" s="76"/>
      <c r="J61" s="76"/>
      <c r="K61" s="76"/>
      <c r="L61" s="37"/>
      <c r="M61" s="37"/>
    </row>
    <row r="62" spans="1:13" x14ac:dyDescent="0.25">
      <c r="A62" s="75"/>
      <c r="B62" s="75"/>
      <c r="C62" s="76"/>
      <c r="D62" s="76"/>
      <c r="E62" s="76"/>
      <c r="F62" s="37"/>
      <c r="G62" s="75"/>
      <c r="H62" s="75"/>
      <c r="I62" s="76"/>
      <c r="J62" s="76"/>
      <c r="K62" s="76"/>
      <c r="L62" s="37"/>
      <c r="M62" s="37"/>
    </row>
    <row r="63" spans="1:13" ht="15" x14ac:dyDescent="0.25">
      <c r="A63" s="366"/>
      <c r="B63" s="367"/>
      <c r="C63" s="367"/>
      <c r="D63" s="367"/>
      <c r="E63" s="367"/>
      <c r="F63" s="367"/>
      <c r="G63" s="367"/>
      <c r="H63" s="367"/>
      <c r="I63" s="367"/>
      <c r="J63" s="367"/>
      <c r="K63" s="367"/>
      <c r="L63" s="368"/>
      <c r="M63" s="37"/>
    </row>
    <row r="64" spans="1:13" ht="15" x14ac:dyDescent="0.25">
      <c r="A64" s="369"/>
      <c r="B64" s="370"/>
      <c r="C64" s="370"/>
      <c r="D64" s="370"/>
      <c r="E64" s="370"/>
      <c r="F64" s="370"/>
      <c r="G64" s="370"/>
      <c r="H64" s="370"/>
      <c r="I64" s="370"/>
      <c r="J64" s="370"/>
      <c r="K64" s="370"/>
      <c r="L64" s="371"/>
      <c r="M64" s="37"/>
    </row>
    <row r="65" spans="1:16" ht="15" x14ac:dyDescent="0.25">
      <c r="A65" s="76"/>
      <c r="B65" s="76"/>
      <c r="C65" s="76"/>
      <c r="D65" s="76"/>
      <c r="E65" s="76"/>
      <c r="F65" s="76"/>
      <c r="G65" s="76"/>
      <c r="H65" s="76"/>
      <c r="I65" s="76"/>
      <c r="J65" s="76"/>
      <c r="K65" s="76"/>
      <c r="L65" s="76"/>
      <c r="M65" s="37"/>
    </row>
    <row r="66" spans="1:16" ht="15.75" customHeight="1" x14ac:dyDescent="0.25">
      <c r="A66" s="283"/>
      <c r="B66" s="283"/>
      <c r="C66" s="283"/>
      <c r="D66" s="283"/>
      <c r="E66" s="284" t="s">
        <v>48</v>
      </c>
      <c r="F66" s="284"/>
      <c r="G66" s="284"/>
      <c r="H66" s="284"/>
      <c r="I66" s="284"/>
      <c r="J66" s="284"/>
      <c r="K66" s="284"/>
      <c r="L66" s="284"/>
      <c r="M66" s="37"/>
    </row>
    <row r="67" spans="1:16" ht="15.75" customHeight="1" x14ac:dyDescent="0.25">
      <c r="A67" s="283"/>
      <c r="B67" s="283"/>
      <c r="C67" s="283"/>
      <c r="D67" s="283"/>
      <c r="E67" s="284"/>
      <c r="F67" s="284"/>
      <c r="G67" s="284"/>
      <c r="H67" s="284"/>
      <c r="I67" s="284"/>
      <c r="J67" s="284"/>
      <c r="K67" s="284"/>
      <c r="L67" s="284"/>
      <c r="M67" s="37"/>
    </row>
    <row r="68" spans="1:16" ht="15.75" customHeight="1" x14ac:dyDescent="0.25">
      <c r="A68" s="283"/>
      <c r="B68" s="283"/>
      <c r="C68" s="283"/>
      <c r="D68" s="283"/>
      <c r="E68" s="284"/>
      <c r="F68" s="284"/>
      <c r="G68" s="284"/>
      <c r="H68" s="284"/>
      <c r="I68" s="284"/>
      <c r="J68" s="284"/>
      <c r="K68" s="284"/>
      <c r="L68" s="284"/>
      <c r="M68" s="37"/>
    </row>
    <row r="69" spans="1:16" ht="15.75" customHeight="1" x14ac:dyDescent="0.25">
      <c r="A69" s="283"/>
      <c r="B69" s="283"/>
      <c r="C69" s="283"/>
      <c r="D69" s="283"/>
      <c r="E69" s="293" t="s">
        <v>51</v>
      </c>
      <c r="F69" s="293"/>
      <c r="G69" s="293"/>
      <c r="H69" s="293"/>
      <c r="I69" s="293"/>
      <c r="J69" s="293"/>
      <c r="K69" s="293"/>
      <c r="L69" s="293"/>
      <c r="M69" s="37"/>
    </row>
    <row r="70" spans="1:16" ht="15.75" customHeight="1" x14ac:dyDescent="0.25">
      <c r="A70" s="283"/>
      <c r="B70" s="283"/>
      <c r="C70" s="283"/>
      <c r="D70" s="283"/>
      <c r="E70" s="293"/>
      <c r="F70" s="293"/>
      <c r="G70" s="293"/>
      <c r="H70" s="293"/>
      <c r="I70" s="293"/>
      <c r="J70" s="293"/>
      <c r="K70" s="293"/>
      <c r="L70" s="293"/>
    </row>
    <row r="71" spans="1:16" ht="15.75" customHeight="1" x14ac:dyDescent="0.25">
      <c r="A71" s="283"/>
      <c r="B71" s="283"/>
      <c r="C71" s="283"/>
      <c r="D71" s="283"/>
      <c r="E71" s="293"/>
      <c r="F71" s="293"/>
      <c r="G71" s="293"/>
      <c r="H71" s="293"/>
      <c r="I71" s="293"/>
      <c r="J71" s="293"/>
      <c r="K71" s="293"/>
      <c r="L71" s="293"/>
    </row>
    <row r="72" spans="1:16" ht="15.75" customHeight="1" x14ac:dyDescent="0.25">
      <c r="A72" s="32"/>
      <c r="B72" s="32"/>
      <c r="C72" s="32"/>
      <c r="D72" s="32"/>
      <c r="E72" s="78"/>
      <c r="F72" s="78"/>
      <c r="G72" s="78"/>
      <c r="H72" s="78"/>
      <c r="I72" s="78"/>
      <c r="J72" s="78"/>
      <c r="K72" s="78"/>
      <c r="L72" s="78"/>
    </row>
    <row r="73" spans="1:16" ht="15.75" customHeight="1" thickBot="1" x14ac:dyDescent="0.3">
      <c r="A73" s="77"/>
      <c r="B73" s="77"/>
      <c r="C73" s="77"/>
      <c r="D73" s="77"/>
      <c r="E73" s="77"/>
      <c r="F73" s="77"/>
      <c r="G73" s="77"/>
      <c r="H73" s="77"/>
      <c r="I73" s="77"/>
      <c r="J73" s="77"/>
      <c r="K73" s="77"/>
      <c r="L73" s="77"/>
    </row>
    <row r="74" spans="1:16" ht="15.75" customHeight="1" thickBot="1" x14ac:dyDescent="0.3">
      <c r="A74" s="37"/>
      <c r="B74" s="240" t="str">
        <f>IF(K32="","",IF(K32="New","Calibration Data: As Found/As Left",IF(K32="Used","Calibration Data: As Found/As Left",IF(K32="Repaired","Calibration Data: As Found",))))</f>
        <v>Calibration Data: As Found/As Left</v>
      </c>
      <c r="C74" s="241"/>
      <c r="D74" s="241"/>
      <c r="E74" s="241"/>
      <c r="F74" s="241"/>
      <c r="G74" s="241"/>
      <c r="H74" s="241"/>
      <c r="I74" s="241"/>
      <c r="J74" s="241"/>
      <c r="K74" s="242"/>
      <c r="L74" s="37"/>
    </row>
    <row r="75" spans="1:16" ht="33" customHeight="1" x14ac:dyDescent="0.25">
      <c r="A75" s="37"/>
      <c r="B75" s="290" t="s">
        <v>0</v>
      </c>
      <c r="C75" s="291"/>
      <c r="D75" s="292" t="s">
        <v>2</v>
      </c>
      <c r="E75" s="291"/>
      <c r="F75" s="71" t="s">
        <v>1</v>
      </c>
      <c r="G75" s="292" t="s">
        <v>3</v>
      </c>
      <c r="H75" s="291"/>
      <c r="I75" s="292" t="s">
        <v>5</v>
      </c>
      <c r="J75" s="291"/>
      <c r="K75" s="27" t="s">
        <v>4</v>
      </c>
      <c r="L75" s="37"/>
      <c r="O75" s="99" t="s">
        <v>58</v>
      </c>
      <c r="P75" s="99" t="s">
        <v>59</v>
      </c>
    </row>
    <row r="76" spans="1:16" ht="15.75" customHeight="1" x14ac:dyDescent="0.25">
      <c r="A76" s="37"/>
      <c r="B76" s="289"/>
      <c r="C76" s="288"/>
      <c r="D76" s="287"/>
      <c r="E76" s="288"/>
      <c r="F76" s="72"/>
      <c r="G76" s="287" t="str">
        <f>IF(B76="","",B76-D76)</f>
        <v/>
      </c>
      <c r="H76" s="288"/>
      <c r="I76" s="287"/>
      <c r="J76" s="288"/>
      <c r="K76" s="79" t="str">
        <f>IF(G76="","",IF(AND(G76&gt;=-I76,G76&lt;=I76),"Pass","Fail"))</f>
        <v/>
      </c>
      <c r="L76" s="37"/>
      <c r="O76" s="10">
        <f>-I76</f>
        <v>0</v>
      </c>
      <c r="P76" s="10">
        <f>I76</f>
        <v>0</v>
      </c>
    </row>
    <row r="77" spans="1:16" ht="15.75" customHeight="1" x14ac:dyDescent="0.25">
      <c r="A77" s="37"/>
      <c r="B77" s="289"/>
      <c r="C77" s="288"/>
      <c r="D77" s="287"/>
      <c r="E77" s="288"/>
      <c r="F77" s="72"/>
      <c r="G77" s="287" t="str">
        <f t="shared" ref="G77:G79" si="0">IF(B77="","",B77-D77)</f>
        <v/>
      </c>
      <c r="H77" s="288"/>
      <c r="I77" s="287"/>
      <c r="J77" s="288"/>
      <c r="K77" s="79" t="str">
        <f t="shared" ref="K77:K79" si="1">IF(G77="","",IF(AND(G77&gt;=-I77,G77&lt;=I77),"Pass","Fail"))</f>
        <v/>
      </c>
      <c r="L77" s="37"/>
      <c r="O77" s="10">
        <f t="shared" ref="O77:O79" si="2">-I77</f>
        <v>0</v>
      </c>
      <c r="P77" s="10">
        <f t="shared" ref="P77:P79" si="3">I77</f>
        <v>0</v>
      </c>
    </row>
    <row r="78" spans="1:16" ht="15.75" customHeight="1" x14ac:dyDescent="0.25">
      <c r="A78" s="37"/>
      <c r="B78" s="289"/>
      <c r="C78" s="288"/>
      <c r="D78" s="287"/>
      <c r="E78" s="288"/>
      <c r="F78" s="72"/>
      <c r="G78" s="287" t="str">
        <f t="shared" si="0"/>
        <v/>
      </c>
      <c r="H78" s="288"/>
      <c r="I78" s="287"/>
      <c r="J78" s="288"/>
      <c r="K78" s="79" t="str">
        <f t="shared" si="1"/>
        <v/>
      </c>
      <c r="L78" s="37"/>
      <c r="O78" s="10">
        <f t="shared" si="2"/>
        <v>0</v>
      </c>
      <c r="P78" s="10">
        <f t="shared" si="3"/>
        <v>0</v>
      </c>
    </row>
    <row r="79" spans="1:16" ht="15.75" customHeight="1" x14ac:dyDescent="0.25">
      <c r="A79" s="37"/>
      <c r="B79" s="252"/>
      <c r="C79" s="238"/>
      <c r="D79" s="238"/>
      <c r="E79" s="238"/>
      <c r="F79" s="72"/>
      <c r="G79" s="238" t="str">
        <f t="shared" si="0"/>
        <v/>
      </c>
      <c r="H79" s="238"/>
      <c r="I79" s="238"/>
      <c r="J79" s="238"/>
      <c r="K79" s="79" t="str">
        <f t="shared" si="1"/>
        <v/>
      </c>
      <c r="L79" s="37"/>
      <c r="O79" s="10">
        <f t="shared" si="2"/>
        <v>0</v>
      </c>
      <c r="P79" s="10">
        <f t="shared" si="3"/>
        <v>0</v>
      </c>
    </row>
    <row r="80" spans="1:16" ht="15.75" customHeight="1" x14ac:dyDescent="0.25">
      <c r="A80" s="37"/>
      <c r="B80" s="289"/>
      <c r="C80" s="288"/>
      <c r="D80" s="287"/>
      <c r="E80" s="288"/>
      <c r="F80" s="72"/>
      <c r="G80" s="287" t="str">
        <f t="shared" ref="G80:G84" si="4">IF(B80="","",B80-D80)</f>
        <v/>
      </c>
      <c r="H80" s="288"/>
      <c r="I80" s="287"/>
      <c r="J80" s="288"/>
      <c r="K80" s="79" t="str">
        <f t="shared" ref="K80:K84" si="5">IF(G80="","",IF(AND(G80&gt;=-I80,G80&lt;=I80),"Pass","Fail"))</f>
        <v/>
      </c>
      <c r="L80" s="37"/>
      <c r="O80" s="10">
        <f>-I80</f>
        <v>0</v>
      </c>
      <c r="P80" s="10">
        <f>I80</f>
        <v>0</v>
      </c>
    </row>
    <row r="81" spans="1:16" ht="15.75" customHeight="1" x14ac:dyDescent="0.25">
      <c r="A81" s="37"/>
      <c r="B81" s="289"/>
      <c r="C81" s="288"/>
      <c r="D81" s="287"/>
      <c r="E81" s="288"/>
      <c r="F81" s="72"/>
      <c r="G81" s="287" t="str">
        <f t="shared" si="4"/>
        <v/>
      </c>
      <c r="H81" s="288"/>
      <c r="I81" s="287"/>
      <c r="J81" s="288"/>
      <c r="K81" s="79" t="str">
        <f t="shared" si="5"/>
        <v/>
      </c>
      <c r="L81" s="37"/>
      <c r="O81" s="10">
        <f>-I81</f>
        <v>0</v>
      </c>
      <c r="P81" s="10">
        <f>I81</f>
        <v>0</v>
      </c>
    </row>
    <row r="82" spans="1:16" ht="15.75" customHeight="1" x14ac:dyDescent="0.25">
      <c r="A82" s="37"/>
      <c r="B82" s="289"/>
      <c r="C82" s="288"/>
      <c r="D82" s="287"/>
      <c r="E82" s="288"/>
      <c r="F82" s="72"/>
      <c r="G82" s="287" t="str">
        <f t="shared" ref="G82" si="6">IF(B82="","",B82-D82)</f>
        <v/>
      </c>
      <c r="H82" s="288"/>
      <c r="I82" s="287"/>
      <c r="J82" s="288"/>
      <c r="K82" s="79" t="str">
        <f t="shared" ref="K82" si="7">IF(G82="","",IF(AND(G82&gt;=-I82,G82&lt;=I82),"Pass","Fail"))</f>
        <v/>
      </c>
      <c r="L82" s="37"/>
      <c r="O82" s="10">
        <f>-I82</f>
        <v>0</v>
      </c>
      <c r="P82" s="10">
        <f>I82</f>
        <v>0</v>
      </c>
    </row>
    <row r="83" spans="1:16" ht="15.75" customHeight="1" x14ac:dyDescent="0.25">
      <c r="A83" s="37"/>
      <c r="B83" s="252"/>
      <c r="C83" s="238"/>
      <c r="D83" s="238"/>
      <c r="E83" s="238"/>
      <c r="F83" s="72"/>
      <c r="G83" s="238" t="str">
        <f t="shared" si="4"/>
        <v/>
      </c>
      <c r="H83" s="238"/>
      <c r="I83" s="238"/>
      <c r="J83" s="238"/>
      <c r="K83" s="79" t="str">
        <f t="shared" si="5"/>
        <v/>
      </c>
      <c r="L83" s="37"/>
      <c r="O83" s="10">
        <f>-I83</f>
        <v>0</v>
      </c>
      <c r="P83" s="10">
        <f>I83</f>
        <v>0</v>
      </c>
    </row>
    <row r="84" spans="1:16" ht="15.75" customHeight="1" thickBot="1" x14ac:dyDescent="0.3">
      <c r="A84" s="37"/>
      <c r="B84" s="252"/>
      <c r="C84" s="238"/>
      <c r="D84" s="238"/>
      <c r="E84" s="238"/>
      <c r="F84" s="72"/>
      <c r="G84" s="238" t="str">
        <f t="shared" si="4"/>
        <v/>
      </c>
      <c r="H84" s="238"/>
      <c r="I84" s="238"/>
      <c r="J84" s="238"/>
      <c r="K84" s="79" t="str">
        <f t="shared" si="5"/>
        <v/>
      </c>
      <c r="L84" s="37"/>
      <c r="O84" s="10">
        <f>-I84</f>
        <v>0</v>
      </c>
      <c r="P84" s="10">
        <f>I84</f>
        <v>0</v>
      </c>
    </row>
    <row r="85" spans="1:16" ht="33" customHeight="1" x14ac:dyDescent="0.25">
      <c r="B85" s="290" t="s">
        <v>0</v>
      </c>
      <c r="C85" s="291"/>
      <c r="D85" s="292" t="s">
        <v>2</v>
      </c>
      <c r="E85" s="291"/>
      <c r="F85" s="71" t="s">
        <v>1</v>
      </c>
      <c r="G85" s="292" t="s">
        <v>3</v>
      </c>
      <c r="H85" s="291"/>
      <c r="I85" s="292" t="s">
        <v>5</v>
      </c>
      <c r="J85" s="291"/>
      <c r="K85" s="27" t="s">
        <v>4</v>
      </c>
      <c r="L85" s="37"/>
      <c r="O85" s="99" t="s">
        <v>58</v>
      </c>
      <c r="P85" s="99" t="s">
        <v>59</v>
      </c>
    </row>
    <row r="86" spans="1:16" ht="15.75" customHeight="1" x14ac:dyDescent="0.25">
      <c r="B86" s="289"/>
      <c r="C86" s="288"/>
      <c r="D86" s="287"/>
      <c r="E86" s="288"/>
      <c r="F86" s="72"/>
      <c r="G86" s="287" t="str">
        <f>IF(B86="","",B86-D86)</f>
        <v/>
      </c>
      <c r="H86" s="288"/>
      <c r="I86" s="287"/>
      <c r="J86" s="288"/>
      <c r="K86" s="79" t="str">
        <f>IF(G86="","",IF(AND(G86&gt;=-I86,G86&lt;=I86),"Pass","Fail"))</f>
        <v/>
      </c>
      <c r="L86" s="37"/>
      <c r="O86" s="10">
        <f>-I86</f>
        <v>0</v>
      </c>
      <c r="P86" s="10">
        <f>I86</f>
        <v>0</v>
      </c>
    </row>
    <row r="87" spans="1:16" ht="15.75" customHeight="1" x14ac:dyDescent="0.25">
      <c r="B87" s="289"/>
      <c r="C87" s="288"/>
      <c r="D87" s="287"/>
      <c r="E87" s="288"/>
      <c r="F87" s="72"/>
      <c r="G87" s="287" t="str">
        <f t="shared" ref="G87:G89" si="8">IF(B87="","",B87-D87)</f>
        <v/>
      </c>
      <c r="H87" s="288"/>
      <c r="I87" s="287"/>
      <c r="J87" s="288"/>
      <c r="K87" s="79" t="str">
        <f t="shared" ref="K87:K89" si="9">IF(G87="","",IF(AND(G87&gt;=-I87,G87&lt;=I87),"Pass","Fail"))</f>
        <v/>
      </c>
      <c r="L87" s="37"/>
      <c r="O87" s="10">
        <f t="shared" ref="O87:O89" si="10">-I87</f>
        <v>0</v>
      </c>
      <c r="P87" s="10">
        <f t="shared" ref="P87:P89" si="11">I87</f>
        <v>0</v>
      </c>
    </row>
    <row r="88" spans="1:16" ht="15.75" customHeight="1" x14ac:dyDescent="0.25">
      <c r="B88" s="289"/>
      <c r="C88" s="288"/>
      <c r="D88" s="287"/>
      <c r="E88" s="288"/>
      <c r="F88" s="72"/>
      <c r="G88" s="287" t="str">
        <f t="shared" si="8"/>
        <v/>
      </c>
      <c r="H88" s="288"/>
      <c r="I88" s="287"/>
      <c r="J88" s="288"/>
      <c r="K88" s="79" t="str">
        <f t="shared" si="9"/>
        <v/>
      </c>
      <c r="L88" s="37"/>
      <c r="O88" s="10">
        <f t="shared" si="10"/>
        <v>0</v>
      </c>
      <c r="P88" s="10">
        <f t="shared" si="11"/>
        <v>0</v>
      </c>
    </row>
    <row r="89" spans="1:16" ht="15.75" customHeight="1" x14ac:dyDescent="0.25">
      <c r="B89" s="289"/>
      <c r="C89" s="288"/>
      <c r="D89" s="287"/>
      <c r="E89" s="288"/>
      <c r="F89" s="72"/>
      <c r="G89" s="287" t="str">
        <f t="shared" si="8"/>
        <v/>
      </c>
      <c r="H89" s="288"/>
      <c r="I89" s="287"/>
      <c r="J89" s="288"/>
      <c r="K89" s="79" t="str">
        <f t="shared" si="9"/>
        <v/>
      </c>
      <c r="L89" s="37"/>
      <c r="O89" s="10">
        <f t="shared" si="10"/>
        <v>0</v>
      </c>
      <c r="P89" s="10">
        <f t="shared" si="11"/>
        <v>0</v>
      </c>
    </row>
    <row r="90" spans="1:16" ht="15.75" customHeight="1" x14ac:dyDescent="0.25">
      <c r="B90" s="289"/>
      <c r="C90" s="288"/>
      <c r="D90" s="287"/>
      <c r="E90" s="288"/>
      <c r="F90" s="72"/>
      <c r="G90" s="287" t="str">
        <f t="shared" ref="G90:G94" si="12">IF(B90="","",B90-D90)</f>
        <v/>
      </c>
      <c r="H90" s="288"/>
      <c r="I90" s="287"/>
      <c r="J90" s="288"/>
      <c r="K90" s="79" t="str">
        <f t="shared" ref="K90:K94" si="13">IF(G90="","",IF(AND(G90&gt;=-I90,G90&lt;=I90),"Pass","Fail"))</f>
        <v/>
      </c>
      <c r="L90" s="37"/>
      <c r="O90" s="10">
        <f>-I90</f>
        <v>0</v>
      </c>
      <c r="P90" s="10">
        <f>I90</f>
        <v>0</v>
      </c>
    </row>
    <row r="91" spans="1:16" ht="15.75" customHeight="1" x14ac:dyDescent="0.25">
      <c r="B91" s="289"/>
      <c r="C91" s="288"/>
      <c r="D91" s="287"/>
      <c r="E91" s="288"/>
      <c r="F91" s="72"/>
      <c r="G91" s="287" t="str">
        <f t="shared" si="12"/>
        <v/>
      </c>
      <c r="H91" s="288"/>
      <c r="I91" s="287"/>
      <c r="J91" s="288"/>
      <c r="K91" s="79" t="str">
        <f t="shared" si="13"/>
        <v/>
      </c>
      <c r="L91" s="37"/>
      <c r="O91" s="10">
        <f>-I91</f>
        <v>0</v>
      </c>
      <c r="P91" s="10">
        <f>I91</f>
        <v>0</v>
      </c>
    </row>
    <row r="92" spans="1:16" ht="15.75" customHeight="1" x14ac:dyDescent="0.25">
      <c r="B92" s="289"/>
      <c r="C92" s="288"/>
      <c r="D92" s="287"/>
      <c r="E92" s="288"/>
      <c r="F92" s="72"/>
      <c r="G92" s="287" t="str">
        <f t="shared" ref="G92" si="14">IF(B92="","",B92-D92)</f>
        <v/>
      </c>
      <c r="H92" s="288"/>
      <c r="I92" s="287"/>
      <c r="J92" s="288"/>
      <c r="K92" s="79" t="str">
        <f t="shared" ref="K92" si="15">IF(G92="","",IF(AND(G92&gt;=-I92,G92&lt;=I92),"Pass","Fail"))</f>
        <v/>
      </c>
      <c r="L92" s="37"/>
      <c r="O92" s="10">
        <f>-I92</f>
        <v>0</v>
      </c>
      <c r="P92" s="10">
        <f>I92</f>
        <v>0</v>
      </c>
    </row>
    <row r="93" spans="1:16" ht="15.75" customHeight="1" x14ac:dyDescent="0.25">
      <c r="B93" s="252"/>
      <c r="C93" s="238"/>
      <c r="D93" s="238"/>
      <c r="E93" s="238"/>
      <c r="F93" s="72"/>
      <c r="G93" s="238" t="str">
        <f t="shared" si="12"/>
        <v/>
      </c>
      <c r="H93" s="238"/>
      <c r="I93" s="238"/>
      <c r="J93" s="238"/>
      <c r="K93" s="79" t="str">
        <f t="shared" si="13"/>
        <v/>
      </c>
      <c r="L93" s="37"/>
      <c r="O93" s="10">
        <f>-I93</f>
        <v>0</v>
      </c>
      <c r="P93" s="10">
        <f>I93</f>
        <v>0</v>
      </c>
    </row>
    <row r="94" spans="1:16" ht="15.75" customHeight="1" thickBot="1" x14ac:dyDescent="0.3">
      <c r="B94" s="260"/>
      <c r="C94" s="249"/>
      <c r="D94" s="249"/>
      <c r="E94" s="249"/>
      <c r="F94" s="73"/>
      <c r="G94" s="249" t="str">
        <f t="shared" si="12"/>
        <v/>
      </c>
      <c r="H94" s="249"/>
      <c r="I94" s="249"/>
      <c r="J94" s="249"/>
      <c r="K94" s="80" t="str">
        <f t="shared" si="13"/>
        <v/>
      </c>
      <c r="L94" s="37"/>
      <c r="O94" s="10">
        <f>-I94</f>
        <v>0</v>
      </c>
      <c r="P94" s="10">
        <f>I94</f>
        <v>0</v>
      </c>
    </row>
    <row r="131" spans="1:12" ht="15.75" customHeight="1" x14ac:dyDescent="0.25">
      <c r="A131" s="366"/>
      <c r="B131" s="367"/>
      <c r="C131" s="367"/>
      <c r="D131" s="367"/>
      <c r="E131" s="367"/>
      <c r="F131" s="367"/>
      <c r="G131" s="367"/>
      <c r="H131" s="367"/>
      <c r="I131" s="367"/>
      <c r="J131" s="367"/>
      <c r="K131" s="367"/>
      <c r="L131" s="368"/>
    </row>
    <row r="132" spans="1:12" ht="15.75" customHeight="1" x14ac:dyDescent="0.25">
      <c r="A132" s="369"/>
      <c r="B132" s="370"/>
      <c r="C132" s="370"/>
      <c r="D132" s="370"/>
      <c r="E132" s="370"/>
      <c r="F132" s="370"/>
      <c r="G132" s="370"/>
      <c r="H132" s="370"/>
      <c r="I132" s="370"/>
      <c r="J132" s="370"/>
      <c r="K132" s="370"/>
      <c r="L132" s="371"/>
    </row>
    <row r="135" spans="1:12" ht="15.75" customHeight="1" x14ac:dyDescent="0.25">
      <c r="A135" s="283"/>
      <c r="B135" s="283"/>
      <c r="C135" s="283"/>
      <c r="D135" s="283"/>
      <c r="E135" s="284" t="s">
        <v>48</v>
      </c>
      <c r="F135" s="284"/>
      <c r="G135" s="284"/>
      <c r="H135" s="284"/>
      <c r="I135" s="284"/>
      <c r="J135" s="284"/>
      <c r="K135" s="284"/>
      <c r="L135" s="284"/>
    </row>
    <row r="136" spans="1:12" ht="15.75" customHeight="1" x14ac:dyDescent="0.25">
      <c r="A136" s="283"/>
      <c r="B136" s="283"/>
      <c r="C136" s="283"/>
      <c r="D136" s="283"/>
      <c r="E136" s="284"/>
      <c r="F136" s="284"/>
      <c r="G136" s="284"/>
      <c r="H136" s="284"/>
      <c r="I136" s="284"/>
      <c r="J136" s="284"/>
      <c r="K136" s="284"/>
      <c r="L136" s="284"/>
    </row>
    <row r="137" spans="1:12" ht="15.75" customHeight="1" x14ac:dyDescent="0.25">
      <c r="A137" s="283"/>
      <c r="B137" s="283"/>
      <c r="C137" s="283"/>
      <c r="D137" s="283"/>
      <c r="E137" s="284"/>
      <c r="F137" s="284"/>
      <c r="G137" s="284"/>
      <c r="H137" s="284"/>
      <c r="I137" s="284"/>
      <c r="J137" s="284"/>
      <c r="K137" s="284"/>
      <c r="L137" s="284"/>
    </row>
    <row r="138" spans="1:12" ht="15.75" customHeight="1" x14ac:dyDescent="0.25">
      <c r="A138" s="283"/>
      <c r="B138" s="283"/>
      <c r="C138" s="283"/>
      <c r="D138" s="283"/>
      <c r="E138" s="293" t="s">
        <v>51</v>
      </c>
      <c r="F138" s="293"/>
      <c r="G138" s="293"/>
      <c r="H138" s="293"/>
      <c r="I138" s="293"/>
      <c r="J138" s="293"/>
      <c r="K138" s="293"/>
      <c r="L138" s="293"/>
    </row>
    <row r="139" spans="1:12" ht="15.75" customHeight="1" x14ac:dyDescent="0.25">
      <c r="A139" s="283"/>
      <c r="B139" s="283"/>
      <c r="C139" s="283"/>
      <c r="D139" s="283"/>
      <c r="E139" s="293"/>
      <c r="F139" s="293"/>
      <c r="G139" s="293"/>
      <c r="H139" s="293"/>
      <c r="I139" s="293"/>
      <c r="J139" s="293"/>
      <c r="K139" s="293"/>
      <c r="L139" s="293"/>
    </row>
    <row r="140" spans="1:12" ht="15.75" customHeight="1" x14ac:dyDescent="0.25">
      <c r="A140" s="32"/>
      <c r="B140" s="32"/>
      <c r="C140" s="32"/>
      <c r="D140" s="32"/>
      <c r="E140" s="293"/>
      <c r="F140" s="293"/>
      <c r="G140" s="293"/>
      <c r="H140" s="293"/>
      <c r="I140" s="293"/>
      <c r="J140" s="293"/>
      <c r="K140" s="293"/>
      <c r="L140" s="293"/>
    </row>
    <row r="142" spans="1:12" ht="15.75" customHeight="1" thickBot="1" x14ac:dyDescent="0.3"/>
    <row r="143" spans="1:12" ht="15.75" customHeight="1" thickBot="1" x14ac:dyDescent="0.3">
      <c r="A143" s="37"/>
      <c r="B143" s="240" t="str">
        <f>IF(K32="","",IF(K32="Repaired","Calibration Data: As Left",""))</f>
        <v/>
      </c>
      <c r="C143" s="241"/>
      <c r="D143" s="241"/>
      <c r="E143" s="241"/>
      <c r="F143" s="241"/>
      <c r="G143" s="241"/>
      <c r="H143" s="241"/>
      <c r="I143" s="241"/>
      <c r="J143" s="241"/>
      <c r="K143" s="242"/>
      <c r="L143" s="37"/>
    </row>
    <row r="144" spans="1:12" ht="33" customHeight="1" x14ac:dyDescent="0.25">
      <c r="A144" s="37"/>
      <c r="B144" s="290" t="s">
        <v>0</v>
      </c>
      <c r="C144" s="291"/>
      <c r="D144" s="292" t="s">
        <v>2</v>
      </c>
      <c r="E144" s="291"/>
      <c r="F144" s="71" t="s">
        <v>1</v>
      </c>
      <c r="G144" s="292" t="s">
        <v>3</v>
      </c>
      <c r="H144" s="291"/>
      <c r="I144" s="292" t="s">
        <v>5</v>
      </c>
      <c r="J144" s="291"/>
      <c r="K144" s="27" t="s">
        <v>4</v>
      </c>
      <c r="L144" s="37"/>
    </row>
    <row r="145" spans="1:16" ht="15.75" customHeight="1" x14ac:dyDescent="0.25">
      <c r="A145" s="37"/>
      <c r="B145" s="289"/>
      <c r="C145" s="288"/>
      <c r="D145" s="287"/>
      <c r="E145" s="288"/>
      <c r="F145" s="72"/>
      <c r="G145" s="287" t="str">
        <f>IF(B145="","",B145-D145)</f>
        <v/>
      </c>
      <c r="H145" s="288"/>
      <c r="I145" s="287"/>
      <c r="J145" s="288"/>
      <c r="K145" s="79" t="str">
        <f>IF(G145="","",IF(AND(G145&gt;=-I145,G145&lt;=I145),"Pass","Fail"))</f>
        <v/>
      </c>
      <c r="L145" s="37"/>
      <c r="O145" s="10">
        <f>-I145</f>
        <v>0</v>
      </c>
      <c r="P145" s="10">
        <f>I145</f>
        <v>0</v>
      </c>
    </row>
    <row r="146" spans="1:16" ht="15.75" customHeight="1" x14ac:dyDescent="0.25">
      <c r="A146" s="37"/>
      <c r="B146" s="289"/>
      <c r="C146" s="288"/>
      <c r="D146" s="287"/>
      <c r="E146" s="288"/>
      <c r="F146" s="72"/>
      <c r="G146" s="287" t="str">
        <f t="shared" ref="G146:G148" si="16">IF(B146="","",B146-D146)</f>
        <v/>
      </c>
      <c r="H146" s="288"/>
      <c r="I146" s="287"/>
      <c r="J146" s="288"/>
      <c r="K146" s="79" t="str">
        <f t="shared" ref="K146:K148" si="17">IF(G146="","",IF(AND(G146&gt;=-I146,G146&lt;=I146),"Pass","Fail"))</f>
        <v/>
      </c>
      <c r="L146" s="37"/>
      <c r="O146" s="10">
        <f t="shared" ref="O146:O149" si="18">-I146</f>
        <v>0</v>
      </c>
      <c r="P146" s="10">
        <f t="shared" ref="P146:P149" si="19">I146</f>
        <v>0</v>
      </c>
    </row>
    <row r="147" spans="1:16" ht="15.75" customHeight="1" x14ac:dyDescent="0.25">
      <c r="A147" s="37"/>
      <c r="B147" s="289"/>
      <c r="C147" s="288"/>
      <c r="D147" s="287"/>
      <c r="E147" s="288"/>
      <c r="F147" s="72"/>
      <c r="G147" s="287" t="str">
        <f t="shared" si="16"/>
        <v/>
      </c>
      <c r="H147" s="288"/>
      <c r="I147" s="287"/>
      <c r="J147" s="288"/>
      <c r="K147" s="79" t="str">
        <f t="shared" si="17"/>
        <v/>
      </c>
      <c r="L147" s="37"/>
      <c r="O147" s="10">
        <f t="shared" si="18"/>
        <v>0</v>
      </c>
      <c r="P147" s="10">
        <f t="shared" si="19"/>
        <v>0</v>
      </c>
    </row>
    <row r="148" spans="1:16" ht="15.75" customHeight="1" x14ac:dyDescent="0.25">
      <c r="A148" s="37"/>
      <c r="B148" s="289"/>
      <c r="C148" s="288"/>
      <c r="D148" s="287"/>
      <c r="E148" s="288"/>
      <c r="F148" s="72"/>
      <c r="G148" s="287" t="str">
        <f t="shared" si="16"/>
        <v/>
      </c>
      <c r="H148" s="288"/>
      <c r="I148" s="287"/>
      <c r="J148" s="288"/>
      <c r="K148" s="79" t="str">
        <f t="shared" si="17"/>
        <v/>
      </c>
      <c r="L148" s="37"/>
      <c r="O148" s="10">
        <f t="shared" si="18"/>
        <v>0</v>
      </c>
      <c r="P148" s="10">
        <f t="shared" si="19"/>
        <v>0</v>
      </c>
    </row>
    <row r="149" spans="1:16" ht="15.75" customHeight="1" x14ac:dyDescent="0.25">
      <c r="A149" s="37"/>
      <c r="B149" s="289"/>
      <c r="C149" s="288"/>
      <c r="D149" s="287"/>
      <c r="E149" s="288"/>
      <c r="F149" s="72"/>
      <c r="G149" s="287" t="str">
        <f t="shared" ref="G149" si="20">IF(B149="","",B149-D149)</f>
        <v/>
      </c>
      <c r="H149" s="288"/>
      <c r="I149" s="287"/>
      <c r="J149" s="288"/>
      <c r="K149" s="79" t="str">
        <f t="shared" ref="K149" si="21">IF(G149="","",IF(AND(G149&gt;=-I149,G149&lt;=I149),"Pass","Fail"))</f>
        <v/>
      </c>
      <c r="L149" s="37"/>
      <c r="O149" s="10">
        <f t="shared" si="18"/>
        <v>0</v>
      </c>
      <c r="P149" s="10">
        <f t="shared" si="19"/>
        <v>0</v>
      </c>
    </row>
    <row r="150" spans="1:16" ht="15.75" customHeight="1" x14ac:dyDescent="0.25">
      <c r="A150" s="37"/>
      <c r="B150" s="289"/>
      <c r="C150" s="288"/>
      <c r="D150" s="287"/>
      <c r="E150" s="288"/>
      <c r="F150" s="72"/>
      <c r="G150" s="287" t="str">
        <f t="shared" ref="G150:G153" si="22">IF(B150="","",B150-D150)</f>
        <v/>
      </c>
      <c r="H150" s="288"/>
      <c r="I150" s="287"/>
      <c r="J150" s="288"/>
      <c r="K150" s="79" t="str">
        <f t="shared" ref="K150:K153" si="23">IF(G150="","",IF(AND(G150&gt;=-I150,G150&lt;=I150),"Pass","Fail"))</f>
        <v/>
      </c>
      <c r="L150" s="37"/>
      <c r="O150" s="10">
        <f>-I150</f>
        <v>0</v>
      </c>
      <c r="P150" s="10">
        <f>I150</f>
        <v>0</v>
      </c>
    </row>
    <row r="151" spans="1:16" ht="15.75" customHeight="1" x14ac:dyDescent="0.25">
      <c r="A151" s="37"/>
      <c r="B151" s="289"/>
      <c r="C151" s="288"/>
      <c r="D151" s="287"/>
      <c r="E151" s="288"/>
      <c r="F151" s="72"/>
      <c r="G151" s="287" t="str">
        <f t="shared" si="22"/>
        <v/>
      </c>
      <c r="H151" s="288"/>
      <c r="I151" s="287"/>
      <c r="J151" s="288"/>
      <c r="K151" s="79" t="str">
        <f t="shared" si="23"/>
        <v/>
      </c>
      <c r="L151" s="37"/>
      <c r="O151" s="10">
        <f>-I151</f>
        <v>0</v>
      </c>
      <c r="P151" s="10">
        <f>I151</f>
        <v>0</v>
      </c>
    </row>
    <row r="152" spans="1:16" ht="15.75" customHeight="1" x14ac:dyDescent="0.25">
      <c r="A152" s="37"/>
      <c r="B152" s="252"/>
      <c r="C152" s="238"/>
      <c r="D152" s="238"/>
      <c r="E152" s="238"/>
      <c r="F152" s="72"/>
      <c r="G152" s="238" t="str">
        <f t="shared" si="22"/>
        <v/>
      </c>
      <c r="H152" s="238"/>
      <c r="I152" s="238"/>
      <c r="J152" s="238"/>
      <c r="K152" s="79" t="str">
        <f t="shared" si="23"/>
        <v/>
      </c>
      <c r="L152" s="37"/>
      <c r="O152" s="10">
        <f>-I152</f>
        <v>0</v>
      </c>
      <c r="P152" s="10">
        <f>I152</f>
        <v>0</v>
      </c>
    </row>
    <row r="153" spans="1:16" ht="15.75" customHeight="1" thickBot="1" x14ac:dyDescent="0.3">
      <c r="A153" s="37"/>
      <c r="B153" s="252"/>
      <c r="C153" s="238"/>
      <c r="D153" s="238"/>
      <c r="E153" s="238"/>
      <c r="F153" s="72"/>
      <c r="G153" s="238" t="str">
        <f t="shared" si="22"/>
        <v/>
      </c>
      <c r="H153" s="238"/>
      <c r="I153" s="238"/>
      <c r="J153" s="238"/>
      <c r="K153" s="79" t="str">
        <f t="shared" si="23"/>
        <v/>
      </c>
      <c r="L153" s="37"/>
      <c r="O153" s="10">
        <f>-I153</f>
        <v>0</v>
      </c>
      <c r="P153" s="10">
        <f>I153</f>
        <v>0</v>
      </c>
    </row>
    <row r="154" spans="1:16" ht="33" customHeight="1" x14ac:dyDescent="0.25">
      <c r="B154" s="290" t="s">
        <v>0</v>
      </c>
      <c r="C154" s="291"/>
      <c r="D154" s="292" t="s">
        <v>2</v>
      </c>
      <c r="E154" s="291"/>
      <c r="F154" s="71" t="s">
        <v>1</v>
      </c>
      <c r="G154" s="292" t="s">
        <v>3</v>
      </c>
      <c r="H154" s="291"/>
      <c r="I154" s="292" t="s">
        <v>5</v>
      </c>
      <c r="J154" s="291"/>
      <c r="K154" s="27" t="s">
        <v>4</v>
      </c>
      <c r="L154" s="37"/>
    </row>
    <row r="155" spans="1:16" ht="15.75" customHeight="1" x14ac:dyDescent="0.25">
      <c r="B155" s="289"/>
      <c r="C155" s="288"/>
      <c r="D155" s="287"/>
      <c r="E155" s="288"/>
      <c r="F155" s="72"/>
      <c r="G155" s="287" t="str">
        <f>IF(B155="","",B155-D155)</f>
        <v/>
      </c>
      <c r="H155" s="288"/>
      <c r="I155" s="287"/>
      <c r="J155" s="288"/>
      <c r="K155" s="79" t="str">
        <f>IF(G155="","",IF(AND(G155&gt;=-I155,G155&lt;=I155),"Pass","Fail"))</f>
        <v/>
      </c>
      <c r="L155" s="37"/>
      <c r="O155" s="10">
        <f>-I155</f>
        <v>0</v>
      </c>
      <c r="P155" s="10">
        <f>I155</f>
        <v>0</v>
      </c>
    </row>
    <row r="156" spans="1:16" ht="15.75" customHeight="1" x14ac:dyDescent="0.25">
      <c r="B156" s="289"/>
      <c r="C156" s="288"/>
      <c r="D156" s="287"/>
      <c r="E156" s="288"/>
      <c r="F156" s="72"/>
      <c r="G156" s="287" t="str">
        <f t="shared" ref="G156:G159" si="24">IF(B156="","",B156-D156)</f>
        <v/>
      </c>
      <c r="H156" s="288"/>
      <c r="I156" s="287"/>
      <c r="J156" s="288"/>
      <c r="K156" s="79" t="str">
        <f t="shared" ref="K156:K159" si="25">IF(G156="","",IF(AND(G156&gt;=-I156,G156&lt;=I156),"Pass","Fail"))</f>
        <v/>
      </c>
      <c r="L156" s="37"/>
      <c r="O156" s="10">
        <f t="shared" ref="O156:O159" si="26">-I156</f>
        <v>0</v>
      </c>
      <c r="P156" s="10">
        <f t="shared" ref="P156:P159" si="27">I156</f>
        <v>0</v>
      </c>
    </row>
    <row r="157" spans="1:16" ht="15.75" customHeight="1" x14ac:dyDescent="0.25">
      <c r="B157" s="289"/>
      <c r="C157" s="288"/>
      <c r="D157" s="287"/>
      <c r="E157" s="288"/>
      <c r="F157" s="72"/>
      <c r="G157" s="287" t="str">
        <f t="shared" si="24"/>
        <v/>
      </c>
      <c r="H157" s="288"/>
      <c r="I157" s="287"/>
      <c r="J157" s="288"/>
      <c r="K157" s="79" t="str">
        <f t="shared" si="25"/>
        <v/>
      </c>
      <c r="L157" s="37"/>
      <c r="O157" s="10">
        <f t="shared" si="26"/>
        <v>0</v>
      </c>
      <c r="P157" s="10">
        <f t="shared" si="27"/>
        <v>0</v>
      </c>
    </row>
    <row r="158" spans="1:16" ht="15.75" customHeight="1" x14ac:dyDescent="0.25">
      <c r="B158" s="289"/>
      <c r="C158" s="288"/>
      <c r="D158" s="287"/>
      <c r="E158" s="288"/>
      <c r="F158" s="72"/>
      <c r="G158" s="287" t="str">
        <f t="shared" si="24"/>
        <v/>
      </c>
      <c r="H158" s="288"/>
      <c r="I158" s="287"/>
      <c r="J158" s="288"/>
      <c r="K158" s="79" t="str">
        <f t="shared" si="25"/>
        <v/>
      </c>
      <c r="L158" s="37"/>
      <c r="O158" s="10">
        <f t="shared" si="26"/>
        <v>0</v>
      </c>
      <c r="P158" s="10">
        <f t="shared" si="27"/>
        <v>0</v>
      </c>
    </row>
    <row r="159" spans="1:16" ht="15.75" customHeight="1" x14ac:dyDescent="0.25">
      <c r="B159" s="289"/>
      <c r="C159" s="288"/>
      <c r="D159" s="287"/>
      <c r="E159" s="288"/>
      <c r="F159" s="72"/>
      <c r="G159" s="287" t="str">
        <f t="shared" si="24"/>
        <v/>
      </c>
      <c r="H159" s="288"/>
      <c r="I159" s="287"/>
      <c r="J159" s="288"/>
      <c r="K159" s="79" t="str">
        <f t="shared" si="25"/>
        <v/>
      </c>
      <c r="L159" s="37"/>
      <c r="O159" s="10">
        <f t="shared" si="26"/>
        <v>0</v>
      </c>
      <c r="P159" s="10">
        <f t="shared" si="27"/>
        <v>0</v>
      </c>
    </row>
    <row r="160" spans="1:16" ht="15.75" customHeight="1" x14ac:dyDescent="0.25">
      <c r="B160" s="289"/>
      <c r="C160" s="288"/>
      <c r="D160" s="287"/>
      <c r="E160" s="288"/>
      <c r="F160" s="72"/>
      <c r="G160" s="287" t="str">
        <f t="shared" ref="G160:G163" si="28">IF(B160="","",B160-D160)</f>
        <v/>
      </c>
      <c r="H160" s="288"/>
      <c r="I160" s="287"/>
      <c r="J160" s="288"/>
      <c r="K160" s="79" t="str">
        <f t="shared" ref="K160:K163" si="29">IF(G160="","",IF(AND(G160&gt;=-I160,G160&lt;=I160),"Pass","Fail"))</f>
        <v/>
      </c>
      <c r="L160" s="37"/>
      <c r="O160" s="10">
        <f>-I160</f>
        <v>0</v>
      </c>
      <c r="P160" s="10">
        <f>I160</f>
        <v>0</v>
      </c>
    </row>
    <row r="161" spans="1:16" ht="15.75" customHeight="1" x14ac:dyDescent="0.25">
      <c r="B161" s="289"/>
      <c r="C161" s="288"/>
      <c r="D161" s="287"/>
      <c r="E161" s="288"/>
      <c r="F161" s="72"/>
      <c r="G161" s="287" t="str">
        <f t="shared" si="28"/>
        <v/>
      </c>
      <c r="H161" s="288"/>
      <c r="I161" s="287"/>
      <c r="J161" s="288"/>
      <c r="K161" s="79" t="str">
        <f t="shared" si="29"/>
        <v/>
      </c>
      <c r="L161" s="37"/>
      <c r="O161" s="10">
        <f>-I161</f>
        <v>0</v>
      </c>
      <c r="P161" s="10">
        <f>I161</f>
        <v>0</v>
      </c>
    </row>
    <row r="162" spans="1:16" ht="15.75" customHeight="1" x14ac:dyDescent="0.25">
      <c r="B162" s="252"/>
      <c r="C162" s="238"/>
      <c r="D162" s="238"/>
      <c r="E162" s="238"/>
      <c r="F162" s="72"/>
      <c r="G162" s="238" t="str">
        <f t="shared" si="28"/>
        <v/>
      </c>
      <c r="H162" s="238"/>
      <c r="I162" s="238"/>
      <c r="J162" s="238"/>
      <c r="K162" s="79" t="str">
        <f t="shared" si="29"/>
        <v/>
      </c>
      <c r="L162" s="37"/>
      <c r="O162" s="10">
        <f>-I162</f>
        <v>0</v>
      </c>
      <c r="P162" s="10">
        <f>I162</f>
        <v>0</v>
      </c>
    </row>
    <row r="163" spans="1:16" ht="15.75" customHeight="1" thickBot="1" x14ac:dyDescent="0.3">
      <c r="B163" s="260"/>
      <c r="C163" s="249"/>
      <c r="D163" s="249"/>
      <c r="E163" s="249"/>
      <c r="F163" s="73"/>
      <c r="G163" s="249" t="str">
        <f t="shared" si="28"/>
        <v/>
      </c>
      <c r="H163" s="249"/>
      <c r="I163" s="249"/>
      <c r="J163" s="249"/>
      <c r="K163" s="80" t="str">
        <f t="shared" si="29"/>
        <v/>
      </c>
      <c r="L163" s="37"/>
      <c r="O163" s="10">
        <f>-I163</f>
        <v>0</v>
      </c>
      <c r="P163" s="10">
        <f>I163</f>
        <v>0</v>
      </c>
    </row>
    <row r="164" spans="1:16" ht="15" x14ac:dyDescent="0.25"/>
    <row r="165" spans="1:16" ht="15" x14ac:dyDescent="0.25"/>
    <row r="166" spans="1:16" ht="15" x14ac:dyDescent="0.25"/>
    <row r="167" spans="1:16" s="93" customFormat="1" ht="15.75" customHeight="1" x14ac:dyDescent="0.25">
      <c r="A167" s="10"/>
      <c r="B167" s="10"/>
      <c r="C167" s="10"/>
      <c r="D167" s="10"/>
      <c r="E167" s="10"/>
      <c r="F167" s="10"/>
      <c r="G167" s="10"/>
      <c r="H167" s="10"/>
      <c r="I167" s="10"/>
      <c r="J167" s="10"/>
      <c r="K167" s="10"/>
      <c r="L167" s="10"/>
      <c r="M167" s="10"/>
      <c r="N167" s="10"/>
      <c r="O167" s="10"/>
      <c r="P167" s="10"/>
    </row>
    <row r="168" spans="1:16" s="93" customFormat="1" ht="15.75" customHeight="1" x14ac:dyDescent="0.25">
      <c r="A168" s="10"/>
      <c r="B168" s="10"/>
      <c r="C168" s="10"/>
      <c r="D168" s="10"/>
      <c r="E168" s="10"/>
      <c r="F168" s="10"/>
      <c r="G168" s="10"/>
      <c r="H168" s="10"/>
      <c r="I168" s="10"/>
      <c r="J168" s="10"/>
      <c r="K168" s="10"/>
      <c r="L168" s="10"/>
      <c r="M168" s="10"/>
      <c r="N168" s="10"/>
      <c r="O168" s="10"/>
      <c r="P168" s="10"/>
    </row>
    <row r="169" spans="1:16" s="93" customFormat="1" ht="15.75" customHeight="1" x14ac:dyDescent="0.25">
      <c r="A169" s="10"/>
      <c r="B169" s="10"/>
      <c r="C169" s="10"/>
      <c r="D169" s="10"/>
      <c r="E169" s="10"/>
      <c r="F169" s="10"/>
      <c r="G169" s="10"/>
      <c r="H169" s="10"/>
      <c r="I169" s="10"/>
      <c r="J169" s="10"/>
      <c r="K169" s="10"/>
      <c r="L169" s="10"/>
      <c r="M169" s="10"/>
      <c r="N169" s="10"/>
      <c r="O169" s="10"/>
      <c r="P169" s="10"/>
    </row>
    <row r="179" spans="1:15" ht="15.75" customHeight="1" x14ac:dyDescent="0.25">
      <c r="A179" s="93"/>
      <c r="B179" s="93"/>
      <c r="C179" s="93"/>
      <c r="D179" s="93"/>
      <c r="E179" s="93"/>
      <c r="F179" s="93"/>
      <c r="G179" s="93"/>
      <c r="H179" s="93"/>
      <c r="I179" s="93"/>
      <c r="J179" s="93"/>
      <c r="K179" s="93"/>
      <c r="L179" s="93"/>
      <c r="M179" s="93"/>
      <c r="N179" s="93"/>
      <c r="O179" s="93"/>
    </row>
  </sheetData>
  <mergeCells count="283">
    <mergeCell ref="I57:L58"/>
    <mergeCell ref="C58:F58"/>
    <mergeCell ref="C60:F60"/>
    <mergeCell ref="I60:L60"/>
    <mergeCell ref="A18:L19"/>
    <mergeCell ref="A22:L22"/>
    <mergeCell ref="A23:D23"/>
    <mergeCell ref="E23:F23"/>
    <mergeCell ref="G23:H23"/>
    <mergeCell ref="I23:J23"/>
    <mergeCell ref="K23:L23"/>
    <mergeCell ref="A24:D24"/>
    <mergeCell ref="E24:F24"/>
    <mergeCell ref="G24:H24"/>
    <mergeCell ref="I24:J24"/>
    <mergeCell ref="K24:L24"/>
    <mergeCell ref="A25:D25"/>
    <mergeCell ref="E25:F25"/>
    <mergeCell ref="G25:H25"/>
    <mergeCell ref="I25:J25"/>
    <mergeCell ref="K25:L25"/>
    <mergeCell ref="A28:D28"/>
    <mergeCell ref="E28:F28"/>
    <mergeCell ref="G28:H28"/>
    <mergeCell ref="C14:F14"/>
    <mergeCell ref="G14:H14"/>
    <mergeCell ref="I14:L14"/>
    <mergeCell ref="A15:B15"/>
    <mergeCell ref="C15:F15"/>
    <mergeCell ref="G15:H15"/>
    <mergeCell ref="I15:L15"/>
    <mergeCell ref="A11:B14"/>
    <mergeCell ref="C11:F11"/>
    <mergeCell ref="G11:H11"/>
    <mergeCell ref="I11:L11"/>
    <mergeCell ref="C12:F12"/>
    <mergeCell ref="G12:H12"/>
    <mergeCell ref="I12:L12"/>
    <mergeCell ref="C13:F13"/>
    <mergeCell ref="G13:H13"/>
    <mergeCell ref="I13:L13"/>
    <mergeCell ref="A1:D5"/>
    <mergeCell ref="E1:L3"/>
    <mergeCell ref="E4:L6"/>
    <mergeCell ref="A9:F9"/>
    <mergeCell ref="G9:L9"/>
    <mergeCell ref="A10:B10"/>
    <mergeCell ref="C10:F10"/>
    <mergeCell ref="G10:H10"/>
    <mergeCell ref="I10:L10"/>
    <mergeCell ref="I28:J28"/>
    <mergeCell ref="K28:L28"/>
    <mergeCell ref="A31:L31"/>
    <mergeCell ref="A26:D26"/>
    <mergeCell ref="E26:F26"/>
    <mergeCell ref="G26:H26"/>
    <mergeCell ref="I26:J26"/>
    <mergeCell ref="K26:L26"/>
    <mergeCell ref="A27:D27"/>
    <mergeCell ref="E27:F27"/>
    <mergeCell ref="G27:H27"/>
    <mergeCell ref="I27:J27"/>
    <mergeCell ref="K27:L27"/>
    <mergeCell ref="A32:B32"/>
    <mergeCell ref="C32:H32"/>
    <mergeCell ref="I32:J32"/>
    <mergeCell ref="K32:L32"/>
    <mergeCell ref="A33:B33"/>
    <mergeCell ref="C33:D33"/>
    <mergeCell ref="E33:F33"/>
    <mergeCell ref="G33:H33"/>
    <mergeCell ref="I33:J33"/>
    <mergeCell ref="K33:L33"/>
    <mergeCell ref="A35:B35"/>
    <mergeCell ref="C35:D35"/>
    <mergeCell ref="E35:F35"/>
    <mergeCell ref="G35:H35"/>
    <mergeCell ref="I35:J35"/>
    <mergeCell ref="K35:L35"/>
    <mergeCell ref="A34:B34"/>
    <mergeCell ref="C34:D34"/>
    <mergeCell ref="E34:F34"/>
    <mergeCell ref="G34:H34"/>
    <mergeCell ref="I34:J34"/>
    <mergeCell ref="K34:L34"/>
    <mergeCell ref="A46:L46"/>
    <mergeCell ref="A47:L49"/>
    <mergeCell ref="A52:L53"/>
    <mergeCell ref="A58:B58"/>
    <mergeCell ref="G58:H58"/>
    <mergeCell ref="A36:B36"/>
    <mergeCell ref="C36:L36"/>
    <mergeCell ref="A42:L42"/>
    <mergeCell ref="A43:B43"/>
    <mergeCell ref="D43:E43"/>
    <mergeCell ref="G43:H43"/>
    <mergeCell ref="J43:K43"/>
    <mergeCell ref="A37:D37"/>
    <mergeCell ref="E37:F37"/>
    <mergeCell ref="G37:H37"/>
    <mergeCell ref="I37:J37"/>
    <mergeCell ref="K37:L37"/>
    <mergeCell ref="A38:B38"/>
    <mergeCell ref="C38:D38"/>
    <mergeCell ref="E38:F38"/>
    <mergeCell ref="G38:H38"/>
    <mergeCell ref="I38:J38"/>
    <mergeCell ref="A54:L55"/>
    <mergeCell ref="K38:L38"/>
    <mergeCell ref="I76:J76"/>
    <mergeCell ref="A60:B60"/>
    <mergeCell ref="G60:H60"/>
    <mergeCell ref="A63:L64"/>
    <mergeCell ref="E66:L68"/>
    <mergeCell ref="E69:L71"/>
    <mergeCell ref="A66:D71"/>
    <mergeCell ref="B151:C151"/>
    <mergeCell ref="D151:E151"/>
    <mergeCell ref="G151:H151"/>
    <mergeCell ref="I151:J151"/>
    <mergeCell ref="B143:K143"/>
    <mergeCell ref="B144:C144"/>
    <mergeCell ref="D144:E144"/>
    <mergeCell ref="G144:H144"/>
    <mergeCell ref="I144:J144"/>
    <mergeCell ref="B145:C145"/>
    <mergeCell ref="D145:E145"/>
    <mergeCell ref="G145:H145"/>
    <mergeCell ref="I145:J145"/>
    <mergeCell ref="B148:C148"/>
    <mergeCell ref="D148:E148"/>
    <mergeCell ref="G148:H148"/>
    <mergeCell ref="I148:J148"/>
    <mergeCell ref="B160:C160"/>
    <mergeCell ref="D160:E160"/>
    <mergeCell ref="G160:H160"/>
    <mergeCell ref="I160:J160"/>
    <mergeCell ref="B157:C157"/>
    <mergeCell ref="D157:E157"/>
    <mergeCell ref="B154:C154"/>
    <mergeCell ref="D154:E154"/>
    <mergeCell ref="G154:H154"/>
    <mergeCell ref="I154:J154"/>
    <mergeCell ref="B156:C156"/>
    <mergeCell ref="D156:E156"/>
    <mergeCell ref="G156:H156"/>
    <mergeCell ref="I156:J156"/>
    <mergeCell ref="B155:C155"/>
    <mergeCell ref="D155:E155"/>
    <mergeCell ref="G155:H155"/>
    <mergeCell ref="I155:J155"/>
    <mergeCell ref="B159:C159"/>
    <mergeCell ref="D159:E159"/>
    <mergeCell ref="G159:H159"/>
    <mergeCell ref="I159:J159"/>
    <mergeCell ref="A131:L132"/>
    <mergeCell ref="B82:C82"/>
    <mergeCell ref="D82:E82"/>
    <mergeCell ref="G82:H82"/>
    <mergeCell ref="I82:J82"/>
    <mergeCell ref="B83:C83"/>
    <mergeCell ref="D83:E83"/>
    <mergeCell ref="G83:H83"/>
    <mergeCell ref="I83:J83"/>
    <mergeCell ref="B84:C84"/>
    <mergeCell ref="D84:E84"/>
    <mergeCell ref="G84:H84"/>
    <mergeCell ref="I84:J84"/>
    <mergeCell ref="B80:C80"/>
    <mergeCell ref="D80:E80"/>
    <mergeCell ref="G80:H80"/>
    <mergeCell ref="B90:C90"/>
    <mergeCell ref="D90:E90"/>
    <mergeCell ref="G90:H90"/>
    <mergeCell ref="I90:J90"/>
    <mergeCell ref="G89:H89"/>
    <mergeCell ref="I89:J89"/>
    <mergeCell ref="I86:J86"/>
    <mergeCell ref="A39:B39"/>
    <mergeCell ref="C39:L39"/>
    <mergeCell ref="B85:C85"/>
    <mergeCell ref="D85:E85"/>
    <mergeCell ref="G85:H85"/>
    <mergeCell ref="I85:J85"/>
    <mergeCell ref="G78:H78"/>
    <mergeCell ref="I78:J78"/>
    <mergeCell ref="B79:C79"/>
    <mergeCell ref="I80:J80"/>
    <mergeCell ref="B81:C81"/>
    <mergeCell ref="D81:E81"/>
    <mergeCell ref="G81:H81"/>
    <mergeCell ref="I81:J81"/>
    <mergeCell ref="B74:K74"/>
    <mergeCell ref="B75:C75"/>
    <mergeCell ref="D75:E75"/>
    <mergeCell ref="G75:H75"/>
    <mergeCell ref="D79:E79"/>
    <mergeCell ref="G79:H79"/>
    <mergeCell ref="I79:J79"/>
    <mergeCell ref="I75:J75"/>
    <mergeCell ref="B76:C76"/>
    <mergeCell ref="D76:E76"/>
    <mergeCell ref="G76:H76"/>
    <mergeCell ref="G94:H94"/>
    <mergeCell ref="I94:J94"/>
    <mergeCell ref="B91:C91"/>
    <mergeCell ref="D91:E91"/>
    <mergeCell ref="G91:H91"/>
    <mergeCell ref="I91:J91"/>
    <mergeCell ref="B93:C93"/>
    <mergeCell ref="D93:E93"/>
    <mergeCell ref="G93:H93"/>
    <mergeCell ref="I93:J93"/>
    <mergeCell ref="B87:C87"/>
    <mergeCell ref="D87:E87"/>
    <mergeCell ref="G87:H87"/>
    <mergeCell ref="I87:J87"/>
    <mergeCell ref="B77:C77"/>
    <mergeCell ref="D77:E77"/>
    <mergeCell ref="G77:H77"/>
    <mergeCell ref="I77:J77"/>
    <mergeCell ref="B78:C78"/>
    <mergeCell ref="D78:E78"/>
    <mergeCell ref="B86:C86"/>
    <mergeCell ref="D86:E86"/>
    <mergeCell ref="G86:H86"/>
    <mergeCell ref="B162:C162"/>
    <mergeCell ref="D162:E162"/>
    <mergeCell ref="G162:H162"/>
    <mergeCell ref="I162:J162"/>
    <mergeCell ref="B163:C163"/>
    <mergeCell ref="D163:E163"/>
    <mergeCell ref="G163:H163"/>
    <mergeCell ref="I163:J163"/>
    <mergeCell ref="B88:C88"/>
    <mergeCell ref="D88:E88"/>
    <mergeCell ref="G88:H88"/>
    <mergeCell ref="I88:J88"/>
    <mergeCell ref="B161:C161"/>
    <mergeCell ref="D161:E161"/>
    <mergeCell ref="G161:H161"/>
    <mergeCell ref="I161:J161"/>
    <mergeCell ref="B89:C89"/>
    <mergeCell ref="D89:E89"/>
    <mergeCell ref="B92:C92"/>
    <mergeCell ref="D92:E92"/>
    <mergeCell ref="G92:H92"/>
    <mergeCell ref="I92:J92"/>
    <mergeCell ref="B94:C94"/>
    <mergeCell ref="D94:E94"/>
    <mergeCell ref="E138:L140"/>
    <mergeCell ref="B146:C146"/>
    <mergeCell ref="D146:E146"/>
    <mergeCell ref="G146:H146"/>
    <mergeCell ref="I146:J146"/>
    <mergeCell ref="B147:C147"/>
    <mergeCell ref="D147:E147"/>
    <mergeCell ref="G147:H147"/>
    <mergeCell ref="I147:J147"/>
    <mergeCell ref="A135:D139"/>
    <mergeCell ref="E135:L137"/>
    <mergeCell ref="B149:C149"/>
    <mergeCell ref="D149:E149"/>
    <mergeCell ref="G149:H149"/>
    <mergeCell ref="I149:J149"/>
    <mergeCell ref="G157:H157"/>
    <mergeCell ref="I157:J157"/>
    <mergeCell ref="B158:C158"/>
    <mergeCell ref="D158:E158"/>
    <mergeCell ref="G158:H158"/>
    <mergeCell ref="I158:J158"/>
    <mergeCell ref="D152:E152"/>
    <mergeCell ref="G152:H152"/>
    <mergeCell ref="I152:J152"/>
    <mergeCell ref="B153:C153"/>
    <mergeCell ref="D153:E153"/>
    <mergeCell ref="G153:H153"/>
    <mergeCell ref="I153:J153"/>
    <mergeCell ref="B150:C150"/>
    <mergeCell ref="G150:H150"/>
    <mergeCell ref="D150:E150"/>
    <mergeCell ref="I150:J150"/>
    <mergeCell ref="B152:C152"/>
  </mergeCells>
  <conditionalFormatting sqref="K76 K80:K84 K86:K94 K155:K163 K145:K153">
    <cfRule type="containsText" dxfId="263" priority="5" operator="containsText" text="Fail">
      <formula>NOT(ISERROR(SEARCH("Fail",K76)))</formula>
    </cfRule>
    <cfRule type="containsText" dxfId="262" priority="6" operator="containsText" text="Pass">
      <formula>NOT(ISERROR(SEARCH("Pass",K76)))</formula>
    </cfRule>
  </conditionalFormatting>
  <conditionalFormatting sqref="K77:K79">
    <cfRule type="containsText" dxfId="261" priority="1" operator="containsText" text="Fail">
      <formula>NOT(ISERROR(SEARCH("Fail",K77)))</formula>
    </cfRule>
    <cfRule type="containsText" dxfId="260" priority="2" operator="containsText" text="Pass">
      <formula>NOT(ISERROR(SEARCH("Pass",K77)))</formula>
    </cfRule>
  </conditionalFormatting>
  <printOptions horizontalCentered="1"/>
  <pageMargins left="0.7" right="0.7" top="0.75" bottom="1" header="0.3" footer="1"/>
  <pageSetup scale="56" orientation="portrait" r:id="rId1"/>
  <headerFooter>
    <oddHeader>&amp;C
&amp;G</oddHeader>
    <oddFooter>&amp;CPage &amp;P of &amp;N&amp;R&amp;F</oddFooter>
  </headerFooter>
  <drawing r:id="rId2"/>
  <legacyDrawingHF r:id="rId3"/>
  <extLst>
    <ext xmlns:x14="http://schemas.microsoft.com/office/spreadsheetml/2009/9/main" uri="{78C0D931-6437-407d-A8EE-F0AAD7539E65}">
      <x14:conditionalFormattings>
        <x14:conditionalFormatting xmlns:xm="http://schemas.microsoft.com/office/excel/2006/main">
          <x14:cfRule type="containsText" priority="26" operator="containsText" text="Fail" id="{CB577D6B-3FA1-4B24-A7F9-3CBAE3611015}">
            <xm:f>NOT(ISERROR(SEARCH("Fail",'Single, Plain, AFAL'!K151)))</xm:f>
            <x14:dxf>
              <fill>
                <patternFill>
                  <bgColor rgb="FFFF0000"/>
                </patternFill>
              </fill>
            </x14:dxf>
          </x14:cfRule>
          <x14:cfRule type="containsText" priority="27" operator="containsText" text="Pass" id="{C71DD9E9-3B09-4235-B4AD-F1F6E77D34CC}">
            <xm:f>NOT(ISERROR(SEARCH("Pass",'Single, Plain, AFAL'!K151)))</xm:f>
            <x14:dxf>
              <fill>
                <patternFill>
                  <bgColor rgb="FF92D050"/>
                </patternFill>
              </fill>
            </x14:dxf>
          </x14:cfRule>
          <xm:sqref>K145:K149</xm:sqref>
        </x14:conditionalFormatting>
        <x14:conditionalFormatting xmlns:xm="http://schemas.microsoft.com/office/excel/2006/main">
          <x14:cfRule type="containsText" priority="15" operator="containsText" text="Fail" id="{7CF4CEB6-18ED-4AAE-816B-E91F18B3A6DC}">
            <xm:f>NOT(ISERROR(SEARCH("Fail",'Single, Plain, AFAL'!J98)))</xm:f>
            <x14:dxf>
              <fill>
                <patternFill>
                  <bgColor rgb="FFFF0000"/>
                </patternFill>
              </fill>
            </x14:dxf>
          </x14:cfRule>
          <x14:cfRule type="containsText" priority="16" operator="containsText" text="Pass" id="{6DF07D0A-0039-4EBF-A895-6DAEC9297385}">
            <xm:f>NOT(ISERROR(SEARCH("Pass",'Single, Plain, AFAL'!J98)))</xm:f>
            <x14:dxf>
              <fill>
                <patternFill>
                  <bgColor rgb="FF92D050"/>
                </patternFill>
              </fill>
            </x14:dxf>
          </x14:cfRule>
          <xm:sqref>K86:K89 K155:K159</xm:sqref>
        </x14:conditionalFormatting>
        <x14:conditionalFormatting xmlns:xm="http://schemas.microsoft.com/office/excel/2006/main">
          <x14:cfRule type="containsText" priority="44" operator="containsText" text="Fail" id="{CB577D6B-3FA1-4B24-A7F9-3CBAE3611015}">
            <xm:f>NOT(ISERROR(SEARCH("Fail",'Single, Plain, AFAL'!K91)))</xm:f>
            <x14:dxf>
              <fill>
                <patternFill>
                  <bgColor rgb="FFFF0000"/>
                </patternFill>
              </fill>
            </x14:dxf>
          </x14:cfRule>
          <x14:cfRule type="containsText" priority="45" operator="containsText" text="Pass" id="{C71DD9E9-3B09-4235-B4AD-F1F6E77D34CC}">
            <xm:f>NOT(ISERROR(SEARCH("Pass",'Single, Plain, AFAL'!K91)))</xm:f>
            <x14:dxf>
              <fill>
                <patternFill>
                  <bgColor rgb="FF92D050"/>
                </patternFill>
              </fill>
            </x14:dxf>
          </x14:cfRule>
          <xm:sqref>K83:K84</xm:sqref>
        </x14:conditionalFormatting>
        <x14:conditionalFormatting xmlns:xm="http://schemas.microsoft.com/office/excel/2006/main">
          <x14:cfRule type="containsText" priority="54" operator="containsText" text="Fail" id="{7DDD4952-DE06-4C26-BF41-1C7CE6873DE9}">
            <xm:f>NOT(ISERROR(SEARCH("Fail",'Single, Plain, AFAL'!K74)))</xm:f>
            <x14:dxf>
              <fill>
                <patternFill>
                  <bgColor rgb="FFFF0000"/>
                </patternFill>
              </fill>
            </x14:dxf>
          </x14:cfRule>
          <x14:cfRule type="containsText" priority="55" operator="containsText" text="Pass" id="{E6AA8EDF-FEBA-44AA-BBFC-13F65601C8E0}">
            <xm:f>NOT(ISERROR(SEARCH("Pass",'Single, Plain, AFAL'!K74)))</xm:f>
            <x14:dxf>
              <fill>
                <patternFill>
                  <bgColor rgb="FF92D050"/>
                </patternFill>
              </fill>
            </x14:dxf>
          </x14:cfRule>
          <xm:sqref>K77:K81</xm:sqref>
        </x14:conditionalFormatting>
        <x14:conditionalFormatting xmlns:xm="http://schemas.microsoft.com/office/excel/2006/main">
          <x14:cfRule type="containsText" priority="64" operator="containsText" text="Fail" id="{7CF4CEB6-18ED-4AAE-816B-E91F18B3A6DC}">
            <xm:f>NOT(ISERROR(SEARCH("Fail",'Single, Plain, AFAL'!J99)))</xm:f>
            <x14:dxf>
              <fill>
                <patternFill>
                  <bgColor rgb="FFFF0000"/>
                </patternFill>
              </fill>
            </x14:dxf>
          </x14:cfRule>
          <x14:cfRule type="containsText" priority="65" operator="containsText" text="Pass" id="{6DF07D0A-0039-4EBF-A895-6DAEC9297385}">
            <xm:f>NOT(ISERROR(SEARCH("Pass",'Single, Plain, AFAL'!J99)))</xm:f>
            <x14:dxf>
              <fill>
                <patternFill>
                  <bgColor rgb="FF92D050"/>
                </patternFill>
              </fill>
            </x14:dxf>
          </x14:cfRule>
          <xm:sqref>K90:K92</xm:sqref>
        </x14:conditionalFormatting>
        <x14:conditionalFormatting xmlns:xm="http://schemas.microsoft.com/office/excel/2006/main">
          <x14:cfRule type="containsText" priority="80" operator="containsText" text="Fail" id="{7CF4CEB6-18ED-4AAE-816B-E91F18B3A6DC}">
            <xm:f>NOT(ISERROR(SEARCH("Fail",'Single, Plain, AFAL'!J107)))</xm:f>
            <x14:dxf>
              <fill>
                <patternFill>
                  <bgColor rgb="FFFF0000"/>
                </patternFill>
              </fill>
            </x14:dxf>
          </x14:cfRule>
          <x14:cfRule type="containsText" priority="81" operator="containsText" text="Pass" id="{6DF07D0A-0039-4EBF-A895-6DAEC9297385}">
            <xm:f>NOT(ISERROR(SEARCH("Pass",'Single, Plain, AFAL'!J107)))</xm:f>
            <x14:dxf>
              <fill>
                <patternFill>
                  <bgColor rgb="FF92D050"/>
                </patternFill>
              </fill>
            </x14:dxf>
          </x14:cfRule>
          <xm:sqref>K93:K94</xm:sqref>
        </x14:conditionalFormatting>
        <x14:conditionalFormatting xmlns:xm="http://schemas.microsoft.com/office/excel/2006/main">
          <x14:cfRule type="containsText" priority="130" operator="containsText" text="Fail" id="{2D5C0735-2E97-4B55-8C0A-F0BFBEADA72D}">
            <xm:f>NOT(ISERROR(SEARCH("Fail",'Single, Plain, AFAL'!J168)))</xm:f>
            <x14:dxf>
              <fill>
                <patternFill>
                  <bgColor rgb="FFFF0000"/>
                </patternFill>
              </fill>
            </x14:dxf>
          </x14:cfRule>
          <x14:cfRule type="containsText" priority="131" operator="containsText" text="Pass" id="{D7E8448F-95DA-4A62-98C7-5AEEF241574D}">
            <xm:f>NOT(ISERROR(SEARCH("Pass",'Single, Plain, AFAL'!J168)))</xm:f>
            <x14:dxf>
              <fill>
                <patternFill>
                  <bgColor rgb="FF92D050"/>
                </patternFill>
              </fill>
            </x14:dxf>
          </x14:cfRule>
          <xm:sqref>K160:K163</xm:sqref>
        </x14:conditionalFormatting>
        <x14:conditionalFormatting xmlns:xm="http://schemas.microsoft.com/office/excel/2006/main">
          <x14:cfRule type="containsText" priority="140" operator="containsText" text="Fail" id="{7DDD4952-DE06-4C26-BF41-1C7CE6873DE9}">
            <xm:f>NOT(ISERROR(SEARCH("Fail",'Single, Plain, AFAL'!K91)))</xm:f>
            <x14:dxf>
              <fill>
                <patternFill>
                  <bgColor rgb="FFFF0000"/>
                </patternFill>
              </fill>
            </x14:dxf>
          </x14:cfRule>
          <x14:cfRule type="containsText" priority="141" operator="containsText" text="Pass" id="{E6AA8EDF-FEBA-44AA-BBFC-13F65601C8E0}">
            <xm:f>NOT(ISERROR(SEARCH("Pass",'Single, Plain, AFAL'!K91)))</xm:f>
            <x14:dxf>
              <fill>
                <patternFill>
                  <bgColor rgb="FF92D050"/>
                </patternFill>
              </fill>
            </x14:dxf>
          </x14:cfRule>
          <xm:sqref>K82</xm:sqref>
        </x14:conditionalFormatting>
        <x14:conditionalFormatting xmlns:xm="http://schemas.microsoft.com/office/excel/2006/main">
          <x14:cfRule type="containsText" priority="166" operator="containsText" text="Fail" id="{7DDD4952-DE06-4C26-BF41-1C7CE6873DE9}">
            <xm:f>NOT(ISERROR(SEARCH("Fail",'Single, Plain, AFAL'!K152)))</xm:f>
            <x14:dxf>
              <fill>
                <patternFill>
                  <bgColor rgb="FFFF0000"/>
                </patternFill>
              </fill>
            </x14:dxf>
          </x14:cfRule>
          <x14:cfRule type="containsText" priority="167" operator="containsText" text="Pass" id="{E6AA8EDF-FEBA-44AA-BBFC-13F65601C8E0}">
            <xm:f>NOT(ISERROR(SEARCH("Pass",'Single, Plain, AFAL'!K152)))</xm:f>
            <x14:dxf>
              <fill>
                <patternFill>
                  <bgColor rgb="FF92D050"/>
                </patternFill>
              </fill>
            </x14:dxf>
          </x14:cfRule>
          <xm:sqref>K150:K153</xm:sqref>
        </x14:conditionalFormatting>
        <x14:conditionalFormatting xmlns:xm="http://schemas.microsoft.com/office/excel/2006/main">
          <x14:cfRule type="containsText" priority="172" operator="containsText" text="Fail" id="{CB577D6B-3FA1-4B24-A7F9-3CBAE3611015}">
            <xm:f>NOT(ISERROR(SEARCH("Fail",'Single, Plain, AFAL'!K76)))</xm:f>
            <x14:dxf>
              <fill>
                <patternFill>
                  <bgColor rgb="FFFF0000"/>
                </patternFill>
              </fill>
            </x14:dxf>
          </x14:cfRule>
          <x14:cfRule type="containsText" priority="173" operator="containsText" text="Pass" id="{C71DD9E9-3B09-4235-B4AD-F1F6E77D34CC}">
            <xm:f>NOT(ISERROR(SEARCH("Pass",'Single, Plain, AFAL'!K76)))</xm:f>
            <x14:dxf>
              <fill>
                <patternFill>
                  <bgColor rgb="FF92D050"/>
                </patternFill>
              </fill>
            </x14:dxf>
          </x14:cfRule>
          <xm:sqref>K76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8"/>
  <sheetViews>
    <sheetView zoomScale="70" zoomScaleNormal="70" workbookViewId="0">
      <selection activeCell="A34" sqref="A34:B34"/>
    </sheetView>
  </sheetViews>
  <sheetFormatPr defaultColWidth="12.42578125" defaultRowHeight="16.5" customHeight="1" x14ac:dyDescent="0.25"/>
  <cols>
    <col min="1" max="16384" width="12.42578125" style="10"/>
  </cols>
  <sheetData>
    <row r="1" spans="1:13" ht="18.75" customHeight="1" thickBot="1" x14ac:dyDescent="0.3">
      <c r="A1" s="240" t="s">
        <v>28</v>
      </c>
      <c r="B1" s="241"/>
      <c r="C1" s="241"/>
      <c r="D1" s="241"/>
      <c r="E1" s="241"/>
      <c r="F1" s="242"/>
      <c r="G1" s="240" t="s">
        <v>29</v>
      </c>
      <c r="H1" s="241"/>
      <c r="I1" s="241"/>
      <c r="J1" s="241"/>
      <c r="K1" s="241"/>
      <c r="L1" s="242"/>
      <c r="M1" s="9"/>
    </row>
    <row r="2" spans="1:13" ht="18.75" customHeight="1" x14ac:dyDescent="0.25">
      <c r="A2" s="243" t="s">
        <v>31</v>
      </c>
      <c r="B2" s="244"/>
      <c r="C2" s="237"/>
      <c r="D2" s="237"/>
      <c r="E2" s="237"/>
      <c r="F2" s="245"/>
      <c r="G2" s="243" t="s">
        <v>36</v>
      </c>
      <c r="H2" s="244"/>
      <c r="I2" s="254"/>
      <c r="J2" s="254"/>
      <c r="K2" s="254"/>
      <c r="L2" s="255"/>
      <c r="M2" s="9"/>
    </row>
    <row r="3" spans="1:13" ht="18.75" customHeight="1" x14ac:dyDescent="0.25">
      <c r="A3" s="251" t="s">
        <v>32</v>
      </c>
      <c r="B3" s="239"/>
      <c r="C3" s="238"/>
      <c r="D3" s="238"/>
      <c r="E3" s="238"/>
      <c r="F3" s="246"/>
      <c r="G3" s="251" t="s">
        <v>37</v>
      </c>
      <c r="H3" s="239"/>
      <c r="I3" s="238"/>
      <c r="J3" s="238"/>
      <c r="K3" s="238"/>
      <c r="L3" s="246"/>
      <c r="M3" s="9"/>
    </row>
    <row r="4" spans="1:13" ht="18.75" customHeight="1" x14ac:dyDescent="0.25">
      <c r="A4" s="251"/>
      <c r="B4" s="239"/>
      <c r="C4" s="238"/>
      <c r="D4" s="238"/>
      <c r="E4" s="238"/>
      <c r="F4" s="246"/>
      <c r="G4" s="251" t="s">
        <v>38</v>
      </c>
      <c r="H4" s="239"/>
      <c r="I4" s="238"/>
      <c r="J4" s="238"/>
      <c r="K4" s="238"/>
      <c r="L4" s="246"/>
      <c r="M4" s="9"/>
    </row>
    <row r="5" spans="1:13" ht="18.75" customHeight="1" x14ac:dyDescent="0.25">
      <c r="A5" s="251"/>
      <c r="B5" s="239"/>
      <c r="C5" s="238"/>
      <c r="D5" s="238"/>
      <c r="E5" s="238"/>
      <c r="F5" s="246"/>
      <c r="G5" s="251" t="s">
        <v>39</v>
      </c>
      <c r="H5" s="239"/>
      <c r="I5" s="238" t="s">
        <v>50</v>
      </c>
      <c r="J5" s="238"/>
      <c r="K5" s="238"/>
      <c r="L5" s="246"/>
      <c r="M5" s="9"/>
    </row>
    <row r="6" spans="1:13" ht="18.75" customHeight="1" x14ac:dyDescent="0.25">
      <c r="A6" s="251"/>
      <c r="B6" s="239"/>
      <c r="C6" s="238"/>
      <c r="D6" s="238"/>
      <c r="E6" s="238"/>
      <c r="F6" s="246"/>
      <c r="G6" s="251" t="s">
        <v>34</v>
      </c>
      <c r="H6" s="239"/>
      <c r="I6" s="256"/>
      <c r="J6" s="256"/>
      <c r="K6" s="256"/>
      <c r="L6" s="257"/>
      <c r="M6" s="9"/>
    </row>
    <row r="7" spans="1:13" ht="18.75" customHeight="1" thickBot="1" x14ac:dyDescent="0.3">
      <c r="A7" s="247" t="s">
        <v>33</v>
      </c>
      <c r="B7" s="248"/>
      <c r="C7" s="249"/>
      <c r="D7" s="249"/>
      <c r="E7" s="249"/>
      <c r="F7" s="250"/>
      <c r="G7" s="247" t="s">
        <v>35</v>
      </c>
      <c r="H7" s="248"/>
      <c r="I7" s="258"/>
      <c r="J7" s="258"/>
      <c r="K7" s="258"/>
      <c r="L7" s="259"/>
      <c r="M7" s="9"/>
    </row>
    <row r="8" spans="1:13" ht="16.5" customHeight="1" x14ac:dyDescent="0.25">
      <c r="A8" s="9"/>
      <c r="B8" s="9"/>
      <c r="C8" s="9"/>
      <c r="D8" s="9"/>
      <c r="E8" s="9"/>
      <c r="F8" s="9"/>
      <c r="G8" s="9"/>
      <c r="H8" s="9"/>
      <c r="I8" s="9"/>
      <c r="J8" s="9"/>
      <c r="K8" s="9"/>
      <c r="L8" s="9"/>
      <c r="M8" s="11"/>
    </row>
    <row r="9" spans="1:13" ht="21" customHeight="1" x14ac:dyDescent="0.25">
      <c r="A9" s="253" t="s">
        <v>52</v>
      </c>
      <c r="B9" s="253"/>
      <c r="C9" s="253"/>
      <c r="D9" s="253"/>
      <c r="E9" s="253"/>
      <c r="F9" s="253"/>
      <c r="G9" s="253"/>
      <c r="H9" s="253"/>
      <c r="I9" s="253"/>
      <c r="J9" s="253"/>
      <c r="K9" s="253"/>
      <c r="L9" s="253"/>
      <c r="M9" s="11"/>
    </row>
    <row r="10" spans="1:13" ht="21" customHeight="1" x14ac:dyDescent="0.25">
      <c r="A10" s="253"/>
      <c r="B10" s="253"/>
      <c r="C10" s="253"/>
      <c r="D10" s="253"/>
      <c r="E10" s="253"/>
      <c r="F10" s="253"/>
      <c r="G10" s="253"/>
      <c r="H10" s="253"/>
      <c r="I10" s="253"/>
      <c r="J10" s="253"/>
      <c r="K10" s="253"/>
      <c r="L10" s="253"/>
      <c r="M10" s="11"/>
    </row>
    <row r="11" spans="1:13" ht="16.5" customHeight="1" thickBot="1" x14ac:dyDescent="0.3">
      <c r="A11" s="9"/>
      <c r="B11" s="9"/>
      <c r="C11" s="9"/>
      <c r="D11" s="9"/>
      <c r="E11" s="9"/>
      <c r="F11" s="9"/>
      <c r="G11" s="9"/>
      <c r="H11" s="9"/>
      <c r="I11" s="9"/>
      <c r="J11" s="9"/>
      <c r="K11" s="9"/>
      <c r="L11" s="9"/>
      <c r="M11" s="11"/>
    </row>
    <row r="12" spans="1:13" ht="16.5" customHeight="1" thickBot="1" x14ac:dyDescent="0.3">
      <c r="A12" s="240" t="s">
        <v>20</v>
      </c>
      <c r="B12" s="241"/>
      <c r="C12" s="241"/>
      <c r="D12" s="241"/>
      <c r="E12" s="241"/>
      <c r="F12" s="241"/>
      <c r="G12" s="241"/>
      <c r="H12" s="241"/>
      <c r="I12" s="241"/>
      <c r="J12" s="241"/>
      <c r="K12" s="241"/>
      <c r="L12" s="242"/>
      <c r="M12" s="9"/>
    </row>
    <row r="13" spans="1:13" ht="16.5" customHeight="1" x14ac:dyDescent="0.25">
      <c r="A13" s="243" t="s">
        <v>23</v>
      </c>
      <c r="B13" s="244"/>
      <c r="C13" s="244"/>
      <c r="D13" s="244"/>
      <c r="E13" s="244" t="s">
        <v>22</v>
      </c>
      <c r="F13" s="244"/>
      <c r="G13" s="244" t="s">
        <v>21</v>
      </c>
      <c r="H13" s="244"/>
      <c r="I13" s="244" t="s">
        <v>53</v>
      </c>
      <c r="J13" s="244"/>
      <c r="K13" s="244" t="s">
        <v>54</v>
      </c>
      <c r="L13" s="262"/>
      <c r="M13" s="9"/>
    </row>
    <row r="14" spans="1:13" ht="16.5" customHeight="1" x14ac:dyDescent="0.25">
      <c r="A14" s="252"/>
      <c r="B14" s="238"/>
      <c r="C14" s="238"/>
      <c r="D14" s="238"/>
      <c r="E14" s="238"/>
      <c r="F14" s="238"/>
      <c r="G14" s="238"/>
      <c r="H14" s="238"/>
      <c r="I14" s="238"/>
      <c r="J14" s="238"/>
      <c r="K14" s="238"/>
      <c r="L14" s="246"/>
      <c r="M14" s="9"/>
    </row>
    <row r="15" spans="1:13" ht="16.5" customHeight="1" x14ac:dyDescent="0.25">
      <c r="A15" s="252"/>
      <c r="B15" s="238"/>
      <c r="C15" s="238"/>
      <c r="D15" s="238"/>
      <c r="E15" s="238"/>
      <c r="F15" s="238"/>
      <c r="G15" s="238"/>
      <c r="H15" s="238"/>
      <c r="I15" s="238"/>
      <c r="J15" s="238"/>
      <c r="K15" s="238"/>
      <c r="L15" s="246"/>
      <c r="M15" s="9"/>
    </row>
    <row r="16" spans="1:13" ht="16.5" customHeight="1" x14ac:dyDescent="0.25">
      <c r="A16" s="252"/>
      <c r="B16" s="238"/>
      <c r="C16" s="238"/>
      <c r="D16" s="238"/>
      <c r="E16" s="238"/>
      <c r="F16" s="238"/>
      <c r="G16" s="238"/>
      <c r="H16" s="238"/>
      <c r="I16" s="238"/>
      <c r="J16" s="238"/>
      <c r="K16" s="238"/>
      <c r="L16" s="246"/>
      <c r="M16" s="9"/>
    </row>
    <row r="17" spans="1:13" ht="16.5" customHeight="1" x14ac:dyDescent="0.25">
      <c r="A17" s="252"/>
      <c r="B17" s="238"/>
      <c r="C17" s="238"/>
      <c r="D17" s="238"/>
      <c r="E17" s="238"/>
      <c r="F17" s="238"/>
      <c r="G17" s="238"/>
      <c r="H17" s="238"/>
      <c r="I17" s="238"/>
      <c r="J17" s="238"/>
      <c r="K17" s="238"/>
      <c r="L17" s="246"/>
      <c r="M17" s="9"/>
    </row>
    <row r="18" spans="1:13" ht="16.5" customHeight="1" thickBot="1" x14ac:dyDescent="0.3">
      <c r="A18" s="260"/>
      <c r="B18" s="249"/>
      <c r="C18" s="249"/>
      <c r="D18" s="249"/>
      <c r="E18" s="249"/>
      <c r="F18" s="249"/>
      <c r="G18" s="249"/>
      <c r="H18" s="249"/>
      <c r="I18" s="249"/>
      <c r="J18" s="249"/>
      <c r="K18" s="249"/>
      <c r="L18" s="250"/>
      <c r="M18" s="9"/>
    </row>
    <row r="19" spans="1:13" ht="16.5" customHeight="1" thickBot="1" x14ac:dyDescent="0.3">
      <c r="A19" s="9"/>
      <c r="B19" s="9"/>
      <c r="C19" s="9"/>
      <c r="D19" s="9"/>
      <c r="E19" s="9"/>
      <c r="F19" s="9"/>
      <c r="G19" s="9"/>
      <c r="H19" s="9"/>
      <c r="I19" s="9"/>
      <c r="J19" s="9"/>
      <c r="K19" s="9"/>
      <c r="L19" s="9"/>
      <c r="M19" s="11"/>
    </row>
    <row r="20" spans="1:13" ht="16.5" customHeight="1" thickBot="1" x14ac:dyDescent="0.3">
      <c r="A20" s="240" t="s">
        <v>13</v>
      </c>
      <c r="B20" s="241"/>
      <c r="C20" s="241"/>
      <c r="D20" s="241"/>
      <c r="E20" s="241"/>
      <c r="F20" s="241"/>
      <c r="G20" s="241"/>
      <c r="H20" s="241"/>
      <c r="I20" s="241"/>
      <c r="J20" s="241"/>
      <c r="K20" s="241"/>
      <c r="L20" s="242"/>
      <c r="M20" s="9"/>
    </row>
    <row r="21" spans="1:13" ht="16.5" customHeight="1" x14ac:dyDescent="0.25">
      <c r="A21" s="243" t="s">
        <v>30</v>
      </c>
      <c r="B21" s="244"/>
      <c r="C21" s="237"/>
      <c r="D21" s="237"/>
      <c r="E21" s="237"/>
      <c r="F21" s="237"/>
      <c r="G21" s="237"/>
      <c r="H21" s="237"/>
      <c r="I21" s="244" t="s">
        <v>25</v>
      </c>
      <c r="J21" s="244"/>
      <c r="K21" s="237"/>
      <c r="L21" s="245"/>
      <c r="M21" s="9"/>
    </row>
    <row r="22" spans="1:13" ht="16.5" customHeight="1" x14ac:dyDescent="0.25">
      <c r="A22" s="251" t="s">
        <v>15</v>
      </c>
      <c r="B22" s="239"/>
      <c r="C22" s="238"/>
      <c r="D22" s="238"/>
      <c r="E22" s="239" t="s">
        <v>16</v>
      </c>
      <c r="F22" s="239"/>
      <c r="G22" s="238"/>
      <c r="H22" s="238"/>
      <c r="I22" s="239" t="s">
        <v>18</v>
      </c>
      <c r="J22" s="239"/>
      <c r="K22" s="238"/>
      <c r="L22" s="246"/>
      <c r="M22" s="9"/>
    </row>
    <row r="23" spans="1:13" ht="16.5" customHeight="1" x14ac:dyDescent="0.25">
      <c r="A23" s="251" t="s">
        <v>14</v>
      </c>
      <c r="B23" s="239"/>
      <c r="C23" s="238"/>
      <c r="D23" s="238"/>
      <c r="E23" s="239" t="s">
        <v>42</v>
      </c>
      <c r="F23" s="239"/>
      <c r="G23" s="238"/>
      <c r="H23" s="238"/>
      <c r="I23" s="239" t="s">
        <v>43</v>
      </c>
      <c r="J23" s="239"/>
      <c r="K23" s="238"/>
      <c r="L23" s="246"/>
      <c r="M23" s="9"/>
    </row>
    <row r="24" spans="1:13" ht="16.5" customHeight="1" x14ac:dyDescent="0.25">
      <c r="A24" s="251" t="s">
        <v>17</v>
      </c>
      <c r="B24" s="239"/>
      <c r="C24" s="238"/>
      <c r="D24" s="238"/>
      <c r="E24" s="239" t="s">
        <v>26</v>
      </c>
      <c r="F24" s="239"/>
      <c r="G24" s="238"/>
      <c r="H24" s="238"/>
      <c r="I24" s="239" t="s">
        <v>27</v>
      </c>
      <c r="J24" s="239"/>
      <c r="K24" s="238"/>
      <c r="L24" s="246"/>
      <c r="M24" s="9"/>
    </row>
    <row r="25" spans="1:13" ht="33.75" customHeight="1" x14ac:dyDescent="0.25">
      <c r="A25" s="251" t="s">
        <v>19</v>
      </c>
      <c r="B25" s="239"/>
      <c r="C25" s="238"/>
      <c r="D25" s="238"/>
      <c r="E25" s="238"/>
      <c r="F25" s="238"/>
      <c r="G25" s="238"/>
      <c r="H25" s="238"/>
      <c r="I25" s="238"/>
      <c r="J25" s="238"/>
      <c r="K25" s="238"/>
      <c r="L25" s="246"/>
      <c r="M25" s="9"/>
    </row>
    <row r="26" spans="1:13" ht="16.5" customHeight="1" x14ac:dyDescent="0.25">
      <c r="A26" s="387"/>
      <c r="B26" s="388"/>
      <c r="C26" s="388"/>
      <c r="D26" s="389"/>
      <c r="E26" s="239" t="s">
        <v>55</v>
      </c>
      <c r="F26" s="239"/>
      <c r="G26" s="238"/>
      <c r="H26" s="238"/>
      <c r="I26" s="239" t="s">
        <v>43</v>
      </c>
      <c r="J26" s="239"/>
      <c r="K26" s="238"/>
      <c r="L26" s="246"/>
      <c r="M26" s="9"/>
    </row>
    <row r="27" spans="1:13" ht="16.5" customHeight="1" x14ac:dyDescent="0.25">
      <c r="A27" s="251" t="s">
        <v>17</v>
      </c>
      <c r="B27" s="239"/>
      <c r="C27" s="238"/>
      <c r="D27" s="238"/>
      <c r="E27" s="239" t="s">
        <v>26</v>
      </c>
      <c r="F27" s="239"/>
      <c r="G27" s="238"/>
      <c r="H27" s="238"/>
      <c r="I27" s="239" t="s">
        <v>27</v>
      </c>
      <c r="J27" s="239"/>
      <c r="K27" s="238"/>
      <c r="L27" s="246"/>
      <c r="M27" s="9"/>
    </row>
    <row r="28" spans="1:13" ht="33.75" customHeight="1" thickBot="1" x14ac:dyDescent="0.3">
      <c r="A28" s="247" t="s">
        <v>19</v>
      </c>
      <c r="B28" s="248"/>
      <c r="C28" s="249"/>
      <c r="D28" s="249"/>
      <c r="E28" s="249"/>
      <c r="F28" s="249"/>
      <c r="G28" s="249"/>
      <c r="H28" s="249"/>
      <c r="I28" s="249"/>
      <c r="J28" s="249"/>
      <c r="K28" s="249"/>
      <c r="L28" s="250"/>
      <c r="M28" s="9"/>
    </row>
    <row r="29" spans="1:13" ht="16.5" customHeight="1" thickBot="1" x14ac:dyDescent="0.3">
      <c r="A29" s="15"/>
      <c r="B29" s="15"/>
      <c r="C29" s="15"/>
      <c r="D29" s="15"/>
      <c r="E29" s="15"/>
      <c r="F29" s="15"/>
      <c r="G29" s="15"/>
      <c r="H29" s="15"/>
      <c r="I29" s="15"/>
      <c r="J29" s="15"/>
      <c r="K29" s="15"/>
      <c r="L29" s="15"/>
      <c r="M29" s="11"/>
    </row>
    <row r="30" spans="1:13" ht="21" customHeight="1" thickBot="1" x14ac:dyDescent="0.3">
      <c r="A30" s="240" t="s">
        <v>7</v>
      </c>
      <c r="B30" s="241"/>
      <c r="C30" s="241"/>
      <c r="D30" s="241"/>
      <c r="E30" s="241"/>
      <c r="F30" s="241"/>
      <c r="G30" s="241"/>
      <c r="H30" s="241"/>
      <c r="I30" s="241"/>
      <c r="J30" s="241"/>
      <c r="K30" s="241"/>
      <c r="L30" s="242"/>
      <c r="M30" s="9"/>
    </row>
    <row r="31" spans="1:13" ht="21" customHeight="1" thickBot="1" x14ac:dyDescent="0.3">
      <c r="A31" s="277" t="s">
        <v>8</v>
      </c>
      <c r="B31" s="278"/>
      <c r="C31" s="24"/>
      <c r="D31" s="278" t="s">
        <v>9</v>
      </c>
      <c r="E31" s="278"/>
      <c r="F31" s="24"/>
      <c r="G31" s="278" t="s">
        <v>10</v>
      </c>
      <c r="H31" s="278"/>
      <c r="I31" s="24"/>
      <c r="J31" s="278" t="s">
        <v>11</v>
      </c>
      <c r="K31" s="278"/>
      <c r="L31" s="25"/>
      <c r="M31" s="9"/>
    </row>
    <row r="32" spans="1:13" ht="16.5" customHeight="1" thickBot="1" x14ac:dyDescent="0.3">
      <c r="A32" s="9"/>
      <c r="B32" s="9"/>
      <c r="C32" s="9"/>
      <c r="D32" s="9"/>
      <c r="E32" s="9"/>
      <c r="F32" s="9"/>
      <c r="G32" s="9"/>
      <c r="H32" s="9"/>
      <c r="I32" s="9"/>
      <c r="J32" s="9"/>
      <c r="K32" s="9"/>
      <c r="L32" s="9"/>
      <c r="M32" s="11"/>
    </row>
    <row r="33" spans="1:13" ht="19.5" customHeight="1" thickBot="1" x14ac:dyDescent="0.3">
      <c r="A33" s="240" t="s">
        <v>44</v>
      </c>
      <c r="B33" s="241"/>
      <c r="C33" s="241"/>
      <c r="D33" s="241"/>
      <c r="E33" s="241"/>
      <c r="F33" s="241"/>
      <c r="G33" s="241"/>
      <c r="H33" s="241"/>
      <c r="I33" s="241"/>
      <c r="J33" s="241"/>
      <c r="K33" s="241"/>
      <c r="L33" s="242"/>
      <c r="M33" s="9"/>
    </row>
    <row r="34" spans="1:13" ht="36.75" customHeight="1" x14ac:dyDescent="0.25">
      <c r="A34" s="261" t="s">
        <v>61</v>
      </c>
      <c r="B34" s="236"/>
      <c r="C34" s="236" t="s">
        <v>2</v>
      </c>
      <c r="D34" s="236"/>
      <c r="E34" s="26" t="s">
        <v>1</v>
      </c>
      <c r="F34" s="236" t="s">
        <v>45</v>
      </c>
      <c r="G34" s="236"/>
      <c r="H34" s="236" t="s">
        <v>3</v>
      </c>
      <c r="I34" s="236"/>
      <c r="J34" s="236" t="s">
        <v>5</v>
      </c>
      <c r="K34" s="236"/>
      <c r="L34" s="27" t="s">
        <v>4</v>
      </c>
      <c r="M34" s="9"/>
    </row>
    <row r="35" spans="1:13" ht="16.5" customHeight="1" x14ac:dyDescent="0.25">
      <c r="A35" s="252"/>
      <c r="B35" s="238"/>
      <c r="C35" s="238"/>
      <c r="D35" s="238"/>
      <c r="E35" s="28"/>
      <c r="F35" s="238"/>
      <c r="G35" s="238"/>
      <c r="H35" s="238" t="str">
        <f>IF(A35="","",A35-C35)</f>
        <v/>
      </c>
      <c r="I35" s="238"/>
      <c r="J35" s="238"/>
      <c r="K35" s="238"/>
      <c r="L35" s="21" t="str">
        <f>IF(H35="","",IF(AND(H35&gt;=-J35,H35&lt;=J35),"Pass","Fail"))</f>
        <v/>
      </c>
      <c r="M35" s="9"/>
    </row>
    <row r="36" spans="1:13" ht="16.5" customHeight="1" x14ac:dyDescent="0.25">
      <c r="A36" s="252"/>
      <c r="B36" s="238"/>
      <c r="C36" s="238"/>
      <c r="D36" s="238"/>
      <c r="E36" s="28"/>
      <c r="F36" s="238"/>
      <c r="G36" s="238"/>
      <c r="H36" s="238" t="str">
        <f t="shared" ref="H36:H43" si="0">IF(A36="","",A36-C36)</f>
        <v/>
      </c>
      <c r="I36" s="238"/>
      <c r="J36" s="238"/>
      <c r="K36" s="238"/>
      <c r="L36" s="21" t="str">
        <f t="shared" ref="L36:L43" si="1">IF(H36="","",IF(AND(H36&gt;=-J36,H36&lt;=J36),"Pass","Fail"))</f>
        <v/>
      </c>
      <c r="M36" s="9"/>
    </row>
    <row r="37" spans="1:13" ht="16.5" customHeight="1" x14ac:dyDescent="0.25">
      <c r="A37" s="252"/>
      <c r="B37" s="238"/>
      <c r="C37" s="238"/>
      <c r="D37" s="238"/>
      <c r="E37" s="28"/>
      <c r="F37" s="238"/>
      <c r="G37" s="238"/>
      <c r="H37" s="238" t="str">
        <f t="shared" si="0"/>
        <v/>
      </c>
      <c r="I37" s="238"/>
      <c r="J37" s="238"/>
      <c r="K37" s="238"/>
      <c r="L37" s="21" t="str">
        <f t="shared" si="1"/>
        <v/>
      </c>
      <c r="M37" s="9"/>
    </row>
    <row r="38" spans="1:13" ht="16.5" customHeight="1" x14ac:dyDescent="0.25">
      <c r="A38" s="252"/>
      <c r="B38" s="238"/>
      <c r="C38" s="238"/>
      <c r="D38" s="238"/>
      <c r="E38" s="28"/>
      <c r="F38" s="238"/>
      <c r="G38" s="238"/>
      <c r="H38" s="238" t="str">
        <f t="shared" si="0"/>
        <v/>
      </c>
      <c r="I38" s="238"/>
      <c r="J38" s="238"/>
      <c r="K38" s="238"/>
      <c r="L38" s="21" t="str">
        <f t="shared" si="1"/>
        <v/>
      </c>
      <c r="M38" s="9"/>
    </row>
    <row r="39" spans="1:13" ht="16.5" customHeight="1" x14ac:dyDescent="0.25">
      <c r="A39" s="252"/>
      <c r="B39" s="238"/>
      <c r="C39" s="238"/>
      <c r="D39" s="238"/>
      <c r="E39" s="28"/>
      <c r="F39" s="238"/>
      <c r="G39" s="238"/>
      <c r="H39" s="238" t="str">
        <f t="shared" si="0"/>
        <v/>
      </c>
      <c r="I39" s="238"/>
      <c r="J39" s="238"/>
      <c r="K39" s="238"/>
      <c r="L39" s="21" t="str">
        <f t="shared" si="1"/>
        <v/>
      </c>
      <c r="M39" s="9"/>
    </row>
    <row r="40" spans="1:13" ht="16.5" customHeight="1" x14ac:dyDescent="0.25">
      <c r="A40" s="252"/>
      <c r="B40" s="238"/>
      <c r="C40" s="238"/>
      <c r="D40" s="238"/>
      <c r="E40" s="28"/>
      <c r="F40" s="238"/>
      <c r="G40" s="238"/>
      <c r="H40" s="238" t="str">
        <f t="shared" si="0"/>
        <v/>
      </c>
      <c r="I40" s="238"/>
      <c r="J40" s="238"/>
      <c r="K40" s="238"/>
      <c r="L40" s="21" t="str">
        <f t="shared" si="1"/>
        <v/>
      </c>
      <c r="M40" s="9"/>
    </row>
    <row r="41" spans="1:13" ht="16.5" customHeight="1" x14ac:dyDescent="0.25">
      <c r="A41" s="252"/>
      <c r="B41" s="238"/>
      <c r="C41" s="238"/>
      <c r="D41" s="238"/>
      <c r="E41" s="28"/>
      <c r="F41" s="238"/>
      <c r="G41" s="238"/>
      <c r="H41" s="238" t="str">
        <f t="shared" si="0"/>
        <v/>
      </c>
      <c r="I41" s="238"/>
      <c r="J41" s="238"/>
      <c r="K41" s="238"/>
      <c r="L41" s="21" t="str">
        <f t="shared" si="1"/>
        <v/>
      </c>
      <c r="M41" s="9"/>
    </row>
    <row r="42" spans="1:13" ht="16.5" customHeight="1" x14ac:dyDescent="0.25">
      <c r="A42" s="252"/>
      <c r="B42" s="238"/>
      <c r="C42" s="238"/>
      <c r="D42" s="238"/>
      <c r="E42" s="28"/>
      <c r="F42" s="238"/>
      <c r="G42" s="238"/>
      <c r="H42" s="238" t="str">
        <f t="shared" si="0"/>
        <v/>
      </c>
      <c r="I42" s="238"/>
      <c r="J42" s="238"/>
      <c r="K42" s="238"/>
      <c r="L42" s="21" t="str">
        <f t="shared" si="1"/>
        <v/>
      </c>
      <c r="M42" s="9"/>
    </row>
    <row r="43" spans="1:13" ht="16.5" customHeight="1" thickBot="1" x14ac:dyDescent="0.3">
      <c r="A43" s="260"/>
      <c r="B43" s="249"/>
      <c r="C43" s="249"/>
      <c r="D43" s="249"/>
      <c r="E43" s="29"/>
      <c r="F43" s="249"/>
      <c r="G43" s="249"/>
      <c r="H43" s="249" t="str">
        <f t="shared" si="0"/>
        <v/>
      </c>
      <c r="I43" s="249"/>
      <c r="J43" s="249"/>
      <c r="K43" s="249"/>
      <c r="L43" s="23" t="str">
        <f t="shared" si="1"/>
        <v/>
      </c>
      <c r="M43" s="9"/>
    </row>
    <row r="44" spans="1:13" ht="16.5" customHeight="1" thickBot="1" x14ac:dyDescent="0.3">
      <c r="A44" s="11"/>
      <c r="B44" s="11"/>
      <c r="C44" s="11"/>
      <c r="D44" s="11"/>
      <c r="E44" s="11"/>
      <c r="F44" s="11"/>
      <c r="G44" s="11"/>
      <c r="H44" s="11"/>
      <c r="I44" s="11"/>
      <c r="J44" s="11"/>
      <c r="K44" s="11"/>
      <c r="L44" s="11"/>
      <c r="M44" s="11"/>
    </row>
    <row r="45" spans="1:13" ht="16.5" customHeight="1" thickBot="1" x14ac:dyDescent="0.3">
      <c r="A45" s="240" t="s">
        <v>24</v>
      </c>
      <c r="B45" s="241"/>
      <c r="C45" s="241"/>
      <c r="D45" s="241"/>
      <c r="E45" s="241"/>
      <c r="F45" s="241"/>
      <c r="G45" s="241"/>
      <c r="H45" s="241"/>
      <c r="I45" s="241"/>
      <c r="J45" s="241"/>
      <c r="K45" s="241"/>
      <c r="L45" s="242"/>
      <c r="M45" s="9"/>
    </row>
    <row r="46" spans="1:13" ht="16.5" customHeight="1" x14ac:dyDescent="0.25">
      <c r="A46" s="268"/>
      <c r="B46" s="269"/>
      <c r="C46" s="269"/>
      <c r="D46" s="269"/>
      <c r="E46" s="269"/>
      <c r="F46" s="269"/>
      <c r="G46" s="269"/>
      <c r="H46" s="269"/>
      <c r="I46" s="269"/>
      <c r="J46" s="269"/>
      <c r="K46" s="269"/>
      <c r="L46" s="270"/>
      <c r="M46" s="9"/>
    </row>
    <row r="47" spans="1:13" ht="16.5" customHeight="1" x14ac:dyDescent="0.25">
      <c r="A47" s="271"/>
      <c r="B47" s="272"/>
      <c r="C47" s="272"/>
      <c r="D47" s="272"/>
      <c r="E47" s="272"/>
      <c r="F47" s="272"/>
      <c r="G47" s="272"/>
      <c r="H47" s="272"/>
      <c r="I47" s="272"/>
      <c r="J47" s="272"/>
      <c r="K47" s="272"/>
      <c r="L47" s="273"/>
      <c r="M47" s="9"/>
    </row>
    <row r="48" spans="1:13" ht="16.5" customHeight="1" thickBot="1" x14ac:dyDescent="0.3">
      <c r="A48" s="274"/>
      <c r="B48" s="275"/>
      <c r="C48" s="275"/>
      <c r="D48" s="275"/>
      <c r="E48" s="275"/>
      <c r="F48" s="275"/>
      <c r="G48" s="275"/>
      <c r="H48" s="275"/>
      <c r="I48" s="275"/>
      <c r="J48" s="275"/>
      <c r="K48" s="275"/>
      <c r="L48" s="276"/>
      <c r="M48" s="9"/>
    </row>
    <row r="49" spans="1:13" ht="16.5" customHeight="1" x14ac:dyDescent="0.25">
      <c r="A49" s="9"/>
      <c r="B49" s="9"/>
      <c r="C49" s="9"/>
      <c r="D49" s="9"/>
      <c r="E49" s="9"/>
      <c r="F49" s="9"/>
      <c r="G49" s="9"/>
      <c r="H49" s="9"/>
      <c r="I49" s="9"/>
      <c r="J49" s="9"/>
      <c r="K49" s="9"/>
      <c r="L49" s="9"/>
      <c r="M49" s="11"/>
    </row>
    <row r="50" spans="1:13" ht="21.75" customHeight="1" x14ac:dyDescent="0.25">
      <c r="A50" s="266" t="s">
        <v>47</v>
      </c>
      <c r="B50" s="267"/>
      <c r="C50" s="267"/>
      <c r="D50" s="267"/>
      <c r="E50" s="267"/>
      <c r="F50" s="267"/>
      <c r="G50" s="267"/>
      <c r="H50" s="267"/>
      <c r="I50" s="267"/>
      <c r="J50" s="267"/>
      <c r="K50" s="267"/>
      <c r="L50" s="267"/>
      <c r="M50" s="11"/>
    </row>
    <row r="51" spans="1:13" ht="21.75" customHeight="1" x14ac:dyDescent="0.25">
      <c r="A51" s="267"/>
      <c r="B51" s="267"/>
      <c r="C51" s="267"/>
      <c r="D51" s="267"/>
      <c r="E51" s="267"/>
      <c r="F51" s="267"/>
      <c r="G51" s="267"/>
      <c r="H51" s="267"/>
      <c r="I51" s="267"/>
      <c r="J51" s="267"/>
      <c r="K51" s="267"/>
      <c r="L51" s="267"/>
      <c r="M51" s="11"/>
    </row>
    <row r="52" spans="1:13" ht="16.5" customHeight="1" x14ac:dyDescent="0.25">
      <c r="A52" s="13"/>
      <c r="B52" s="13"/>
      <c r="C52" s="13"/>
      <c r="D52" s="13"/>
      <c r="E52" s="13"/>
      <c r="F52" s="13"/>
      <c r="G52" s="13"/>
      <c r="H52" s="13"/>
      <c r="I52" s="13"/>
      <c r="J52" s="13"/>
      <c r="K52" s="13"/>
      <c r="L52" s="13"/>
      <c r="M52" s="11"/>
    </row>
    <row r="53" spans="1:13" ht="16.5" customHeight="1" x14ac:dyDescent="0.25">
      <c r="A53" s="9"/>
      <c r="B53" s="9"/>
      <c r="C53" s="14"/>
      <c r="D53" s="14"/>
      <c r="E53" s="14"/>
      <c r="F53" s="9"/>
      <c r="G53" s="9"/>
      <c r="H53" s="9"/>
      <c r="I53" s="9"/>
      <c r="J53" s="9"/>
      <c r="K53" s="9"/>
      <c r="L53" s="9"/>
      <c r="M53" s="11"/>
    </row>
    <row r="54" spans="1:13" ht="16.5" customHeight="1" thickBot="1" x14ac:dyDescent="0.3">
      <c r="A54" s="264" t="s">
        <v>12</v>
      </c>
      <c r="B54" s="264"/>
      <c r="C54" s="265"/>
      <c r="D54" s="265"/>
      <c r="E54" s="265"/>
      <c r="F54" s="14"/>
      <c r="G54" s="264" t="s">
        <v>40</v>
      </c>
      <c r="H54" s="264"/>
      <c r="I54" s="265"/>
      <c r="J54" s="265"/>
      <c r="K54" s="265"/>
      <c r="M54" s="11"/>
    </row>
    <row r="55" spans="1:13" ht="16.5" customHeight="1" x14ac:dyDescent="0.25">
      <c r="A55" s="9"/>
      <c r="B55" s="9"/>
      <c r="C55" s="9"/>
      <c r="D55" s="9"/>
      <c r="E55" s="9"/>
      <c r="F55" s="9"/>
      <c r="G55" s="9"/>
      <c r="H55" s="9"/>
      <c r="I55" s="9"/>
      <c r="J55" s="9"/>
      <c r="K55" s="9"/>
      <c r="L55" s="9"/>
      <c r="M55" s="11"/>
    </row>
    <row r="56" spans="1:13" ht="16.5" customHeight="1" thickBot="1" x14ac:dyDescent="0.3">
      <c r="A56" s="264" t="s">
        <v>49</v>
      </c>
      <c r="B56" s="264"/>
      <c r="C56" s="265"/>
      <c r="D56" s="265"/>
      <c r="E56" s="265"/>
      <c r="F56" s="9"/>
      <c r="G56" s="264" t="s">
        <v>41</v>
      </c>
      <c r="H56" s="264"/>
      <c r="I56" s="265"/>
      <c r="J56" s="265"/>
      <c r="K56" s="265"/>
      <c r="L56" s="9"/>
      <c r="M56" s="11"/>
    </row>
    <row r="57" spans="1:13" ht="16.5" customHeight="1" x14ac:dyDescent="0.25">
      <c r="A57" s="263"/>
      <c r="B57" s="263"/>
      <c r="C57" s="263"/>
      <c r="D57" s="263"/>
      <c r="E57" s="263"/>
      <c r="F57" s="263"/>
      <c r="G57" s="263"/>
      <c r="H57" s="263"/>
      <c r="I57" s="263"/>
      <c r="J57" s="263"/>
      <c r="K57" s="263"/>
      <c r="L57" s="263"/>
    </row>
    <row r="58" spans="1:13" ht="16.5" customHeight="1" x14ac:dyDescent="0.25">
      <c r="A58" s="13"/>
      <c r="B58" s="13"/>
      <c r="C58" s="13"/>
      <c r="D58" s="13"/>
      <c r="E58" s="13"/>
      <c r="F58" s="13"/>
      <c r="G58" s="13"/>
      <c r="H58" s="13"/>
      <c r="I58" s="13"/>
      <c r="J58" s="13"/>
      <c r="K58" s="13"/>
      <c r="L58" s="13"/>
    </row>
  </sheetData>
  <mergeCells count="161">
    <mergeCell ref="C54:E54"/>
    <mergeCell ref="A1:F1"/>
    <mergeCell ref="G1:L1"/>
    <mergeCell ref="A2:B2"/>
    <mergeCell ref="C2:F2"/>
    <mergeCell ref="G2:H2"/>
    <mergeCell ref="I2:L2"/>
    <mergeCell ref="A9:L10"/>
    <mergeCell ref="A12:L12"/>
    <mergeCell ref="A13:D13"/>
    <mergeCell ref="E13:F13"/>
    <mergeCell ref="G13:H13"/>
    <mergeCell ref="I13:J13"/>
    <mergeCell ref="K13:L13"/>
    <mergeCell ref="C6:F6"/>
    <mergeCell ref="G6:H6"/>
    <mergeCell ref="I6:L6"/>
    <mergeCell ref="A7:B7"/>
    <mergeCell ref="C7:F7"/>
    <mergeCell ref="G7:H7"/>
    <mergeCell ref="I7:L7"/>
    <mergeCell ref="A3:B6"/>
    <mergeCell ref="C3:F3"/>
    <mergeCell ref="G3:H3"/>
    <mergeCell ref="I3:L3"/>
    <mergeCell ref="C4:F4"/>
    <mergeCell ref="G4:H4"/>
    <mergeCell ref="I4:L4"/>
    <mergeCell ref="C5:F5"/>
    <mergeCell ref="G5:H5"/>
    <mergeCell ref="I5:L5"/>
    <mergeCell ref="A14:D14"/>
    <mergeCell ref="E14:F14"/>
    <mergeCell ref="G14:H14"/>
    <mergeCell ref="I14:J14"/>
    <mergeCell ref="K14:L14"/>
    <mergeCell ref="A15:D15"/>
    <mergeCell ref="E15:F15"/>
    <mergeCell ref="G15:H15"/>
    <mergeCell ref="I15:J15"/>
    <mergeCell ref="K15:L15"/>
    <mergeCell ref="A16:D16"/>
    <mergeCell ref="E16:F16"/>
    <mergeCell ref="G16:H16"/>
    <mergeCell ref="I16:J16"/>
    <mergeCell ref="K16:L16"/>
    <mergeCell ref="A17:D17"/>
    <mergeCell ref="E17:F17"/>
    <mergeCell ref="G17:H17"/>
    <mergeCell ref="I17:J17"/>
    <mergeCell ref="K17:L17"/>
    <mergeCell ref="A23:B23"/>
    <mergeCell ref="C23:D23"/>
    <mergeCell ref="E23:F23"/>
    <mergeCell ref="G23:H23"/>
    <mergeCell ref="I23:J23"/>
    <mergeCell ref="K23:L23"/>
    <mergeCell ref="A18:D18"/>
    <mergeCell ref="E18:F18"/>
    <mergeCell ref="G18:H18"/>
    <mergeCell ref="I18:J18"/>
    <mergeCell ref="K18:L18"/>
    <mergeCell ref="A20:L20"/>
    <mergeCell ref="A21:B21"/>
    <mergeCell ref="C21:H21"/>
    <mergeCell ref="I21:J21"/>
    <mergeCell ref="K21:L21"/>
    <mergeCell ref="A22:B22"/>
    <mergeCell ref="C22:D22"/>
    <mergeCell ref="E22:F22"/>
    <mergeCell ref="G22:H22"/>
    <mergeCell ref="I22:J22"/>
    <mergeCell ref="K22:L22"/>
    <mergeCell ref="A25:B25"/>
    <mergeCell ref="C25:L25"/>
    <mergeCell ref="A30:L30"/>
    <mergeCell ref="A31:B31"/>
    <mergeCell ref="D31:E31"/>
    <mergeCell ref="G31:H31"/>
    <mergeCell ref="J31:K31"/>
    <mergeCell ref="A24:B24"/>
    <mergeCell ref="C24:D24"/>
    <mergeCell ref="E24:F24"/>
    <mergeCell ref="G24:H24"/>
    <mergeCell ref="I24:J24"/>
    <mergeCell ref="K24:L24"/>
    <mergeCell ref="E26:F26"/>
    <mergeCell ref="G26:H26"/>
    <mergeCell ref="I26:J26"/>
    <mergeCell ref="K26:L26"/>
    <mergeCell ref="A27:B27"/>
    <mergeCell ref="C27:D27"/>
    <mergeCell ref="E27:F27"/>
    <mergeCell ref="G27:H27"/>
    <mergeCell ref="J42:K42"/>
    <mergeCell ref="A43:B43"/>
    <mergeCell ref="C43:D43"/>
    <mergeCell ref="H43:I43"/>
    <mergeCell ref="J43:K43"/>
    <mergeCell ref="F42:G42"/>
    <mergeCell ref="F43:G43"/>
    <mergeCell ref="A37:B37"/>
    <mergeCell ref="C37:D37"/>
    <mergeCell ref="H37:I37"/>
    <mergeCell ref="J37:K37"/>
    <mergeCell ref="J38:K38"/>
    <mergeCell ref="A39:B39"/>
    <mergeCell ref="C39:D39"/>
    <mergeCell ref="H39:I39"/>
    <mergeCell ref="J39:K39"/>
    <mergeCell ref="F37:G37"/>
    <mergeCell ref="F38:G38"/>
    <mergeCell ref="F39:G39"/>
    <mergeCell ref="A38:B38"/>
    <mergeCell ref="C38:D38"/>
    <mergeCell ref="H38:I38"/>
    <mergeCell ref="I56:K56"/>
    <mergeCell ref="A57:L57"/>
    <mergeCell ref="H40:I40"/>
    <mergeCell ref="J40:K40"/>
    <mergeCell ref="A41:B41"/>
    <mergeCell ref="C41:D41"/>
    <mergeCell ref="H41:I41"/>
    <mergeCell ref="J41:K41"/>
    <mergeCell ref="F41:G41"/>
    <mergeCell ref="A40:B40"/>
    <mergeCell ref="C40:D40"/>
    <mergeCell ref="F40:G40"/>
    <mergeCell ref="A56:B56"/>
    <mergeCell ref="C56:E56"/>
    <mergeCell ref="G56:H56"/>
    <mergeCell ref="A45:L45"/>
    <mergeCell ref="A46:L48"/>
    <mergeCell ref="A50:L51"/>
    <mergeCell ref="A54:B54"/>
    <mergeCell ref="G54:H54"/>
    <mergeCell ref="I54:K54"/>
    <mergeCell ref="A42:B42"/>
    <mergeCell ref="C42:D42"/>
    <mergeCell ref="H42:I42"/>
    <mergeCell ref="A26:D26"/>
    <mergeCell ref="I27:J27"/>
    <mergeCell ref="K27:L27"/>
    <mergeCell ref="A28:B28"/>
    <mergeCell ref="C28:L28"/>
    <mergeCell ref="F35:G35"/>
    <mergeCell ref="F36:G36"/>
    <mergeCell ref="A36:B36"/>
    <mergeCell ref="C36:D36"/>
    <mergeCell ref="H36:I36"/>
    <mergeCell ref="J36:K36"/>
    <mergeCell ref="A33:L33"/>
    <mergeCell ref="A34:B34"/>
    <mergeCell ref="C34:D34"/>
    <mergeCell ref="H34:I34"/>
    <mergeCell ref="J34:K34"/>
    <mergeCell ref="A35:B35"/>
    <mergeCell ref="C35:D35"/>
    <mergeCell ref="H35:I35"/>
    <mergeCell ref="J35:K35"/>
    <mergeCell ref="F34:G34"/>
  </mergeCells>
  <conditionalFormatting sqref="L35:L43">
    <cfRule type="containsText" dxfId="239" priority="2" operator="containsText" text="Fail">
      <formula>NOT(ISERROR(SEARCH("Fail",L35)))</formula>
    </cfRule>
    <cfRule type="containsText" dxfId="238" priority="3" operator="containsText" text="Pass">
      <formula>NOT(ISERROR(SEARCH("Pass",L35)))</formula>
    </cfRule>
  </conditionalFormatting>
  <pageMargins left="1.075" right="1.0249999999999999" top="1.85" bottom="0.5" header="0.5" footer="1"/>
  <pageSetup scale="54" orientation="portrait" r:id="rId1"/>
  <headerFooter>
    <oddFooter>&amp;CPage &amp;P of &amp;N&amp;R&amp;F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6"/>
  <sheetViews>
    <sheetView topLeftCell="A28" zoomScale="70" zoomScaleNormal="70" workbookViewId="0">
      <selection activeCell="A42" sqref="A42:B42"/>
    </sheetView>
  </sheetViews>
  <sheetFormatPr defaultColWidth="12.42578125" defaultRowHeight="16.5" customHeight="1" x14ac:dyDescent="0.25"/>
  <cols>
    <col min="1" max="16384" width="12.42578125" style="10"/>
  </cols>
  <sheetData>
    <row r="1" spans="1:13" customFormat="1" ht="15" x14ac:dyDescent="0.25">
      <c r="A1" s="283"/>
      <c r="B1" s="283"/>
      <c r="C1" s="283"/>
      <c r="D1" s="283"/>
      <c r="E1" s="284" t="s">
        <v>48</v>
      </c>
      <c r="F1" s="284"/>
      <c r="G1" s="284"/>
      <c r="H1" s="284"/>
      <c r="I1" s="284"/>
      <c r="J1" s="284"/>
      <c r="K1" s="284"/>
      <c r="L1" s="284"/>
      <c r="M1" s="32"/>
    </row>
    <row r="2" spans="1:13" customFormat="1" ht="15" x14ac:dyDescent="0.25">
      <c r="A2" s="283"/>
      <c r="B2" s="283"/>
      <c r="C2" s="283"/>
      <c r="D2" s="283"/>
      <c r="E2" s="284"/>
      <c r="F2" s="284"/>
      <c r="G2" s="284"/>
      <c r="H2" s="284"/>
      <c r="I2" s="284"/>
      <c r="J2" s="284"/>
      <c r="K2" s="284"/>
      <c r="L2" s="284"/>
      <c r="M2" s="32"/>
    </row>
    <row r="3" spans="1:13" customFormat="1" ht="15" x14ac:dyDescent="0.25">
      <c r="A3" s="283"/>
      <c r="B3" s="283"/>
      <c r="C3" s="283"/>
      <c r="D3" s="283"/>
      <c r="E3" s="284"/>
      <c r="F3" s="284"/>
      <c r="G3" s="284"/>
      <c r="H3" s="284"/>
      <c r="I3" s="284"/>
      <c r="J3" s="284"/>
      <c r="K3" s="284"/>
      <c r="L3" s="284"/>
      <c r="M3" s="32"/>
    </row>
    <row r="4" spans="1:13" customFormat="1" ht="15" customHeight="1" x14ac:dyDescent="0.25">
      <c r="A4" s="283"/>
      <c r="B4" s="283"/>
      <c r="C4" s="283"/>
      <c r="D4" s="283"/>
      <c r="E4" s="285" t="s">
        <v>51</v>
      </c>
      <c r="F4" s="285"/>
      <c r="G4" s="285"/>
      <c r="H4" s="285"/>
      <c r="I4" s="285"/>
      <c r="J4" s="285"/>
      <c r="K4" s="285"/>
      <c r="L4" s="285"/>
      <c r="M4" s="32"/>
    </row>
    <row r="5" spans="1:13" customFormat="1" ht="15" customHeight="1" x14ac:dyDescent="0.25">
      <c r="A5" s="283"/>
      <c r="B5" s="283"/>
      <c r="C5" s="283"/>
      <c r="D5" s="283"/>
      <c r="E5" s="285"/>
      <c r="F5" s="285"/>
      <c r="G5" s="285"/>
      <c r="H5" s="285"/>
      <c r="I5" s="285"/>
      <c r="J5" s="285"/>
      <c r="K5" s="285"/>
      <c r="L5" s="285"/>
      <c r="M5" s="32"/>
    </row>
    <row r="6" spans="1:13" customFormat="1" ht="15" customHeight="1" x14ac:dyDescent="0.25">
      <c r="A6" s="32"/>
      <c r="B6" s="32"/>
      <c r="C6" s="32"/>
      <c r="D6" s="32"/>
      <c r="E6" s="285"/>
      <c r="F6" s="285"/>
      <c r="G6" s="285"/>
      <c r="H6" s="285"/>
      <c r="I6" s="285"/>
      <c r="J6" s="285"/>
      <c r="K6" s="285"/>
      <c r="L6" s="285"/>
      <c r="M6" s="32"/>
    </row>
    <row r="7" spans="1:13" customFormat="1" ht="24" thickBot="1" x14ac:dyDescent="0.3">
      <c r="A7" s="32"/>
      <c r="B7" s="32"/>
      <c r="C7" s="32"/>
      <c r="D7" s="32"/>
      <c r="E7" s="43"/>
      <c r="F7" s="43"/>
      <c r="G7" s="43"/>
      <c r="H7" s="43"/>
      <c r="I7" s="43"/>
      <c r="J7" s="43"/>
      <c r="K7" s="43"/>
      <c r="L7" s="43"/>
      <c r="M7" s="32"/>
    </row>
    <row r="8" spans="1:13" ht="18.75" customHeight="1" thickBot="1" x14ac:dyDescent="0.3">
      <c r="A8" s="240" t="s">
        <v>28</v>
      </c>
      <c r="B8" s="241"/>
      <c r="C8" s="241"/>
      <c r="D8" s="241"/>
      <c r="E8" s="241"/>
      <c r="F8" s="242"/>
      <c r="G8" s="240" t="s">
        <v>29</v>
      </c>
      <c r="H8" s="241"/>
      <c r="I8" s="241"/>
      <c r="J8" s="241"/>
      <c r="K8" s="241"/>
      <c r="L8" s="242"/>
      <c r="M8" s="37"/>
    </row>
    <row r="9" spans="1:13" ht="18.75" customHeight="1" x14ac:dyDescent="0.25">
      <c r="A9" s="243" t="s">
        <v>31</v>
      </c>
      <c r="B9" s="244"/>
      <c r="C9" s="237"/>
      <c r="D9" s="237"/>
      <c r="E9" s="237"/>
      <c r="F9" s="245"/>
      <c r="G9" s="243" t="s">
        <v>36</v>
      </c>
      <c r="H9" s="244"/>
      <c r="I9" s="254"/>
      <c r="J9" s="254"/>
      <c r="K9" s="254"/>
      <c r="L9" s="255"/>
      <c r="M9" s="37"/>
    </row>
    <row r="10" spans="1:13" ht="18.75" customHeight="1" x14ac:dyDescent="0.25">
      <c r="A10" s="251" t="s">
        <v>32</v>
      </c>
      <c r="B10" s="239"/>
      <c r="C10" s="238"/>
      <c r="D10" s="238"/>
      <c r="E10" s="238"/>
      <c r="F10" s="246"/>
      <c r="G10" s="251" t="s">
        <v>37</v>
      </c>
      <c r="H10" s="239"/>
      <c r="I10" s="238"/>
      <c r="J10" s="238"/>
      <c r="K10" s="238"/>
      <c r="L10" s="246"/>
      <c r="M10" s="37"/>
    </row>
    <row r="11" spans="1:13" ht="18.75" customHeight="1" x14ac:dyDescent="0.25">
      <c r="A11" s="251"/>
      <c r="B11" s="239"/>
      <c r="C11" s="238"/>
      <c r="D11" s="238"/>
      <c r="E11" s="238"/>
      <c r="F11" s="246"/>
      <c r="G11" s="251" t="s">
        <v>38</v>
      </c>
      <c r="H11" s="239"/>
      <c r="I11" s="238"/>
      <c r="J11" s="238"/>
      <c r="K11" s="238"/>
      <c r="L11" s="246"/>
      <c r="M11" s="37"/>
    </row>
    <row r="12" spans="1:13" ht="18.75" customHeight="1" x14ac:dyDescent="0.25">
      <c r="A12" s="251"/>
      <c r="B12" s="239"/>
      <c r="C12" s="238"/>
      <c r="D12" s="238"/>
      <c r="E12" s="238"/>
      <c r="F12" s="246"/>
      <c r="G12" s="251" t="s">
        <v>39</v>
      </c>
      <c r="H12" s="239"/>
      <c r="I12" s="238" t="s">
        <v>50</v>
      </c>
      <c r="J12" s="238"/>
      <c r="K12" s="238"/>
      <c r="L12" s="246"/>
      <c r="M12" s="37"/>
    </row>
    <row r="13" spans="1:13" ht="18.75" customHeight="1" x14ac:dyDescent="0.25">
      <c r="A13" s="251"/>
      <c r="B13" s="239"/>
      <c r="C13" s="238"/>
      <c r="D13" s="238"/>
      <c r="E13" s="238"/>
      <c r="F13" s="246"/>
      <c r="G13" s="251" t="s">
        <v>34</v>
      </c>
      <c r="H13" s="239"/>
      <c r="I13" s="256"/>
      <c r="J13" s="256"/>
      <c r="K13" s="256"/>
      <c r="L13" s="257"/>
      <c r="M13" s="37"/>
    </row>
    <row r="14" spans="1:13" ht="18.75" customHeight="1" thickBot="1" x14ac:dyDescent="0.3">
      <c r="A14" s="247" t="s">
        <v>33</v>
      </c>
      <c r="B14" s="248"/>
      <c r="C14" s="249"/>
      <c r="D14" s="249"/>
      <c r="E14" s="249"/>
      <c r="F14" s="250"/>
      <c r="G14" s="247" t="s">
        <v>35</v>
      </c>
      <c r="H14" s="248"/>
      <c r="I14" s="258"/>
      <c r="J14" s="258"/>
      <c r="K14" s="258"/>
      <c r="L14" s="259"/>
      <c r="M14" s="37"/>
    </row>
    <row r="15" spans="1:13" ht="16.5" customHeight="1" x14ac:dyDescent="0.25">
      <c r="A15" s="37"/>
      <c r="B15" s="37"/>
      <c r="C15" s="37"/>
      <c r="D15" s="37"/>
      <c r="E15" s="37"/>
      <c r="F15" s="37"/>
      <c r="G15" s="37"/>
      <c r="H15" s="37"/>
      <c r="I15" s="37"/>
      <c r="J15" s="37"/>
      <c r="K15" s="37"/>
      <c r="L15" s="37"/>
      <c r="M15" s="39"/>
    </row>
    <row r="16" spans="1:13" ht="21" customHeight="1" x14ac:dyDescent="0.25">
      <c r="A16" s="279" t="s">
        <v>52</v>
      </c>
      <c r="B16" s="279"/>
      <c r="C16" s="279"/>
      <c r="D16" s="279"/>
      <c r="E16" s="279"/>
      <c r="F16" s="279"/>
      <c r="G16" s="279"/>
      <c r="H16" s="279"/>
      <c r="I16" s="279"/>
      <c r="J16" s="279"/>
      <c r="K16" s="279"/>
      <c r="L16" s="279"/>
      <c r="M16" s="39"/>
    </row>
    <row r="17" spans="1:13" ht="21" customHeight="1" x14ac:dyDescent="0.25">
      <c r="A17" s="279"/>
      <c r="B17" s="279"/>
      <c r="C17" s="279"/>
      <c r="D17" s="279"/>
      <c r="E17" s="279"/>
      <c r="F17" s="279"/>
      <c r="G17" s="279"/>
      <c r="H17" s="279"/>
      <c r="I17" s="279"/>
      <c r="J17" s="279"/>
      <c r="K17" s="279"/>
      <c r="L17" s="279"/>
      <c r="M17" s="39"/>
    </row>
    <row r="18" spans="1:13" ht="16.5" customHeight="1" thickBot="1" x14ac:dyDescent="0.3">
      <c r="A18" s="37"/>
      <c r="B18" s="37"/>
      <c r="C18" s="37"/>
      <c r="D18" s="37"/>
      <c r="E18" s="37"/>
      <c r="F18" s="37"/>
      <c r="G18" s="37"/>
      <c r="H18" s="37"/>
      <c r="I18" s="37"/>
      <c r="J18" s="37"/>
      <c r="K18" s="37"/>
      <c r="L18" s="37"/>
      <c r="M18" s="39"/>
    </row>
    <row r="19" spans="1:13" ht="16.5" customHeight="1" thickBot="1" x14ac:dyDescent="0.3">
      <c r="A19" s="240" t="s">
        <v>20</v>
      </c>
      <c r="B19" s="241"/>
      <c r="C19" s="241"/>
      <c r="D19" s="241"/>
      <c r="E19" s="241"/>
      <c r="F19" s="241"/>
      <c r="G19" s="241"/>
      <c r="H19" s="241"/>
      <c r="I19" s="241"/>
      <c r="J19" s="241"/>
      <c r="K19" s="241"/>
      <c r="L19" s="242"/>
      <c r="M19" s="37"/>
    </row>
    <row r="20" spans="1:13" ht="16.5" customHeight="1" x14ac:dyDescent="0.25">
      <c r="A20" s="243" t="s">
        <v>23</v>
      </c>
      <c r="B20" s="244"/>
      <c r="C20" s="244"/>
      <c r="D20" s="244"/>
      <c r="E20" s="244" t="s">
        <v>22</v>
      </c>
      <c r="F20" s="244"/>
      <c r="G20" s="244" t="s">
        <v>21</v>
      </c>
      <c r="H20" s="244"/>
      <c r="I20" s="244" t="s">
        <v>53</v>
      </c>
      <c r="J20" s="244"/>
      <c r="K20" s="244" t="s">
        <v>54</v>
      </c>
      <c r="L20" s="262"/>
      <c r="M20" s="37"/>
    </row>
    <row r="21" spans="1:13" ht="16.5" customHeight="1" x14ac:dyDescent="0.25">
      <c r="A21" s="252"/>
      <c r="B21" s="238"/>
      <c r="C21" s="238"/>
      <c r="D21" s="238"/>
      <c r="E21" s="238"/>
      <c r="F21" s="238"/>
      <c r="G21" s="238"/>
      <c r="H21" s="238"/>
      <c r="I21" s="238"/>
      <c r="J21" s="238"/>
      <c r="K21" s="238"/>
      <c r="L21" s="246"/>
      <c r="M21" s="37"/>
    </row>
    <row r="22" spans="1:13" ht="16.5" customHeight="1" x14ac:dyDescent="0.25">
      <c r="A22" s="252"/>
      <c r="B22" s="238"/>
      <c r="C22" s="238"/>
      <c r="D22" s="238"/>
      <c r="E22" s="238"/>
      <c r="F22" s="238"/>
      <c r="G22" s="238"/>
      <c r="H22" s="238"/>
      <c r="I22" s="238"/>
      <c r="J22" s="238"/>
      <c r="K22" s="238"/>
      <c r="L22" s="246"/>
      <c r="M22" s="37"/>
    </row>
    <row r="23" spans="1:13" ht="16.5" customHeight="1" x14ac:dyDescent="0.25">
      <c r="A23" s="252"/>
      <c r="B23" s="238"/>
      <c r="C23" s="238"/>
      <c r="D23" s="238"/>
      <c r="E23" s="238"/>
      <c r="F23" s="238"/>
      <c r="G23" s="238"/>
      <c r="H23" s="238"/>
      <c r="I23" s="238"/>
      <c r="J23" s="238"/>
      <c r="K23" s="238"/>
      <c r="L23" s="246"/>
      <c r="M23" s="37"/>
    </row>
    <row r="24" spans="1:13" ht="16.5" customHeight="1" x14ac:dyDescent="0.25">
      <c r="A24" s="252"/>
      <c r="B24" s="238"/>
      <c r="C24" s="238"/>
      <c r="D24" s="238"/>
      <c r="E24" s="238"/>
      <c r="F24" s="238"/>
      <c r="G24" s="238"/>
      <c r="H24" s="238"/>
      <c r="I24" s="238"/>
      <c r="J24" s="238"/>
      <c r="K24" s="238"/>
      <c r="L24" s="246"/>
      <c r="M24" s="37"/>
    </row>
    <row r="25" spans="1:13" ht="16.5" customHeight="1" thickBot="1" x14ac:dyDescent="0.3">
      <c r="A25" s="260"/>
      <c r="B25" s="249"/>
      <c r="C25" s="249"/>
      <c r="D25" s="249"/>
      <c r="E25" s="249"/>
      <c r="F25" s="249"/>
      <c r="G25" s="249"/>
      <c r="H25" s="249"/>
      <c r="I25" s="249"/>
      <c r="J25" s="249"/>
      <c r="K25" s="249"/>
      <c r="L25" s="250"/>
      <c r="M25" s="37"/>
    </row>
    <row r="26" spans="1:13" ht="16.5" customHeight="1" thickBot="1" x14ac:dyDescent="0.3">
      <c r="A26" s="37"/>
      <c r="B26" s="37"/>
      <c r="C26" s="37"/>
      <c r="D26" s="37"/>
      <c r="E26" s="37"/>
      <c r="F26" s="37"/>
      <c r="G26" s="37"/>
      <c r="H26" s="37"/>
      <c r="I26" s="37"/>
      <c r="J26" s="37"/>
      <c r="K26" s="37"/>
      <c r="L26" s="37"/>
      <c r="M26" s="39"/>
    </row>
    <row r="27" spans="1:13" ht="16.5" customHeight="1" thickBot="1" x14ac:dyDescent="0.3">
      <c r="A27" s="240" t="s">
        <v>13</v>
      </c>
      <c r="B27" s="241"/>
      <c r="C27" s="241"/>
      <c r="D27" s="241"/>
      <c r="E27" s="241"/>
      <c r="F27" s="241"/>
      <c r="G27" s="241"/>
      <c r="H27" s="241"/>
      <c r="I27" s="241"/>
      <c r="J27" s="241"/>
      <c r="K27" s="241"/>
      <c r="L27" s="242"/>
      <c r="M27" s="37"/>
    </row>
    <row r="28" spans="1:13" ht="16.5" customHeight="1" x14ac:dyDescent="0.25">
      <c r="A28" s="243" t="s">
        <v>30</v>
      </c>
      <c r="B28" s="244"/>
      <c r="C28" s="237"/>
      <c r="D28" s="237"/>
      <c r="E28" s="237"/>
      <c r="F28" s="237"/>
      <c r="G28" s="237"/>
      <c r="H28" s="237"/>
      <c r="I28" s="244" t="s">
        <v>25</v>
      </c>
      <c r="J28" s="244"/>
      <c r="K28" s="237"/>
      <c r="L28" s="245"/>
      <c r="M28" s="37"/>
    </row>
    <row r="29" spans="1:13" ht="16.5" customHeight="1" x14ac:dyDescent="0.25">
      <c r="A29" s="251" t="s">
        <v>15</v>
      </c>
      <c r="B29" s="239"/>
      <c r="C29" s="238"/>
      <c r="D29" s="238"/>
      <c r="E29" s="239" t="s">
        <v>16</v>
      </c>
      <c r="F29" s="239"/>
      <c r="G29" s="238"/>
      <c r="H29" s="238"/>
      <c r="I29" s="239" t="s">
        <v>18</v>
      </c>
      <c r="J29" s="239"/>
      <c r="K29" s="238"/>
      <c r="L29" s="246"/>
      <c r="M29" s="37"/>
    </row>
    <row r="30" spans="1:13" ht="16.5" customHeight="1" x14ac:dyDescent="0.25">
      <c r="A30" s="251" t="s">
        <v>14</v>
      </c>
      <c r="B30" s="239"/>
      <c r="C30" s="238"/>
      <c r="D30" s="238"/>
      <c r="E30" s="239" t="s">
        <v>42</v>
      </c>
      <c r="F30" s="239"/>
      <c r="G30" s="238"/>
      <c r="H30" s="238"/>
      <c r="I30" s="239" t="s">
        <v>43</v>
      </c>
      <c r="J30" s="239"/>
      <c r="K30" s="238"/>
      <c r="L30" s="246"/>
      <c r="M30" s="37"/>
    </row>
    <row r="31" spans="1:13" ht="16.5" customHeight="1" x14ac:dyDescent="0.25">
      <c r="A31" s="251" t="s">
        <v>17</v>
      </c>
      <c r="B31" s="239"/>
      <c r="C31" s="238"/>
      <c r="D31" s="238"/>
      <c r="E31" s="239" t="s">
        <v>26</v>
      </c>
      <c r="F31" s="239"/>
      <c r="G31" s="238"/>
      <c r="H31" s="238"/>
      <c r="I31" s="239" t="s">
        <v>27</v>
      </c>
      <c r="J31" s="239"/>
      <c r="K31" s="238"/>
      <c r="L31" s="246"/>
      <c r="M31" s="37"/>
    </row>
    <row r="32" spans="1:13" ht="33.75" customHeight="1" x14ac:dyDescent="0.25">
      <c r="A32" s="251" t="s">
        <v>19</v>
      </c>
      <c r="B32" s="239"/>
      <c r="C32" s="238"/>
      <c r="D32" s="238"/>
      <c r="E32" s="238"/>
      <c r="F32" s="238"/>
      <c r="G32" s="238"/>
      <c r="H32" s="238"/>
      <c r="I32" s="238"/>
      <c r="J32" s="238"/>
      <c r="K32" s="238"/>
      <c r="L32" s="246"/>
      <c r="M32" s="37"/>
    </row>
    <row r="33" spans="1:13" ht="16.5" customHeight="1" x14ac:dyDescent="0.25">
      <c r="A33" s="387"/>
      <c r="B33" s="388"/>
      <c r="C33" s="388"/>
      <c r="D33" s="389"/>
      <c r="E33" s="239" t="s">
        <v>55</v>
      </c>
      <c r="F33" s="239"/>
      <c r="G33" s="238"/>
      <c r="H33" s="238"/>
      <c r="I33" s="239" t="s">
        <v>43</v>
      </c>
      <c r="J33" s="239"/>
      <c r="K33" s="238"/>
      <c r="L33" s="246"/>
      <c r="M33" s="37"/>
    </row>
    <row r="34" spans="1:13" ht="16.5" customHeight="1" x14ac:dyDescent="0.25">
      <c r="A34" s="251" t="s">
        <v>17</v>
      </c>
      <c r="B34" s="239"/>
      <c r="C34" s="238"/>
      <c r="D34" s="238"/>
      <c r="E34" s="239" t="s">
        <v>26</v>
      </c>
      <c r="F34" s="239"/>
      <c r="G34" s="238"/>
      <c r="H34" s="238"/>
      <c r="I34" s="239" t="s">
        <v>27</v>
      </c>
      <c r="J34" s="239"/>
      <c r="K34" s="238"/>
      <c r="L34" s="246"/>
      <c r="M34" s="37"/>
    </row>
    <row r="35" spans="1:13" ht="33.75" customHeight="1" thickBot="1" x14ac:dyDescent="0.3">
      <c r="A35" s="247" t="s">
        <v>19</v>
      </c>
      <c r="B35" s="248"/>
      <c r="C35" s="249"/>
      <c r="D35" s="249"/>
      <c r="E35" s="249"/>
      <c r="F35" s="249"/>
      <c r="G35" s="249"/>
      <c r="H35" s="249"/>
      <c r="I35" s="249"/>
      <c r="J35" s="249"/>
      <c r="K35" s="249"/>
      <c r="L35" s="250"/>
      <c r="M35" s="37"/>
    </row>
    <row r="36" spans="1:13" ht="16.5" customHeight="1" thickBot="1" x14ac:dyDescent="0.3">
      <c r="A36" s="42"/>
      <c r="B36" s="42"/>
      <c r="C36" s="42"/>
      <c r="D36" s="42"/>
      <c r="E36" s="42"/>
      <c r="F36" s="42"/>
      <c r="G36" s="42"/>
      <c r="H36" s="42"/>
      <c r="I36" s="42"/>
      <c r="J36" s="42"/>
      <c r="K36" s="42"/>
      <c r="L36" s="42"/>
      <c r="M36" s="39"/>
    </row>
    <row r="37" spans="1:13" ht="21" customHeight="1" thickBot="1" x14ac:dyDescent="0.3">
      <c r="A37" s="240" t="s">
        <v>7</v>
      </c>
      <c r="B37" s="241"/>
      <c r="C37" s="241"/>
      <c r="D37" s="241"/>
      <c r="E37" s="241"/>
      <c r="F37" s="241"/>
      <c r="G37" s="241"/>
      <c r="H37" s="241"/>
      <c r="I37" s="241"/>
      <c r="J37" s="241"/>
      <c r="K37" s="241"/>
      <c r="L37" s="242"/>
      <c r="M37" s="37"/>
    </row>
    <row r="38" spans="1:13" ht="21" customHeight="1" thickBot="1" x14ac:dyDescent="0.3">
      <c r="A38" s="277" t="s">
        <v>8</v>
      </c>
      <c r="B38" s="278"/>
      <c r="C38" s="24"/>
      <c r="D38" s="278" t="s">
        <v>9</v>
      </c>
      <c r="E38" s="278"/>
      <c r="F38" s="24"/>
      <c r="G38" s="278" t="s">
        <v>10</v>
      </c>
      <c r="H38" s="278"/>
      <c r="I38" s="24"/>
      <c r="J38" s="278" t="s">
        <v>11</v>
      </c>
      <c r="K38" s="278"/>
      <c r="L38" s="25"/>
      <c r="M38" s="37"/>
    </row>
    <row r="39" spans="1:13" ht="16.5" customHeight="1" thickBot="1" x14ac:dyDescent="0.3">
      <c r="A39" s="37"/>
      <c r="B39" s="37"/>
      <c r="C39" s="37"/>
      <c r="D39" s="37"/>
      <c r="E39" s="37"/>
      <c r="F39" s="37"/>
      <c r="G39" s="37"/>
      <c r="H39" s="37"/>
      <c r="I39" s="37"/>
      <c r="J39" s="37"/>
      <c r="K39" s="37"/>
      <c r="L39" s="37"/>
      <c r="M39" s="39"/>
    </row>
    <row r="40" spans="1:13" ht="19.5" customHeight="1" thickBot="1" x14ac:dyDescent="0.3">
      <c r="A40" s="240" t="s">
        <v>44</v>
      </c>
      <c r="B40" s="241"/>
      <c r="C40" s="241"/>
      <c r="D40" s="241"/>
      <c r="E40" s="241"/>
      <c r="F40" s="241"/>
      <c r="G40" s="241"/>
      <c r="H40" s="241"/>
      <c r="I40" s="241"/>
      <c r="J40" s="241"/>
      <c r="K40" s="241"/>
      <c r="L40" s="242"/>
      <c r="M40" s="37"/>
    </row>
    <row r="41" spans="1:13" ht="36.75" customHeight="1" x14ac:dyDescent="0.25">
      <c r="A41" s="261" t="s">
        <v>61</v>
      </c>
      <c r="B41" s="236"/>
      <c r="C41" s="236" t="s">
        <v>2</v>
      </c>
      <c r="D41" s="236"/>
      <c r="E41" s="26" t="s">
        <v>1</v>
      </c>
      <c r="F41" s="236" t="s">
        <v>45</v>
      </c>
      <c r="G41" s="236"/>
      <c r="H41" s="236" t="s">
        <v>3</v>
      </c>
      <c r="I41" s="236"/>
      <c r="J41" s="236" t="s">
        <v>5</v>
      </c>
      <c r="K41" s="236"/>
      <c r="L41" s="27" t="s">
        <v>4</v>
      </c>
      <c r="M41" s="37"/>
    </row>
    <row r="42" spans="1:13" ht="16.5" customHeight="1" x14ac:dyDescent="0.25">
      <c r="A42" s="252"/>
      <c r="B42" s="238"/>
      <c r="C42" s="238"/>
      <c r="D42" s="238"/>
      <c r="E42" s="28"/>
      <c r="F42" s="238"/>
      <c r="G42" s="238"/>
      <c r="H42" s="238" t="str">
        <f>IF(A42="","",A42-C42)</f>
        <v/>
      </c>
      <c r="I42" s="238"/>
      <c r="J42" s="238"/>
      <c r="K42" s="238"/>
      <c r="L42" s="21" t="str">
        <f>IF(H42="","",IF(AND(H42&gt;=-J42,H42&lt;=J42),"Pass","Fail"))</f>
        <v/>
      </c>
      <c r="M42" s="37"/>
    </row>
    <row r="43" spans="1:13" ht="16.5" customHeight="1" x14ac:dyDescent="0.25">
      <c r="A43" s="252"/>
      <c r="B43" s="238"/>
      <c r="C43" s="238"/>
      <c r="D43" s="238"/>
      <c r="E43" s="28"/>
      <c r="F43" s="238"/>
      <c r="G43" s="238"/>
      <c r="H43" s="238" t="str">
        <f t="shared" ref="H43:H50" si="0">IF(A43="","",A43-C43)</f>
        <v/>
      </c>
      <c r="I43" s="238"/>
      <c r="J43" s="238"/>
      <c r="K43" s="238"/>
      <c r="L43" s="21" t="str">
        <f t="shared" ref="L43:L50" si="1">IF(H43="","",IF(AND(H43&gt;=-J43,H43&lt;=J43),"Pass","Fail"))</f>
        <v/>
      </c>
      <c r="M43" s="37"/>
    </row>
    <row r="44" spans="1:13" ht="16.5" customHeight="1" x14ac:dyDescent="0.25">
      <c r="A44" s="252"/>
      <c r="B44" s="238"/>
      <c r="C44" s="238"/>
      <c r="D44" s="238"/>
      <c r="E44" s="28"/>
      <c r="F44" s="238"/>
      <c r="G44" s="238"/>
      <c r="H44" s="238" t="str">
        <f t="shared" si="0"/>
        <v/>
      </c>
      <c r="I44" s="238"/>
      <c r="J44" s="238"/>
      <c r="K44" s="238"/>
      <c r="L44" s="21" t="str">
        <f t="shared" si="1"/>
        <v/>
      </c>
      <c r="M44" s="37"/>
    </row>
    <row r="45" spans="1:13" ht="16.5" customHeight="1" x14ac:dyDescent="0.25">
      <c r="A45" s="252"/>
      <c r="B45" s="238"/>
      <c r="C45" s="238"/>
      <c r="D45" s="238"/>
      <c r="E45" s="28"/>
      <c r="F45" s="238"/>
      <c r="G45" s="238"/>
      <c r="H45" s="238" t="str">
        <f t="shared" si="0"/>
        <v/>
      </c>
      <c r="I45" s="238"/>
      <c r="J45" s="238"/>
      <c r="K45" s="238"/>
      <c r="L45" s="21" t="str">
        <f t="shared" si="1"/>
        <v/>
      </c>
      <c r="M45" s="37"/>
    </row>
    <row r="46" spans="1:13" ht="16.5" customHeight="1" x14ac:dyDescent="0.25">
      <c r="A46" s="252"/>
      <c r="B46" s="238"/>
      <c r="C46" s="238"/>
      <c r="D46" s="238"/>
      <c r="E46" s="28"/>
      <c r="F46" s="238"/>
      <c r="G46" s="238"/>
      <c r="H46" s="238" t="str">
        <f t="shared" si="0"/>
        <v/>
      </c>
      <c r="I46" s="238"/>
      <c r="J46" s="238"/>
      <c r="K46" s="238"/>
      <c r="L46" s="21" t="str">
        <f t="shared" si="1"/>
        <v/>
      </c>
      <c r="M46" s="37"/>
    </row>
    <row r="47" spans="1:13" ht="16.5" customHeight="1" x14ac:dyDescent="0.25">
      <c r="A47" s="252"/>
      <c r="B47" s="238"/>
      <c r="C47" s="238"/>
      <c r="D47" s="238"/>
      <c r="E47" s="28"/>
      <c r="F47" s="238"/>
      <c r="G47" s="238"/>
      <c r="H47" s="238" t="str">
        <f t="shared" si="0"/>
        <v/>
      </c>
      <c r="I47" s="238"/>
      <c r="J47" s="238"/>
      <c r="K47" s="238"/>
      <c r="L47" s="21" t="str">
        <f t="shared" si="1"/>
        <v/>
      </c>
      <c r="M47" s="37"/>
    </row>
    <row r="48" spans="1:13" ht="16.5" customHeight="1" x14ac:dyDescent="0.25">
      <c r="A48" s="252"/>
      <c r="B48" s="238"/>
      <c r="C48" s="238"/>
      <c r="D48" s="238"/>
      <c r="E48" s="28"/>
      <c r="F48" s="238"/>
      <c r="G48" s="238"/>
      <c r="H48" s="238" t="str">
        <f t="shared" si="0"/>
        <v/>
      </c>
      <c r="I48" s="238"/>
      <c r="J48" s="238"/>
      <c r="K48" s="238"/>
      <c r="L48" s="21" t="str">
        <f t="shared" si="1"/>
        <v/>
      </c>
      <c r="M48" s="37"/>
    </row>
    <row r="49" spans="1:13" ht="16.5" customHeight="1" x14ac:dyDescent="0.25">
      <c r="A49" s="252"/>
      <c r="B49" s="238"/>
      <c r="C49" s="238"/>
      <c r="D49" s="238"/>
      <c r="E49" s="28"/>
      <c r="F49" s="238"/>
      <c r="G49" s="238"/>
      <c r="H49" s="238" t="str">
        <f t="shared" si="0"/>
        <v/>
      </c>
      <c r="I49" s="238"/>
      <c r="J49" s="238"/>
      <c r="K49" s="238"/>
      <c r="L49" s="21" t="str">
        <f t="shared" si="1"/>
        <v/>
      </c>
      <c r="M49" s="37"/>
    </row>
    <row r="50" spans="1:13" ht="16.5" customHeight="1" thickBot="1" x14ac:dyDescent="0.3">
      <c r="A50" s="260"/>
      <c r="B50" s="249"/>
      <c r="C50" s="249"/>
      <c r="D50" s="249"/>
      <c r="E50" s="29"/>
      <c r="F50" s="249"/>
      <c r="G50" s="249"/>
      <c r="H50" s="249" t="str">
        <f t="shared" si="0"/>
        <v/>
      </c>
      <c r="I50" s="249"/>
      <c r="J50" s="249"/>
      <c r="K50" s="249"/>
      <c r="L50" s="23" t="str">
        <f t="shared" si="1"/>
        <v/>
      </c>
      <c r="M50" s="37"/>
    </row>
    <row r="51" spans="1:13" ht="16.5" customHeight="1" thickBot="1" x14ac:dyDescent="0.3">
      <c r="A51" s="39"/>
      <c r="B51" s="39"/>
      <c r="C51" s="39"/>
      <c r="D51" s="39"/>
      <c r="E51" s="39"/>
      <c r="F51" s="39"/>
      <c r="G51" s="39"/>
      <c r="H51" s="39"/>
      <c r="I51" s="39"/>
      <c r="J51" s="39"/>
      <c r="K51" s="39"/>
      <c r="L51" s="39"/>
      <c r="M51" s="39"/>
    </row>
    <row r="52" spans="1:13" ht="16.5" customHeight="1" thickBot="1" x14ac:dyDescent="0.3">
      <c r="A52" s="240" t="s">
        <v>24</v>
      </c>
      <c r="B52" s="241"/>
      <c r="C52" s="241"/>
      <c r="D52" s="241"/>
      <c r="E52" s="241"/>
      <c r="F52" s="241"/>
      <c r="G52" s="241"/>
      <c r="H52" s="241"/>
      <c r="I52" s="241"/>
      <c r="J52" s="241"/>
      <c r="K52" s="241"/>
      <c r="L52" s="242"/>
      <c r="M52" s="37"/>
    </row>
    <row r="53" spans="1:13" ht="16.5" customHeight="1" x14ac:dyDescent="0.25">
      <c r="A53" s="268"/>
      <c r="B53" s="269"/>
      <c r="C53" s="269"/>
      <c r="D53" s="269"/>
      <c r="E53" s="269"/>
      <c r="F53" s="269"/>
      <c r="G53" s="269"/>
      <c r="H53" s="269"/>
      <c r="I53" s="269"/>
      <c r="J53" s="269"/>
      <c r="K53" s="269"/>
      <c r="L53" s="270"/>
      <c r="M53" s="37"/>
    </row>
    <row r="54" spans="1:13" ht="16.5" customHeight="1" x14ac:dyDescent="0.25">
      <c r="A54" s="271"/>
      <c r="B54" s="272"/>
      <c r="C54" s="272"/>
      <c r="D54" s="272"/>
      <c r="E54" s="272"/>
      <c r="F54" s="272"/>
      <c r="G54" s="272"/>
      <c r="H54" s="272"/>
      <c r="I54" s="272"/>
      <c r="J54" s="272"/>
      <c r="K54" s="272"/>
      <c r="L54" s="273"/>
      <c r="M54" s="37"/>
    </row>
    <row r="55" spans="1:13" ht="16.5" customHeight="1" thickBot="1" x14ac:dyDescent="0.3">
      <c r="A55" s="274"/>
      <c r="B55" s="275"/>
      <c r="C55" s="275"/>
      <c r="D55" s="275"/>
      <c r="E55" s="275"/>
      <c r="F55" s="275"/>
      <c r="G55" s="275"/>
      <c r="H55" s="275"/>
      <c r="I55" s="275"/>
      <c r="J55" s="275"/>
      <c r="K55" s="275"/>
      <c r="L55" s="276"/>
      <c r="M55" s="37"/>
    </row>
    <row r="56" spans="1:13" ht="16.5" customHeight="1" x14ac:dyDescent="0.25">
      <c r="A56" s="37"/>
      <c r="B56" s="37"/>
      <c r="C56" s="37"/>
      <c r="D56" s="37"/>
      <c r="E56" s="37"/>
      <c r="F56" s="37"/>
      <c r="G56" s="37"/>
      <c r="H56" s="37"/>
      <c r="I56" s="37"/>
      <c r="J56" s="37"/>
      <c r="K56" s="37"/>
      <c r="L56" s="37"/>
      <c r="M56" s="39"/>
    </row>
    <row r="57" spans="1:13" ht="21.75" customHeight="1" x14ac:dyDescent="0.25">
      <c r="A57" s="279" t="s">
        <v>47</v>
      </c>
      <c r="B57" s="286"/>
      <c r="C57" s="286"/>
      <c r="D57" s="286"/>
      <c r="E57" s="286"/>
      <c r="F57" s="286"/>
      <c r="G57" s="286"/>
      <c r="H57" s="286"/>
      <c r="I57" s="286"/>
      <c r="J57" s="286"/>
      <c r="K57" s="286"/>
      <c r="L57" s="286"/>
      <c r="M57" s="39"/>
    </row>
    <row r="58" spans="1:13" ht="21.75" customHeight="1" x14ac:dyDescent="0.25">
      <c r="A58" s="286"/>
      <c r="B58" s="286"/>
      <c r="C58" s="286"/>
      <c r="D58" s="286"/>
      <c r="E58" s="286"/>
      <c r="F58" s="286"/>
      <c r="G58" s="286"/>
      <c r="H58" s="286"/>
      <c r="I58" s="286"/>
      <c r="J58" s="286"/>
      <c r="K58" s="286"/>
      <c r="L58" s="286"/>
      <c r="M58" s="39"/>
    </row>
    <row r="59" spans="1:13" ht="16.5" customHeight="1" x14ac:dyDescent="0.25">
      <c r="A59" s="40"/>
      <c r="B59" s="40"/>
      <c r="C59" s="40"/>
      <c r="D59" s="40"/>
      <c r="E59" s="40"/>
      <c r="F59" s="40"/>
      <c r="G59" s="40"/>
      <c r="H59" s="40"/>
      <c r="I59" s="40"/>
      <c r="J59" s="40"/>
      <c r="K59" s="40"/>
      <c r="L59" s="40"/>
      <c r="M59" s="39"/>
    </row>
    <row r="60" spans="1:13" ht="16.5" customHeight="1" x14ac:dyDescent="0.25">
      <c r="A60" s="37"/>
      <c r="B60" s="37"/>
      <c r="C60" s="41"/>
      <c r="D60" s="41"/>
      <c r="E60" s="41"/>
      <c r="F60" s="37"/>
      <c r="G60" s="37"/>
      <c r="H60" s="37"/>
      <c r="I60" s="37"/>
      <c r="J60" s="37"/>
      <c r="K60" s="37"/>
      <c r="L60" s="37"/>
      <c r="M60" s="39"/>
    </row>
    <row r="61" spans="1:13" ht="16.5" customHeight="1" thickBot="1" x14ac:dyDescent="0.3">
      <c r="A61" s="281" t="s">
        <v>12</v>
      </c>
      <c r="B61" s="281"/>
      <c r="C61" s="280"/>
      <c r="D61" s="280"/>
      <c r="E61" s="280"/>
      <c r="F61" s="41"/>
      <c r="G61" s="281" t="s">
        <v>40</v>
      </c>
      <c r="H61" s="281"/>
      <c r="I61" s="280"/>
      <c r="J61" s="280"/>
      <c r="K61" s="280"/>
      <c r="L61" s="37"/>
      <c r="M61" s="39"/>
    </row>
    <row r="62" spans="1:13" ht="16.5" customHeight="1" x14ac:dyDescent="0.25">
      <c r="A62" s="37"/>
      <c r="B62" s="37"/>
      <c r="C62" s="37"/>
      <c r="D62" s="37"/>
      <c r="E62" s="37"/>
      <c r="F62" s="37"/>
      <c r="G62" s="37"/>
      <c r="H62" s="37"/>
      <c r="I62" s="37"/>
      <c r="J62" s="37"/>
      <c r="K62" s="37"/>
      <c r="L62" s="37"/>
      <c r="M62" s="39"/>
    </row>
    <row r="63" spans="1:13" ht="16.5" customHeight="1" thickBot="1" x14ac:dyDescent="0.3">
      <c r="A63" s="281" t="s">
        <v>49</v>
      </c>
      <c r="B63" s="281"/>
      <c r="C63" s="280"/>
      <c r="D63" s="280"/>
      <c r="E63" s="280"/>
      <c r="F63" s="37"/>
      <c r="G63" s="281" t="s">
        <v>41</v>
      </c>
      <c r="H63" s="281"/>
      <c r="I63" s="280"/>
      <c r="J63" s="280"/>
      <c r="K63" s="280"/>
      <c r="L63" s="37"/>
      <c r="M63" s="39"/>
    </row>
    <row r="64" spans="1:13" ht="16.5" customHeight="1" x14ac:dyDescent="0.25">
      <c r="A64" s="282"/>
      <c r="B64" s="282"/>
      <c r="C64" s="282"/>
      <c r="D64" s="282"/>
      <c r="E64" s="282"/>
      <c r="F64" s="282"/>
      <c r="G64" s="282"/>
      <c r="H64" s="282"/>
      <c r="I64" s="282"/>
      <c r="J64" s="282"/>
      <c r="K64" s="282"/>
      <c r="L64" s="282"/>
      <c r="M64" s="37"/>
    </row>
    <row r="65" spans="1:13" ht="16.5" customHeight="1" x14ac:dyDescent="0.25">
      <c r="A65" s="40"/>
      <c r="B65" s="40"/>
      <c r="C65" s="40"/>
      <c r="D65" s="40"/>
      <c r="E65" s="40"/>
      <c r="F65" s="40"/>
      <c r="G65" s="40"/>
      <c r="H65" s="40"/>
      <c r="I65" s="40"/>
      <c r="J65" s="40"/>
      <c r="K65" s="40"/>
      <c r="L65" s="40"/>
      <c r="M65" s="37"/>
    </row>
    <row r="66" spans="1:13" ht="16.5" customHeight="1" x14ac:dyDescent="0.25">
      <c r="A66" s="37"/>
      <c r="B66" s="37"/>
      <c r="C66" s="37"/>
      <c r="D66" s="37"/>
      <c r="E66" s="37"/>
      <c r="F66" s="37"/>
      <c r="G66" s="37"/>
      <c r="H66" s="37"/>
      <c r="I66" s="37"/>
      <c r="J66" s="37"/>
      <c r="K66" s="37"/>
      <c r="L66" s="37"/>
      <c r="M66" s="37"/>
    </row>
  </sheetData>
  <mergeCells count="164">
    <mergeCell ref="C61:E61"/>
    <mergeCell ref="A63:B63"/>
    <mergeCell ref="C63:E63"/>
    <mergeCell ref="G63:H63"/>
    <mergeCell ref="I63:K63"/>
    <mergeCell ref="A64:L64"/>
    <mergeCell ref="A1:D5"/>
    <mergeCell ref="E1:L3"/>
    <mergeCell ref="E4:L6"/>
    <mergeCell ref="A53:L55"/>
    <mergeCell ref="A57:L58"/>
    <mergeCell ref="A61:B61"/>
    <mergeCell ref="G61:H61"/>
    <mergeCell ref="I61:K61"/>
    <mergeCell ref="A50:B50"/>
    <mergeCell ref="C50:D50"/>
    <mergeCell ref="F50:G50"/>
    <mergeCell ref="H50:I50"/>
    <mergeCell ref="J50:K50"/>
    <mergeCell ref="A52:L52"/>
    <mergeCell ref="A48:B48"/>
    <mergeCell ref="C48:D48"/>
    <mergeCell ref="F48:G48"/>
    <mergeCell ref="H48:I48"/>
    <mergeCell ref="J48:K48"/>
    <mergeCell ref="A49:B49"/>
    <mergeCell ref="C49:D49"/>
    <mergeCell ref="F49:G49"/>
    <mergeCell ref="H49:I49"/>
    <mergeCell ref="J49:K49"/>
    <mergeCell ref="A46:B46"/>
    <mergeCell ref="C46:D46"/>
    <mergeCell ref="F46:G46"/>
    <mergeCell ref="H46:I46"/>
    <mergeCell ref="J46:K46"/>
    <mergeCell ref="A47:B47"/>
    <mergeCell ref="C47:D47"/>
    <mergeCell ref="F47:G47"/>
    <mergeCell ref="H47:I47"/>
    <mergeCell ref="J47:K47"/>
    <mergeCell ref="A44:B44"/>
    <mergeCell ref="C44:D44"/>
    <mergeCell ref="F44:G44"/>
    <mergeCell ref="H44:I44"/>
    <mergeCell ref="J44:K44"/>
    <mergeCell ref="A45:B45"/>
    <mergeCell ref="C45:D45"/>
    <mergeCell ref="F45:G45"/>
    <mergeCell ref="H45:I45"/>
    <mergeCell ref="J45:K45"/>
    <mergeCell ref="A42:B42"/>
    <mergeCell ref="C42:D42"/>
    <mergeCell ref="F42:G42"/>
    <mergeCell ref="H42:I42"/>
    <mergeCell ref="J42:K42"/>
    <mergeCell ref="A43:B43"/>
    <mergeCell ref="C43:D43"/>
    <mergeCell ref="F43:G43"/>
    <mergeCell ref="H43:I43"/>
    <mergeCell ref="J43:K43"/>
    <mergeCell ref="A40:L40"/>
    <mergeCell ref="A41:B41"/>
    <mergeCell ref="C41:D41"/>
    <mergeCell ref="F41:G41"/>
    <mergeCell ref="H41:I41"/>
    <mergeCell ref="J41:K41"/>
    <mergeCell ref="A35:B35"/>
    <mergeCell ref="C35:L35"/>
    <mergeCell ref="A37:L37"/>
    <mergeCell ref="A38:B38"/>
    <mergeCell ref="D38:E38"/>
    <mergeCell ref="G38:H38"/>
    <mergeCell ref="J38:K38"/>
    <mergeCell ref="A34:B34"/>
    <mergeCell ref="C34:D34"/>
    <mergeCell ref="E34:F34"/>
    <mergeCell ref="G34:H34"/>
    <mergeCell ref="I34:J34"/>
    <mergeCell ref="K34:L34"/>
    <mergeCell ref="A32:B32"/>
    <mergeCell ref="C32:L32"/>
    <mergeCell ref="A33:D33"/>
    <mergeCell ref="E33:F33"/>
    <mergeCell ref="G33:H33"/>
    <mergeCell ref="I33:J33"/>
    <mergeCell ref="K33:L33"/>
    <mergeCell ref="A31:B31"/>
    <mergeCell ref="C31:D31"/>
    <mergeCell ref="E31:F31"/>
    <mergeCell ref="G31:H31"/>
    <mergeCell ref="I31:J31"/>
    <mergeCell ref="K31:L31"/>
    <mergeCell ref="A30:B30"/>
    <mergeCell ref="C30:D30"/>
    <mergeCell ref="E30:F30"/>
    <mergeCell ref="G30:H30"/>
    <mergeCell ref="I30:J30"/>
    <mergeCell ref="K30:L30"/>
    <mergeCell ref="A28:B28"/>
    <mergeCell ref="C28:H28"/>
    <mergeCell ref="I28:J28"/>
    <mergeCell ref="K28:L28"/>
    <mergeCell ref="A29:B29"/>
    <mergeCell ref="C29:D29"/>
    <mergeCell ref="E29:F29"/>
    <mergeCell ref="G29:H29"/>
    <mergeCell ref="I29:J29"/>
    <mergeCell ref="K29:L29"/>
    <mergeCell ref="A27:L27"/>
    <mergeCell ref="A23:D23"/>
    <mergeCell ref="E23:F23"/>
    <mergeCell ref="G23:H23"/>
    <mergeCell ref="I23:J23"/>
    <mergeCell ref="K23:L23"/>
    <mergeCell ref="A24:D24"/>
    <mergeCell ref="E24:F24"/>
    <mergeCell ref="G24:H24"/>
    <mergeCell ref="I24:J24"/>
    <mergeCell ref="K24:L24"/>
    <mergeCell ref="A22:D22"/>
    <mergeCell ref="E22:F22"/>
    <mergeCell ref="G22:H22"/>
    <mergeCell ref="I22:J22"/>
    <mergeCell ref="K22:L22"/>
    <mergeCell ref="A25:D25"/>
    <mergeCell ref="E25:F25"/>
    <mergeCell ref="G25:H25"/>
    <mergeCell ref="I25:J25"/>
    <mergeCell ref="K25:L25"/>
    <mergeCell ref="C11:F11"/>
    <mergeCell ref="G11:H11"/>
    <mergeCell ref="I11:L11"/>
    <mergeCell ref="C12:F12"/>
    <mergeCell ref="G12:H12"/>
    <mergeCell ref="I12:L12"/>
    <mergeCell ref="A21:D21"/>
    <mergeCell ref="E21:F21"/>
    <mergeCell ref="G21:H21"/>
    <mergeCell ref="I21:J21"/>
    <mergeCell ref="K21:L21"/>
    <mergeCell ref="A8:F8"/>
    <mergeCell ref="G8:L8"/>
    <mergeCell ref="A9:B9"/>
    <mergeCell ref="C9:F9"/>
    <mergeCell ref="G9:H9"/>
    <mergeCell ref="I9:L9"/>
    <mergeCell ref="A16:L17"/>
    <mergeCell ref="A19:L19"/>
    <mergeCell ref="A20:D20"/>
    <mergeCell ref="E20:F20"/>
    <mergeCell ref="G20:H20"/>
    <mergeCell ref="I20:J20"/>
    <mergeCell ref="K20:L20"/>
    <mergeCell ref="C13:F13"/>
    <mergeCell ref="G13:H13"/>
    <mergeCell ref="I13:L13"/>
    <mergeCell ref="A14:B14"/>
    <mergeCell ref="C14:F14"/>
    <mergeCell ref="G14:H14"/>
    <mergeCell ref="I14:L14"/>
    <mergeCell ref="A10:B13"/>
    <mergeCell ref="C10:F10"/>
    <mergeCell ref="G10:H10"/>
    <mergeCell ref="I10:L10"/>
  </mergeCells>
  <conditionalFormatting sqref="L42:L50">
    <cfRule type="containsText" dxfId="237" priority="1" operator="containsText" text="Fail">
      <formula>NOT(ISERROR(SEARCH("Fail",L42)))</formula>
    </cfRule>
    <cfRule type="containsText" dxfId="236" priority="2" operator="containsText" text="Pass">
      <formula>NOT(ISERROR(SEARCH("Pass",L42)))</formula>
    </cfRule>
  </conditionalFormatting>
  <pageMargins left="0.95" right="0.95" top="0.75" bottom="1" header="0.3" footer="1"/>
  <pageSetup scale="56" orientation="portrait" r:id="rId1"/>
  <headerFooter>
    <oddHeader>&amp;C
&amp;G</oddHeader>
    <oddFooter>&amp;CPage &amp;P of &amp;N&amp;R&amp;F</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5"/>
  <sheetViews>
    <sheetView topLeftCell="A58" zoomScale="70" zoomScaleNormal="70" workbookViewId="0">
      <selection activeCell="H76" sqref="H76:I76"/>
    </sheetView>
  </sheetViews>
  <sheetFormatPr defaultColWidth="12.42578125" defaultRowHeight="16.5" customHeight="1" x14ac:dyDescent="0.25"/>
  <cols>
    <col min="1" max="4" width="13" style="10" customWidth="1"/>
    <col min="5" max="5" width="16.85546875" style="10" customWidth="1"/>
    <col min="6" max="12" width="13" style="10" customWidth="1"/>
    <col min="13" max="14" width="12.42578125" style="10"/>
    <col min="15" max="15" width="13.7109375" style="10" bestFit="1" customWidth="1"/>
    <col min="16" max="16" width="14.85546875" style="10" bestFit="1" customWidth="1"/>
    <col min="17" max="17" width="12" style="10" bestFit="1" customWidth="1"/>
    <col min="18" max="16384" width="12.42578125" style="10"/>
  </cols>
  <sheetData>
    <row r="1" spans="1:13" customFormat="1" ht="15.75" customHeight="1" x14ac:dyDescent="0.25">
      <c r="A1" s="283"/>
      <c r="B1" s="283"/>
      <c r="C1" s="283"/>
      <c r="D1" s="283"/>
      <c r="E1" s="284" t="s">
        <v>48</v>
      </c>
      <c r="F1" s="284"/>
      <c r="G1" s="284"/>
      <c r="H1" s="284"/>
      <c r="I1" s="284"/>
      <c r="J1" s="284"/>
      <c r="K1" s="284"/>
      <c r="L1" s="284"/>
      <c r="M1" s="32"/>
    </row>
    <row r="2" spans="1:13" customFormat="1" ht="15.75" customHeight="1" x14ac:dyDescent="0.25">
      <c r="A2" s="283"/>
      <c r="B2" s="283"/>
      <c r="C2" s="283"/>
      <c r="D2" s="283"/>
      <c r="E2" s="284"/>
      <c r="F2" s="284"/>
      <c r="G2" s="284"/>
      <c r="H2" s="284"/>
      <c r="I2" s="284"/>
      <c r="J2" s="284"/>
      <c r="K2" s="284"/>
      <c r="L2" s="284"/>
      <c r="M2" s="32"/>
    </row>
    <row r="3" spans="1:13" customFormat="1" ht="15.75" customHeight="1" x14ac:dyDescent="0.25">
      <c r="A3" s="283"/>
      <c r="B3" s="283"/>
      <c r="C3" s="283"/>
      <c r="D3" s="283"/>
      <c r="E3" s="284"/>
      <c r="F3" s="284"/>
      <c r="G3" s="284"/>
      <c r="H3" s="284"/>
      <c r="I3" s="284"/>
      <c r="J3" s="284"/>
      <c r="K3" s="284"/>
      <c r="L3" s="284"/>
      <c r="M3" s="32"/>
    </row>
    <row r="4" spans="1:13" customFormat="1" ht="15.75" customHeight="1" x14ac:dyDescent="0.25">
      <c r="A4" s="283"/>
      <c r="B4" s="283"/>
      <c r="C4" s="283"/>
      <c r="D4" s="283"/>
      <c r="E4" s="293" t="s">
        <v>2608</v>
      </c>
      <c r="F4" s="293"/>
      <c r="G4" s="293"/>
      <c r="H4" s="293"/>
      <c r="I4" s="293"/>
      <c r="J4" s="293"/>
      <c r="K4" s="293"/>
      <c r="L4" s="293"/>
      <c r="M4" s="32"/>
    </row>
    <row r="5" spans="1:13" customFormat="1" ht="15.75" customHeight="1" x14ac:dyDescent="0.25">
      <c r="A5" s="283"/>
      <c r="B5" s="283"/>
      <c r="C5" s="283"/>
      <c r="D5" s="283"/>
      <c r="E5" s="293"/>
      <c r="F5" s="293"/>
      <c r="G5" s="293"/>
      <c r="H5" s="293"/>
      <c r="I5" s="293"/>
      <c r="J5" s="293"/>
      <c r="K5" s="293"/>
      <c r="L5" s="293"/>
      <c r="M5" s="32"/>
    </row>
    <row r="6" spans="1:13" customFormat="1" ht="15.75" customHeight="1" x14ac:dyDescent="0.25">
      <c r="A6" s="283"/>
      <c r="B6" s="283"/>
      <c r="C6" s="283"/>
      <c r="D6" s="283"/>
      <c r="E6" s="293"/>
      <c r="F6" s="293"/>
      <c r="G6" s="293"/>
      <c r="H6" s="293"/>
      <c r="I6" s="293"/>
      <c r="J6" s="293"/>
      <c r="K6" s="293"/>
      <c r="L6" s="293"/>
      <c r="M6" s="32"/>
    </row>
    <row r="7" spans="1:13" customFormat="1" ht="16.5" customHeight="1" x14ac:dyDescent="0.25">
      <c r="A7" s="32"/>
      <c r="B7" s="32"/>
      <c r="C7" s="32"/>
      <c r="D7" s="32"/>
      <c r="E7" s="101"/>
      <c r="F7" s="101"/>
      <c r="G7" s="101"/>
      <c r="H7" s="101"/>
      <c r="I7" s="101"/>
      <c r="J7" s="101"/>
      <c r="K7" s="101"/>
      <c r="L7" s="101"/>
      <c r="M7" s="32"/>
    </row>
    <row r="8" spans="1:13" customFormat="1" ht="16.5" customHeight="1" thickBot="1" x14ac:dyDescent="0.3">
      <c r="A8" s="32"/>
      <c r="B8" s="32"/>
      <c r="C8" s="32"/>
      <c r="D8" s="32"/>
      <c r="E8" s="43"/>
      <c r="F8" s="43"/>
      <c r="G8" s="43"/>
      <c r="H8" s="43"/>
      <c r="I8" s="43"/>
      <c r="J8" s="43"/>
      <c r="K8" s="43"/>
      <c r="L8" s="43"/>
      <c r="M8" s="32"/>
    </row>
    <row r="9" spans="1:13" ht="18.75" customHeight="1" thickBot="1" x14ac:dyDescent="0.3">
      <c r="A9" s="240" t="s">
        <v>28</v>
      </c>
      <c r="B9" s="241"/>
      <c r="C9" s="241"/>
      <c r="D9" s="241"/>
      <c r="E9" s="241"/>
      <c r="F9" s="242"/>
      <c r="G9" s="240" t="s">
        <v>29</v>
      </c>
      <c r="H9" s="241"/>
      <c r="I9" s="241"/>
      <c r="J9" s="241"/>
      <c r="K9" s="241"/>
      <c r="L9" s="242"/>
      <c r="M9" s="37"/>
    </row>
    <row r="10" spans="1:13" ht="18.75" customHeight="1" x14ac:dyDescent="0.25">
      <c r="A10" s="243" t="s">
        <v>31</v>
      </c>
      <c r="B10" s="244"/>
      <c r="C10" s="294"/>
      <c r="D10" s="294"/>
      <c r="E10" s="294"/>
      <c r="F10" s="295"/>
      <c r="G10" s="243" t="s">
        <v>36</v>
      </c>
      <c r="H10" s="244"/>
      <c r="I10" s="254"/>
      <c r="J10" s="254"/>
      <c r="K10" s="254"/>
      <c r="L10" s="255"/>
      <c r="M10" s="37"/>
    </row>
    <row r="11" spans="1:13" ht="18.75" customHeight="1" x14ac:dyDescent="0.25">
      <c r="A11" s="251" t="s">
        <v>32</v>
      </c>
      <c r="B11" s="239"/>
      <c r="C11" s="238"/>
      <c r="D11" s="238"/>
      <c r="E11" s="238"/>
      <c r="F11" s="246"/>
      <c r="G11" s="251" t="s">
        <v>37</v>
      </c>
      <c r="H11" s="239"/>
      <c r="I11" s="238"/>
      <c r="J11" s="238"/>
      <c r="K11" s="238"/>
      <c r="L11" s="246"/>
      <c r="M11" s="37"/>
    </row>
    <row r="12" spans="1:13" ht="18.75" customHeight="1" x14ac:dyDescent="0.25">
      <c r="A12" s="251"/>
      <c r="B12" s="239"/>
      <c r="C12" s="238"/>
      <c r="D12" s="238"/>
      <c r="E12" s="238"/>
      <c r="F12" s="246"/>
      <c r="G12" s="251" t="s">
        <v>38</v>
      </c>
      <c r="H12" s="239"/>
      <c r="I12" s="238"/>
      <c r="J12" s="238"/>
      <c r="K12" s="238"/>
      <c r="L12" s="246"/>
      <c r="M12" s="37"/>
    </row>
    <row r="13" spans="1:13" ht="18.75" customHeight="1" x14ac:dyDescent="0.25">
      <c r="A13" s="251"/>
      <c r="B13" s="239"/>
      <c r="C13" s="238"/>
      <c r="D13" s="238"/>
      <c r="E13" s="238"/>
      <c r="F13" s="246"/>
      <c r="G13" s="251" t="s">
        <v>39</v>
      </c>
      <c r="H13" s="239"/>
      <c r="I13" s="238" t="s">
        <v>50</v>
      </c>
      <c r="J13" s="238"/>
      <c r="K13" s="238"/>
      <c r="L13" s="246"/>
      <c r="M13" s="37"/>
    </row>
    <row r="14" spans="1:13" ht="18.75" customHeight="1" x14ac:dyDescent="0.25">
      <c r="A14" s="251"/>
      <c r="B14" s="239"/>
      <c r="C14" s="238" t="s">
        <v>1787</v>
      </c>
      <c r="D14" s="238"/>
      <c r="E14" s="238"/>
      <c r="F14" s="246"/>
      <c r="G14" s="251" t="s">
        <v>34</v>
      </c>
      <c r="H14" s="239"/>
      <c r="I14" s="256"/>
      <c r="J14" s="256"/>
      <c r="K14" s="256"/>
      <c r="L14" s="257"/>
      <c r="M14" s="37"/>
    </row>
    <row r="15" spans="1:13" ht="18.75" customHeight="1" thickBot="1" x14ac:dyDescent="0.3">
      <c r="A15" s="247" t="s">
        <v>33</v>
      </c>
      <c r="B15" s="248"/>
      <c r="C15" s="296"/>
      <c r="D15" s="296"/>
      <c r="E15" s="296"/>
      <c r="F15" s="297"/>
      <c r="G15" s="247" t="s">
        <v>35</v>
      </c>
      <c r="H15" s="248"/>
      <c r="I15" s="258"/>
      <c r="J15" s="258"/>
      <c r="K15" s="258"/>
      <c r="L15" s="259"/>
      <c r="M15" s="37"/>
    </row>
    <row r="16" spans="1:13" ht="15.75" customHeight="1" x14ac:dyDescent="0.25">
      <c r="A16" s="67"/>
      <c r="B16" s="67"/>
      <c r="C16" s="149"/>
      <c r="D16" s="149"/>
      <c r="E16" s="149"/>
      <c r="F16" s="149"/>
      <c r="G16" s="67"/>
      <c r="H16" s="67"/>
      <c r="I16" s="68"/>
      <c r="J16" s="68"/>
      <c r="K16" s="68"/>
      <c r="L16" s="68"/>
      <c r="M16" s="37"/>
    </row>
    <row r="17" spans="1:19" ht="16.5" customHeight="1" x14ac:dyDescent="0.25">
      <c r="A17" s="37"/>
      <c r="B17" s="37"/>
      <c r="C17" s="37"/>
      <c r="D17" s="37"/>
      <c r="E17" s="37"/>
      <c r="F17" s="37"/>
      <c r="G17" s="37"/>
      <c r="H17" s="37"/>
      <c r="I17" s="37"/>
      <c r="J17" s="37"/>
      <c r="K17" s="37"/>
      <c r="L17" s="37"/>
      <c r="M17" s="87"/>
    </row>
    <row r="18" spans="1:19" ht="29.25" customHeight="1" x14ac:dyDescent="0.25">
      <c r="A18" s="279" t="s">
        <v>1770</v>
      </c>
      <c r="B18" s="279"/>
      <c r="C18" s="279"/>
      <c r="D18" s="279"/>
      <c r="E18" s="279"/>
      <c r="F18" s="279"/>
      <c r="G18" s="279"/>
      <c r="H18" s="279"/>
      <c r="I18" s="279"/>
      <c r="J18" s="279"/>
      <c r="K18" s="279"/>
      <c r="L18" s="279"/>
      <c r="M18" s="87"/>
    </row>
    <row r="19" spans="1:19" ht="29.25" customHeight="1" x14ac:dyDescent="0.25">
      <c r="A19" s="279"/>
      <c r="B19" s="279"/>
      <c r="C19" s="279"/>
      <c r="D19" s="279"/>
      <c r="E19" s="279"/>
      <c r="F19" s="279"/>
      <c r="G19" s="279"/>
      <c r="H19" s="279"/>
      <c r="I19" s="279"/>
      <c r="J19" s="279"/>
      <c r="K19" s="279"/>
      <c r="L19" s="279"/>
      <c r="M19" s="87"/>
    </row>
    <row r="20" spans="1:19" ht="16.5" customHeight="1" x14ac:dyDescent="0.25">
      <c r="A20" s="148"/>
      <c r="B20" s="148"/>
      <c r="C20" s="148"/>
      <c r="D20" s="148"/>
      <c r="E20" s="148"/>
      <c r="F20" s="148"/>
      <c r="G20" s="148"/>
      <c r="H20" s="148"/>
      <c r="I20" s="148"/>
      <c r="J20" s="148"/>
      <c r="K20" s="148"/>
      <c r="L20" s="148"/>
      <c r="M20" s="147"/>
    </row>
    <row r="21" spans="1:19" ht="16.5" customHeight="1" thickBot="1" x14ac:dyDescent="0.3">
      <c r="A21" s="37"/>
      <c r="B21" s="37"/>
      <c r="C21" s="37"/>
      <c r="D21" s="37"/>
      <c r="E21" s="37"/>
      <c r="F21" s="37"/>
      <c r="G21" s="37"/>
      <c r="H21" s="37"/>
      <c r="I21" s="37"/>
      <c r="J21" s="37"/>
      <c r="K21" s="37"/>
      <c r="L21" s="37"/>
      <c r="M21" s="87"/>
    </row>
    <row r="22" spans="1:19" ht="19.5" customHeight="1" thickBot="1" x14ac:dyDescent="0.3">
      <c r="A22" s="240" t="s">
        <v>20</v>
      </c>
      <c r="B22" s="241"/>
      <c r="C22" s="241"/>
      <c r="D22" s="241"/>
      <c r="E22" s="241"/>
      <c r="F22" s="241"/>
      <c r="G22" s="241"/>
      <c r="H22" s="241"/>
      <c r="I22" s="241"/>
      <c r="J22" s="241"/>
      <c r="K22" s="241"/>
      <c r="L22" s="242"/>
      <c r="M22" s="37"/>
    </row>
    <row r="23" spans="1:19" ht="19.5" customHeight="1" x14ac:dyDescent="0.25">
      <c r="A23" s="243" t="s">
        <v>23</v>
      </c>
      <c r="B23" s="244"/>
      <c r="C23" s="244"/>
      <c r="D23" s="244"/>
      <c r="E23" s="244" t="s">
        <v>22</v>
      </c>
      <c r="F23" s="244"/>
      <c r="G23" s="244" t="s">
        <v>21</v>
      </c>
      <c r="H23" s="244"/>
      <c r="I23" s="244" t="s">
        <v>53</v>
      </c>
      <c r="J23" s="244"/>
      <c r="K23" s="244" t="s">
        <v>54</v>
      </c>
      <c r="L23" s="262"/>
      <c r="M23" s="37"/>
    </row>
    <row r="24" spans="1:19" ht="19.5" customHeight="1" x14ac:dyDescent="0.25">
      <c r="A24" s="298"/>
      <c r="B24" s="299"/>
      <c r="C24" s="299"/>
      <c r="D24" s="299"/>
      <c r="E24" s="299"/>
      <c r="F24" s="299"/>
      <c r="G24" s="299"/>
      <c r="H24" s="299"/>
      <c r="I24" s="299"/>
      <c r="J24" s="299"/>
      <c r="K24" s="299"/>
      <c r="L24" s="300"/>
      <c r="M24" s="37"/>
    </row>
    <row r="25" spans="1:19" ht="19.5" customHeight="1" x14ac:dyDescent="0.25">
      <c r="A25" s="298"/>
      <c r="B25" s="299"/>
      <c r="C25" s="299"/>
      <c r="D25" s="299"/>
      <c r="E25" s="299"/>
      <c r="F25" s="299"/>
      <c r="G25" s="299"/>
      <c r="H25" s="299"/>
      <c r="I25" s="299"/>
      <c r="J25" s="299"/>
      <c r="K25" s="299"/>
      <c r="L25" s="300"/>
      <c r="M25" s="37"/>
    </row>
    <row r="26" spans="1:19" ht="19.5" customHeight="1" x14ac:dyDescent="0.25">
      <c r="A26" s="298"/>
      <c r="B26" s="299"/>
      <c r="C26" s="299"/>
      <c r="D26" s="299"/>
      <c r="E26" s="299"/>
      <c r="F26" s="299"/>
      <c r="G26" s="299"/>
      <c r="H26" s="299"/>
      <c r="I26" s="299"/>
      <c r="J26" s="299"/>
      <c r="K26" s="299"/>
      <c r="L26" s="300"/>
      <c r="M26" s="37"/>
    </row>
    <row r="27" spans="1:19" ht="19.5" customHeight="1" x14ac:dyDescent="0.25">
      <c r="A27" s="298" t="s">
        <v>1788</v>
      </c>
      <c r="B27" s="299"/>
      <c r="C27" s="299"/>
      <c r="D27" s="299"/>
      <c r="E27" s="299" t="s">
        <v>1788</v>
      </c>
      <c r="F27" s="299"/>
      <c r="G27" s="299" t="s">
        <v>1788</v>
      </c>
      <c r="H27" s="299"/>
      <c r="I27" s="299" t="s">
        <v>1788</v>
      </c>
      <c r="J27" s="299"/>
      <c r="K27" s="299" t="s">
        <v>1788</v>
      </c>
      <c r="L27" s="300"/>
      <c r="M27" s="37"/>
    </row>
    <row r="28" spans="1:19" ht="19.5" customHeight="1" thickBot="1" x14ac:dyDescent="0.3">
      <c r="A28" s="301" t="s">
        <v>1788</v>
      </c>
      <c r="B28" s="296"/>
      <c r="C28" s="296"/>
      <c r="D28" s="296"/>
      <c r="E28" s="296" t="s">
        <v>1788</v>
      </c>
      <c r="F28" s="296"/>
      <c r="G28" s="296" t="s">
        <v>1788</v>
      </c>
      <c r="H28" s="296"/>
      <c r="I28" s="296" t="s">
        <v>1788</v>
      </c>
      <c r="J28" s="296"/>
      <c r="K28" s="296" t="s">
        <v>1788</v>
      </c>
      <c r="L28" s="297"/>
      <c r="M28" s="37"/>
    </row>
    <row r="29" spans="1:19" ht="16.5" customHeight="1" x14ac:dyDescent="0.25">
      <c r="A29" s="102"/>
      <c r="B29" s="102"/>
      <c r="C29" s="102"/>
      <c r="D29" s="102"/>
      <c r="E29" s="102"/>
      <c r="F29" s="102"/>
      <c r="G29" s="102"/>
      <c r="H29" s="102"/>
      <c r="I29" s="102"/>
      <c r="J29" s="102"/>
      <c r="K29" s="102"/>
      <c r="L29" s="102"/>
      <c r="M29" s="37"/>
    </row>
    <row r="30" spans="1:19" ht="16.5" customHeight="1" thickBot="1" x14ac:dyDescent="0.3">
      <c r="A30" s="37"/>
      <c r="B30" s="37"/>
      <c r="C30" s="37"/>
      <c r="D30" s="37"/>
      <c r="E30" s="37"/>
      <c r="F30" s="37"/>
      <c r="G30" s="37"/>
      <c r="H30" s="37"/>
      <c r="I30" s="37"/>
      <c r="J30" s="37"/>
      <c r="K30" s="37"/>
      <c r="L30" s="37"/>
      <c r="M30" s="87"/>
    </row>
    <row r="31" spans="1:19" ht="19.5" customHeight="1" thickBot="1" x14ac:dyDescent="0.3">
      <c r="A31" s="240" t="s">
        <v>13</v>
      </c>
      <c r="B31" s="241"/>
      <c r="C31" s="241"/>
      <c r="D31" s="241"/>
      <c r="E31" s="241"/>
      <c r="F31" s="241"/>
      <c r="G31" s="241"/>
      <c r="H31" s="241"/>
      <c r="I31" s="241"/>
      <c r="J31" s="241"/>
      <c r="K31" s="241"/>
      <c r="L31" s="242"/>
      <c r="M31" s="37"/>
    </row>
    <row r="32" spans="1:19" ht="19.5" customHeight="1" x14ac:dyDescent="0.25">
      <c r="A32" s="243" t="s">
        <v>30</v>
      </c>
      <c r="B32" s="244"/>
      <c r="C32" s="237" t="str">
        <f>IF(C34="","",LOOKUP(C34,Models,Description))</f>
        <v/>
      </c>
      <c r="D32" s="237"/>
      <c r="E32" s="237"/>
      <c r="F32" s="237"/>
      <c r="G32" s="237"/>
      <c r="H32" s="237"/>
      <c r="I32" s="244" t="s">
        <v>25</v>
      </c>
      <c r="J32" s="244"/>
      <c r="K32" s="237" t="s">
        <v>1771</v>
      </c>
      <c r="L32" s="245"/>
      <c r="M32" s="37"/>
      <c r="N32" s="131"/>
      <c r="O32" s="131"/>
      <c r="P32" s="131"/>
      <c r="Q32" s="131"/>
      <c r="R32" s="131"/>
      <c r="S32" s="131"/>
    </row>
    <row r="33" spans="1:13" ht="19.5" customHeight="1" x14ac:dyDescent="0.25">
      <c r="A33" s="251" t="s">
        <v>15</v>
      </c>
      <c r="B33" s="239"/>
      <c r="C33" s="299"/>
      <c r="D33" s="299"/>
      <c r="E33" s="239" t="s">
        <v>16</v>
      </c>
      <c r="F33" s="239"/>
      <c r="G33" s="238"/>
      <c r="H33" s="238"/>
      <c r="I33" s="239" t="s">
        <v>18</v>
      </c>
      <c r="J33" s="239"/>
      <c r="K33" s="238"/>
      <c r="L33" s="246"/>
      <c r="M33" s="37"/>
    </row>
    <row r="34" spans="1:13" ht="19.5" customHeight="1" x14ac:dyDescent="0.25">
      <c r="A34" s="251" t="s">
        <v>14</v>
      </c>
      <c r="B34" s="239"/>
      <c r="C34" s="238"/>
      <c r="D34" s="238"/>
      <c r="E34" s="239" t="s">
        <v>42</v>
      </c>
      <c r="F34" s="239"/>
      <c r="G34" s="238"/>
      <c r="H34" s="238"/>
      <c r="I34" s="239" t="s">
        <v>43</v>
      </c>
      <c r="J34" s="239"/>
      <c r="K34" s="238"/>
      <c r="L34" s="246"/>
      <c r="M34" s="37"/>
    </row>
    <row r="35" spans="1:13" ht="19.5" customHeight="1" x14ac:dyDescent="0.25">
      <c r="A35" s="251" t="s">
        <v>17</v>
      </c>
      <c r="B35" s="239"/>
      <c r="C35" s="238"/>
      <c r="D35" s="238"/>
      <c r="E35" s="239" t="s">
        <v>26</v>
      </c>
      <c r="F35" s="239"/>
      <c r="G35" s="238"/>
      <c r="H35" s="238"/>
      <c r="I35" s="239" t="s">
        <v>27</v>
      </c>
      <c r="J35" s="239"/>
      <c r="K35" s="238"/>
      <c r="L35" s="246"/>
      <c r="M35" s="37"/>
    </row>
    <row r="36" spans="1:13" ht="33.75" customHeight="1" x14ac:dyDescent="0.25">
      <c r="A36" s="251" t="s">
        <v>19</v>
      </c>
      <c r="B36" s="239"/>
      <c r="C36" s="395" t="str">
        <f>IF(C34="","",LOOKUP(C34,Models,Accuracy))</f>
        <v/>
      </c>
      <c r="D36" s="395"/>
      <c r="E36" s="395"/>
      <c r="F36" s="395"/>
      <c r="G36" s="395"/>
      <c r="H36" s="395"/>
      <c r="I36" s="395"/>
      <c r="J36" s="395"/>
      <c r="K36" s="395"/>
      <c r="L36" s="396"/>
      <c r="M36" s="37"/>
    </row>
    <row r="37" spans="1:13" ht="18.75" customHeight="1" x14ac:dyDescent="0.25">
      <c r="A37" s="387"/>
      <c r="B37" s="388"/>
      <c r="C37" s="388"/>
      <c r="D37" s="389"/>
      <c r="E37" s="239" t="s">
        <v>55</v>
      </c>
      <c r="F37" s="239"/>
      <c r="G37" s="238"/>
      <c r="H37" s="238"/>
      <c r="I37" s="239" t="s">
        <v>43</v>
      </c>
      <c r="J37" s="239"/>
      <c r="K37" s="238"/>
      <c r="L37" s="246"/>
      <c r="M37" s="37"/>
    </row>
    <row r="38" spans="1:13" ht="18.75" customHeight="1" x14ac:dyDescent="0.25">
      <c r="A38" s="251" t="s">
        <v>17</v>
      </c>
      <c r="B38" s="239"/>
      <c r="C38" s="238"/>
      <c r="D38" s="238"/>
      <c r="E38" s="239" t="s">
        <v>26</v>
      </c>
      <c r="F38" s="239"/>
      <c r="G38" s="238"/>
      <c r="H38" s="238"/>
      <c r="I38" s="239" t="s">
        <v>27</v>
      </c>
      <c r="J38" s="239"/>
      <c r="K38" s="238"/>
      <c r="L38" s="246"/>
      <c r="M38" s="37"/>
    </row>
    <row r="39" spans="1:13" ht="33.75" customHeight="1" thickBot="1" x14ac:dyDescent="0.3">
      <c r="A39" s="247" t="s">
        <v>19</v>
      </c>
      <c r="B39" s="248"/>
      <c r="C39" s="302" t="str">
        <f>IF(C34="","",LOOKUP(C34,Models,Accuracy))</f>
        <v/>
      </c>
      <c r="D39" s="302"/>
      <c r="E39" s="302"/>
      <c r="F39" s="302"/>
      <c r="G39" s="302"/>
      <c r="H39" s="302"/>
      <c r="I39" s="302"/>
      <c r="J39" s="302"/>
      <c r="K39" s="302"/>
      <c r="L39" s="303"/>
      <c r="M39" s="37"/>
    </row>
    <row r="40" spans="1:13" ht="15.75" customHeight="1" x14ac:dyDescent="0.25">
      <c r="A40" s="67"/>
      <c r="B40" s="67"/>
      <c r="C40" s="146"/>
      <c r="D40" s="146"/>
      <c r="E40" s="146"/>
      <c r="F40" s="146"/>
      <c r="G40" s="146"/>
      <c r="H40" s="146"/>
      <c r="I40" s="146"/>
      <c r="J40" s="146"/>
      <c r="K40" s="146"/>
      <c r="L40" s="146"/>
      <c r="M40" s="37"/>
    </row>
    <row r="41" spans="1:13" ht="16.5" customHeight="1" thickBot="1" x14ac:dyDescent="0.3">
      <c r="A41" s="85"/>
      <c r="B41" s="85"/>
      <c r="C41" s="85"/>
      <c r="D41" s="85"/>
      <c r="E41" s="85"/>
      <c r="F41" s="85"/>
      <c r="G41" s="85"/>
      <c r="H41" s="85"/>
      <c r="I41" s="85"/>
      <c r="J41" s="85"/>
      <c r="K41" s="85"/>
      <c r="L41" s="85"/>
      <c r="M41" s="87"/>
    </row>
    <row r="42" spans="1:13" ht="21" customHeight="1" thickBot="1" x14ac:dyDescent="0.3">
      <c r="A42" s="240" t="s">
        <v>7</v>
      </c>
      <c r="B42" s="241"/>
      <c r="C42" s="241"/>
      <c r="D42" s="241"/>
      <c r="E42" s="241"/>
      <c r="F42" s="241"/>
      <c r="G42" s="241"/>
      <c r="H42" s="241"/>
      <c r="I42" s="241"/>
      <c r="J42" s="241"/>
      <c r="K42" s="241"/>
      <c r="L42" s="242"/>
      <c r="M42" s="37"/>
    </row>
    <row r="43" spans="1:13" ht="21" customHeight="1" thickBot="1" x14ac:dyDescent="0.3">
      <c r="A43" s="277" t="s">
        <v>8</v>
      </c>
      <c r="B43" s="278"/>
      <c r="C43" s="24"/>
      <c r="D43" s="278" t="s">
        <v>9</v>
      </c>
      <c r="E43" s="278"/>
      <c r="F43" s="24"/>
      <c r="G43" s="278" t="s">
        <v>10</v>
      </c>
      <c r="H43" s="278"/>
      <c r="I43" s="24"/>
      <c r="J43" s="278" t="s">
        <v>11</v>
      </c>
      <c r="K43" s="278"/>
      <c r="L43" s="25"/>
      <c r="M43" s="37"/>
    </row>
    <row r="44" spans="1:13" ht="15.75" customHeight="1" x14ac:dyDescent="0.25">
      <c r="A44" s="66"/>
      <c r="B44" s="66"/>
      <c r="C44" s="146"/>
      <c r="D44" s="66"/>
      <c r="E44" s="66"/>
      <c r="F44" s="146"/>
      <c r="G44" s="66"/>
      <c r="H44" s="66"/>
      <c r="I44" s="146"/>
      <c r="J44" s="66"/>
      <c r="K44" s="66"/>
      <c r="L44" s="146"/>
      <c r="M44" s="37"/>
    </row>
    <row r="45" spans="1:13" ht="16.5" customHeight="1" thickBot="1" x14ac:dyDescent="0.3">
      <c r="A45" s="87"/>
      <c r="B45" s="87"/>
      <c r="C45" s="87"/>
      <c r="D45" s="87"/>
      <c r="E45" s="87"/>
      <c r="F45" s="87"/>
      <c r="G45" s="87"/>
      <c r="H45" s="87"/>
      <c r="I45" s="87"/>
      <c r="J45" s="87"/>
      <c r="K45" s="87"/>
      <c r="L45" s="87"/>
      <c r="M45" s="87"/>
    </row>
    <row r="46" spans="1:13" ht="16.5" customHeight="1" thickBot="1" x14ac:dyDescent="0.3">
      <c r="A46" s="240" t="s">
        <v>24</v>
      </c>
      <c r="B46" s="241"/>
      <c r="C46" s="241"/>
      <c r="D46" s="241"/>
      <c r="E46" s="241"/>
      <c r="F46" s="241"/>
      <c r="G46" s="241"/>
      <c r="H46" s="241"/>
      <c r="I46" s="241"/>
      <c r="J46" s="241"/>
      <c r="K46" s="241"/>
      <c r="L46" s="242"/>
      <c r="M46" s="37"/>
    </row>
    <row r="47" spans="1:13" ht="16.5" customHeight="1" x14ac:dyDescent="0.25">
      <c r="A47" s="268"/>
      <c r="B47" s="269"/>
      <c r="C47" s="269"/>
      <c r="D47" s="269"/>
      <c r="E47" s="269"/>
      <c r="F47" s="269"/>
      <c r="G47" s="269"/>
      <c r="H47" s="269"/>
      <c r="I47" s="269"/>
      <c r="J47" s="269"/>
      <c r="K47" s="269"/>
      <c r="L47" s="270"/>
      <c r="M47" s="37"/>
    </row>
    <row r="48" spans="1:13" ht="16.5" customHeight="1" x14ac:dyDescent="0.25">
      <c r="A48" s="271"/>
      <c r="B48" s="272"/>
      <c r="C48" s="272"/>
      <c r="D48" s="272"/>
      <c r="E48" s="272"/>
      <c r="F48" s="272"/>
      <c r="G48" s="272"/>
      <c r="H48" s="272"/>
      <c r="I48" s="272"/>
      <c r="J48" s="272"/>
      <c r="K48" s="272"/>
      <c r="L48" s="273"/>
      <c r="M48" s="37"/>
    </row>
    <row r="49" spans="1:13" ht="16.5" customHeight="1" thickBot="1" x14ac:dyDescent="0.3">
      <c r="A49" s="274"/>
      <c r="B49" s="275"/>
      <c r="C49" s="275"/>
      <c r="D49" s="275"/>
      <c r="E49" s="275"/>
      <c r="F49" s="275"/>
      <c r="G49" s="275"/>
      <c r="H49" s="275"/>
      <c r="I49" s="275"/>
      <c r="J49" s="275"/>
      <c r="K49" s="275"/>
      <c r="L49" s="276"/>
      <c r="M49" s="37"/>
    </row>
    <row r="50" spans="1:13" ht="16.5" customHeight="1" x14ac:dyDescent="0.25">
      <c r="A50" s="146"/>
      <c r="B50" s="146"/>
      <c r="C50" s="146"/>
      <c r="D50" s="146"/>
      <c r="E50" s="146"/>
      <c r="F50" s="146"/>
      <c r="G50" s="146"/>
      <c r="H50" s="146"/>
      <c r="I50" s="146"/>
      <c r="J50" s="146"/>
      <c r="K50" s="146"/>
      <c r="L50" s="146"/>
      <c r="M50" s="37"/>
    </row>
    <row r="51" spans="1:13" ht="16.5" customHeight="1" x14ac:dyDescent="0.25">
      <c r="A51" s="37"/>
      <c r="B51" s="37"/>
      <c r="C51" s="37"/>
      <c r="D51" s="37"/>
      <c r="E51" s="37"/>
      <c r="F51" s="37"/>
      <c r="G51" s="37"/>
      <c r="H51" s="37"/>
      <c r="I51" s="37"/>
      <c r="J51" s="37"/>
      <c r="K51" s="37"/>
      <c r="L51" s="37"/>
      <c r="M51" s="87"/>
    </row>
    <row r="52" spans="1:13" ht="22.5" customHeight="1" x14ac:dyDescent="0.25">
      <c r="A52" s="279" t="s">
        <v>47</v>
      </c>
      <c r="B52" s="286"/>
      <c r="C52" s="286"/>
      <c r="D52" s="286"/>
      <c r="E52" s="286"/>
      <c r="F52" s="286"/>
      <c r="G52" s="286"/>
      <c r="H52" s="286"/>
      <c r="I52" s="286"/>
      <c r="J52" s="286"/>
      <c r="K52" s="286"/>
      <c r="L52" s="286"/>
      <c r="M52" s="87"/>
    </row>
    <row r="53" spans="1:13" ht="22.5" customHeight="1" x14ac:dyDescent="0.25">
      <c r="A53" s="286"/>
      <c r="B53" s="286"/>
      <c r="C53" s="286"/>
      <c r="D53" s="286"/>
      <c r="E53" s="286"/>
      <c r="F53" s="286"/>
      <c r="G53" s="286"/>
      <c r="H53" s="286"/>
      <c r="I53" s="286"/>
      <c r="J53" s="286"/>
      <c r="K53" s="286"/>
      <c r="L53" s="286"/>
      <c r="M53" s="87"/>
    </row>
    <row r="54" spans="1:13" ht="23.25" customHeight="1" x14ac:dyDescent="0.25">
      <c r="A54" s="279" t="s">
        <v>1772</v>
      </c>
      <c r="B54" s="286"/>
      <c r="C54" s="286"/>
      <c r="D54" s="286"/>
      <c r="E54" s="286"/>
      <c r="F54" s="286"/>
      <c r="G54" s="286"/>
      <c r="H54" s="286"/>
      <c r="I54" s="286"/>
      <c r="J54" s="286"/>
      <c r="K54" s="286"/>
      <c r="L54" s="286"/>
      <c r="M54" s="147"/>
    </row>
    <row r="55" spans="1:13" ht="23.25" customHeight="1" x14ac:dyDescent="0.25">
      <c r="A55" s="286"/>
      <c r="B55" s="286"/>
      <c r="C55" s="286"/>
      <c r="D55" s="286"/>
      <c r="E55" s="286"/>
      <c r="F55" s="286"/>
      <c r="G55" s="286"/>
      <c r="H55" s="286"/>
      <c r="I55" s="286"/>
      <c r="J55" s="286"/>
      <c r="K55" s="286"/>
      <c r="L55" s="286"/>
      <c r="M55" s="147"/>
    </row>
    <row r="56" spans="1:13" ht="16.5" customHeight="1" x14ac:dyDescent="0.25">
      <c r="A56" s="88"/>
      <c r="B56" s="88"/>
      <c r="C56" s="88"/>
      <c r="D56" s="88"/>
      <c r="E56" s="88"/>
      <c r="F56" s="88"/>
      <c r="G56" s="88"/>
      <c r="H56" s="88"/>
      <c r="I56" s="88"/>
      <c r="J56" s="88"/>
      <c r="K56" s="88"/>
      <c r="L56" s="88"/>
      <c r="M56" s="87"/>
    </row>
    <row r="57" spans="1:13" ht="16.5" customHeight="1" x14ac:dyDescent="0.25">
      <c r="A57" s="37"/>
      <c r="B57" s="37"/>
      <c r="C57" s="41"/>
      <c r="D57" s="41"/>
      <c r="E57" s="41"/>
      <c r="F57" s="37"/>
      <c r="G57" s="37"/>
      <c r="H57" s="37"/>
      <c r="I57" s="313"/>
      <c r="J57" s="313"/>
      <c r="K57" s="313"/>
      <c r="L57" s="313"/>
      <c r="M57" s="87"/>
    </row>
    <row r="58" spans="1:13" ht="16.5" customHeight="1" thickBot="1" x14ac:dyDescent="0.3">
      <c r="A58" s="281" t="s">
        <v>12</v>
      </c>
      <c r="B58" s="281"/>
      <c r="C58" s="280"/>
      <c r="D58" s="280"/>
      <c r="E58" s="280"/>
      <c r="F58" s="280"/>
      <c r="G58" s="281" t="s">
        <v>40</v>
      </c>
      <c r="H58" s="281"/>
      <c r="I58" s="314"/>
      <c r="J58" s="314"/>
      <c r="K58" s="314"/>
      <c r="L58" s="314"/>
      <c r="M58" s="87"/>
    </row>
    <row r="59" spans="1:13" ht="16.5" customHeight="1" x14ac:dyDescent="0.25">
      <c r="A59" s="37"/>
      <c r="B59" s="37"/>
      <c r="C59" s="37"/>
      <c r="D59" s="37"/>
      <c r="E59" s="37"/>
      <c r="F59" s="37"/>
      <c r="G59" s="37"/>
      <c r="H59" s="37"/>
      <c r="I59" s="37"/>
      <c r="J59" s="37"/>
      <c r="K59" s="37"/>
      <c r="L59" s="37"/>
      <c r="M59" s="87"/>
    </row>
    <row r="60" spans="1:13" ht="16.5" customHeight="1" thickBot="1" x14ac:dyDescent="0.3">
      <c r="A60" s="281" t="s">
        <v>49</v>
      </c>
      <c r="B60" s="281"/>
      <c r="C60" s="280"/>
      <c r="D60" s="280"/>
      <c r="E60" s="280"/>
      <c r="F60" s="280"/>
      <c r="G60" s="281" t="s">
        <v>41</v>
      </c>
      <c r="H60" s="281"/>
      <c r="I60" s="280"/>
      <c r="J60" s="280"/>
      <c r="K60" s="280"/>
      <c r="L60" s="280"/>
      <c r="M60" s="87"/>
    </row>
    <row r="61" spans="1:13" ht="16.5" customHeight="1" x14ac:dyDescent="0.25">
      <c r="A61" s="41"/>
      <c r="B61" s="41"/>
      <c r="C61" s="41"/>
      <c r="D61" s="41"/>
      <c r="E61" s="41"/>
      <c r="F61" s="41"/>
      <c r="G61" s="41"/>
      <c r="H61" s="41"/>
      <c r="I61" s="41"/>
      <c r="J61" s="41"/>
      <c r="K61" s="41"/>
      <c r="L61" s="41"/>
      <c r="M61" s="37"/>
    </row>
    <row r="62" spans="1:13" ht="16.5" customHeight="1" x14ac:dyDescent="0.25">
      <c r="A62" s="86"/>
      <c r="B62" s="86"/>
      <c r="C62" s="87"/>
      <c r="D62" s="87"/>
      <c r="E62" s="87"/>
      <c r="F62" s="37"/>
      <c r="G62" s="86"/>
      <c r="H62" s="86"/>
      <c r="I62" s="87"/>
      <c r="J62" s="87"/>
      <c r="K62" s="87"/>
      <c r="L62" s="37"/>
      <c r="M62" s="87"/>
    </row>
    <row r="63" spans="1:13" ht="16.5" customHeight="1" x14ac:dyDescent="0.25">
      <c r="A63" s="366"/>
      <c r="B63" s="367"/>
      <c r="C63" s="367"/>
      <c r="D63" s="367"/>
      <c r="E63" s="367"/>
      <c r="F63" s="367"/>
      <c r="G63" s="367"/>
      <c r="H63" s="367"/>
      <c r="I63" s="367"/>
      <c r="J63" s="367"/>
      <c r="K63" s="367"/>
      <c r="L63" s="368"/>
      <c r="M63" s="87"/>
    </row>
    <row r="64" spans="1:13" ht="16.5" customHeight="1" x14ac:dyDescent="0.25">
      <c r="A64" s="369"/>
      <c r="B64" s="370"/>
      <c r="C64" s="370"/>
      <c r="D64" s="370"/>
      <c r="E64" s="370"/>
      <c r="F64" s="370"/>
      <c r="G64" s="370"/>
      <c r="H64" s="370"/>
      <c r="I64" s="370"/>
      <c r="J64" s="370"/>
      <c r="K64" s="370"/>
      <c r="L64" s="371"/>
      <c r="M64" s="37"/>
    </row>
    <row r="65" spans="1:19" ht="16.5" customHeight="1" x14ac:dyDescent="0.25">
      <c r="A65" s="87"/>
      <c r="B65" s="87"/>
      <c r="C65" s="87"/>
      <c r="D65" s="87"/>
      <c r="E65" s="87"/>
      <c r="F65" s="87"/>
      <c r="G65" s="87"/>
      <c r="H65" s="87"/>
      <c r="I65" s="87"/>
      <c r="J65" s="87"/>
      <c r="K65" s="87"/>
      <c r="L65" s="87"/>
      <c r="M65" s="37"/>
    </row>
    <row r="66" spans="1:19" ht="16.5" customHeight="1" x14ac:dyDescent="0.25">
      <c r="A66" s="283"/>
      <c r="B66" s="283"/>
      <c r="C66" s="283"/>
      <c r="D66" s="283"/>
      <c r="E66" s="284" t="s">
        <v>48</v>
      </c>
      <c r="F66" s="284"/>
      <c r="G66" s="284"/>
      <c r="H66" s="284"/>
      <c r="I66" s="284"/>
      <c r="J66" s="284"/>
      <c r="K66" s="284"/>
      <c r="L66" s="284"/>
      <c r="M66" s="37"/>
    </row>
    <row r="67" spans="1:19" ht="16.5" customHeight="1" x14ac:dyDescent="0.25">
      <c r="A67" s="283"/>
      <c r="B67" s="283"/>
      <c r="C67" s="283"/>
      <c r="D67" s="283"/>
      <c r="E67" s="284"/>
      <c r="F67" s="284"/>
      <c r="G67" s="284"/>
      <c r="H67" s="284"/>
      <c r="I67" s="284"/>
      <c r="J67" s="284"/>
      <c r="K67" s="284"/>
      <c r="L67" s="284"/>
      <c r="M67" s="37"/>
    </row>
    <row r="68" spans="1:19" ht="16.5" customHeight="1" x14ac:dyDescent="0.25">
      <c r="A68" s="283"/>
      <c r="B68" s="283"/>
      <c r="C68" s="283"/>
      <c r="D68" s="283"/>
      <c r="E68" s="284"/>
      <c r="F68" s="284"/>
      <c r="G68" s="284"/>
      <c r="H68" s="284"/>
      <c r="I68" s="284"/>
      <c r="J68" s="284"/>
      <c r="K68" s="284"/>
      <c r="L68" s="284"/>
      <c r="M68" s="37"/>
    </row>
    <row r="69" spans="1:19" ht="16.5" customHeight="1" x14ac:dyDescent="0.25">
      <c r="A69" s="283"/>
      <c r="B69" s="283"/>
      <c r="C69" s="283"/>
      <c r="D69" s="283"/>
      <c r="E69" s="293" t="s">
        <v>51</v>
      </c>
      <c r="F69" s="293"/>
      <c r="G69" s="293"/>
      <c r="H69" s="293"/>
      <c r="I69" s="293"/>
      <c r="J69" s="293"/>
      <c r="K69" s="293"/>
      <c r="L69" s="293"/>
      <c r="M69" s="37"/>
    </row>
    <row r="70" spans="1:19" ht="16.5" customHeight="1" x14ac:dyDescent="0.25">
      <c r="A70" s="283"/>
      <c r="B70" s="283"/>
      <c r="C70" s="283"/>
      <c r="D70" s="283"/>
      <c r="E70" s="293"/>
      <c r="F70" s="293"/>
      <c r="G70" s="293"/>
      <c r="H70" s="293"/>
      <c r="I70" s="293"/>
      <c r="J70" s="293"/>
      <c r="K70" s="293"/>
      <c r="L70" s="293"/>
      <c r="M70" s="37"/>
    </row>
    <row r="71" spans="1:19" ht="16.5" customHeight="1" x14ac:dyDescent="0.25">
      <c r="A71" s="283"/>
      <c r="B71" s="283"/>
      <c r="C71" s="283"/>
      <c r="D71" s="283"/>
      <c r="E71" s="293"/>
      <c r="F71" s="293"/>
      <c r="G71" s="293"/>
      <c r="H71" s="293"/>
      <c r="I71" s="293"/>
      <c r="J71" s="293"/>
      <c r="K71" s="293"/>
      <c r="L71" s="293"/>
      <c r="M71" s="37"/>
    </row>
    <row r="72" spans="1:19" ht="16.5" customHeight="1" x14ac:dyDescent="0.25">
      <c r="A72" s="32"/>
      <c r="B72" s="32"/>
      <c r="C72" s="32"/>
      <c r="D72" s="32"/>
      <c r="E72" s="89"/>
      <c r="F72" s="89"/>
      <c r="G72" s="89"/>
      <c r="H72" s="89"/>
      <c r="I72" s="89"/>
      <c r="J72" s="89"/>
      <c r="K72" s="89"/>
      <c r="L72" s="89"/>
      <c r="M72" s="37"/>
    </row>
    <row r="73" spans="1:19" ht="16.5" customHeight="1" thickBot="1" x14ac:dyDescent="0.3">
      <c r="A73" s="88"/>
      <c r="B73" s="88"/>
      <c r="C73" s="88"/>
      <c r="D73" s="88"/>
      <c r="E73" s="88"/>
      <c r="F73" s="88"/>
      <c r="G73" s="88"/>
      <c r="H73" s="88"/>
      <c r="I73" s="88"/>
      <c r="J73" s="88"/>
      <c r="K73" s="88"/>
      <c r="L73" s="88"/>
    </row>
    <row r="74" spans="1:19" ht="16.5" customHeight="1" thickBot="1" x14ac:dyDescent="0.3">
      <c r="A74" s="240" t="str">
        <f>IF(K32="","",IF(K32="New","Calibration Data: As Found/As Left",IF(K32="Used","Calibration Data: As Found/As Left",IF(K32="Repaired","Calibration Data: As Found",))))</f>
        <v>Calibration Data: As Found/As Left</v>
      </c>
      <c r="B74" s="241"/>
      <c r="C74" s="241"/>
      <c r="D74" s="241"/>
      <c r="E74" s="241"/>
      <c r="F74" s="241"/>
      <c r="G74" s="241"/>
      <c r="H74" s="241"/>
      <c r="I74" s="241"/>
      <c r="J74" s="241"/>
      <c r="K74" s="241"/>
      <c r="L74" s="242"/>
    </row>
    <row r="75" spans="1:19" ht="32.25" customHeight="1" x14ac:dyDescent="0.25">
      <c r="A75" s="261" t="s">
        <v>61</v>
      </c>
      <c r="B75" s="236"/>
      <c r="C75" s="236" t="s">
        <v>2</v>
      </c>
      <c r="D75" s="236"/>
      <c r="E75" s="96" t="s">
        <v>1</v>
      </c>
      <c r="F75" s="236" t="s">
        <v>45</v>
      </c>
      <c r="G75" s="236"/>
      <c r="H75" s="236" t="s">
        <v>3</v>
      </c>
      <c r="I75" s="236"/>
      <c r="J75" s="236" t="s">
        <v>5</v>
      </c>
      <c r="K75" s="236"/>
      <c r="L75" s="27" t="s">
        <v>4</v>
      </c>
      <c r="O75" s="10" t="s">
        <v>56</v>
      </c>
      <c r="P75" s="10" t="s">
        <v>57</v>
      </c>
      <c r="Q75" s="99" t="s">
        <v>58</v>
      </c>
      <c r="R75" s="99" t="s">
        <v>59</v>
      </c>
      <c r="S75" s="10" t="s">
        <v>60</v>
      </c>
    </row>
    <row r="76" spans="1:19" ht="16.5" customHeight="1" x14ac:dyDescent="0.25">
      <c r="A76" s="397"/>
      <c r="B76" s="398"/>
      <c r="C76" s="238"/>
      <c r="D76" s="238"/>
      <c r="E76" s="94"/>
      <c r="F76" s="399"/>
      <c r="G76" s="399"/>
      <c r="H76" s="392" t="str">
        <f>IF(F76="","",F76-P76)</f>
        <v/>
      </c>
      <c r="I76" s="392"/>
      <c r="J76" s="238"/>
      <c r="K76" s="238"/>
      <c r="L76" s="98" t="str">
        <f>IF(H76="","",IF(AND(H76&gt;=-J76,H76&lt;=J76),"Pass","Fail"))</f>
        <v/>
      </c>
      <c r="O76" s="10">
        <f>MAX(A76:A96)-MIN(A76:A96)</f>
        <v>0</v>
      </c>
      <c r="P76" s="100" t="str">
        <f>IF(C76="","",(C76*(16/$O$76))+(4-($A$76*(16/$O$76))))</f>
        <v/>
      </c>
      <c r="Q76" s="10" t="str">
        <f>IF(J76="","",-J76)</f>
        <v/>
      </c>
      <c r="R76" s="10" t="str">
        <f>IF(J76="","",J76)</f>
        <v/>
      </c>
      <c r="S76" s="10" t="str">
        <f>IF(H76="","",(H76/16)*100)</f>
        <v/>
      </c>
    </row>
    <row r="77" spans="1:19" ht="16.5" customHeight="1" x14ac:dyDescent="0.25">
      <c r="A77" s="393"/>
      <c r="B77" s="394"/>
      <c r="C77" s="287"/>
      <c r="D77" s="288"/>
      <c r="E77" s="150"/>
      <c r="F77" s="390"/>
      <c r="G77" s="391"/>
      <c r="H77" s="392" t="str">
        <f t="shared" ref="H77:H95" si="0">IF(F77="","",F77-P77)</f>
        <v/>
      </c>
      <c r="I77" s="392"/>
      <c r="J77" s="287"/>
      <c r="K77" s="288"/>
      <c r="L77" s="155" t="str">
        <f t="shared" ref="L77:L95" si="1">IF(H77="","",IF(AND(H77&gt;=-J77,H77&lt;=J77),"Pass","Fail"))</f>
        <v/>
      </c>
      <c r="P77" s="100" t="str">
        <f t="shared" ref="P77:P96" si="2">IF(C77="","",(C77*(16/$O$76))+(4-($A$76*(16/$O$76))))</f>
        <v/>
      </c>
      <c r="Q77" s="10" t="str">
        <f t="shared" ref="Q77:Q96" si="3">IF(J77="","",-J77)</f>
        <v/>
      </c>
      <c r="R77" s="10" t="str">
        <f t="shared" ref="R77:R96" si="4">IF(J77="","",J77)</f>
        <v/>
      </c>
      <c r="S77" s="10" t="str">
        <f t="shared" ref="S77:S96" si="5">IF(H77="","",(H77/16)*100)</f>
        <v/>
      </c>
    </row>
    <row r="78" spans="1:19" ht="16.5" customHeight="1" x14ac:dyDescent="0.25">
      <c r="A78" s="393"/>
      <c r="B78" s="394"/>
      <c r="C78" s="287"/>
      <c r="D78" s="288"/>
      <c r="E78" s="150"/>
      <c r="F78" s="390"/>
      <c r="G78" s="391"/>
      <c r="H78" s="392" t="str">
        <f t="shared" si="0"/>
        <v/>
      </c>
      <c r="I78" s="392"/>
      <c r="J78" s="287"/>
      <c r="K78" s="288"/>
      <c r="L78" s="155" t="str">
        <f t="shared" si="1"/>
        <v/>
      </c>
      <c r="P78" s="100" t="str">
        <f t="shared" si="2"/>
        <v/>
      </c>
      <c r="Q78" s="10" t="str">
        <f t="shared" si="3"/>
        <v/>
      </c>
      <c r="R78" s="10" t="str">
        <f t="shared" si="4"/>
        <v/>
      </c>
      <c r="S78" s="10" t="str">
        <f t="shared" si="5"/>
        <v/>
      </c>
    </row>
    <row r="79" spans="1:19" ht="16.5" customHeight="1" x14ac:dyDescent="0.25">
      <c r="A79" s="393"/>
      <c r="B79" s="394"/>
      <c r="C79" s="287"/>
      <c r="D79" s="288"/>
      <c r="E79" s="150"/>
      <c r="F79" s="390"/>
      <c r="G79" s="391"/>
      <c r="H79" s="392" t="str">
        <f t="shared" si="0"/>
        <v/>
      </c>
      <c r="I79" s="392"/>
      <c r="J79" s="287"/>
      <c r="K79" s="288"/>
      <c r="L79" s="155" t="str">
        <f t="shared" si="1"/>
        <v/>
      </c>
      <c r="P79" s="100" t="str">
        <f t="shared" si="2"/>
        <v/>
      </c>
      <c r="Q79" s="10" t="str">
        <f t="shared" si="3"/>
        <v/>
      </c>
      <c r="R79" s="10" t="str">
        <f t="shared" si="4"/>
        <v/>
      </c>
      <c r="S79" s="10" t="str">
        <f t="shared" si="5"/>
        <v/>
      </c>
    </row>
    <row r="80" spans="1:19" ht="16.5" customHeight="1" x14ac:dyDescent="0.25">
      <c r="A80" s="393"/>
      <c r="B80" s="394"/>
      <c r="C80" s="287"/>
      <c r="D80" s="288"/>
      <c r="E80" s="153"/>
      <c r="F80" s="390"/>
      <c r="G80" s="391"/>
      <c r="H80" s="392" t="str">
        <f t="shared" si="0"/>
        <v/>
      </c>
      <c r="I80" s="392"/>
      <c r="J80" s="287"/>
      <c r="K80" s="288"/>
      <c r="L80" s="155" t="str">
        <f t="shared" si="1"/>
        <v/>
      </c>
      <c r="P80" s="100" t="str">
        <f t="shared" si="2"/>
        <v/>
      </c>
      <c r="Q80" s="10" t="str">
        <f t="shared" si="3"/>
        <v/>
      </c>
      <c r="R80" s="10" t="str">
        <f t="shared" si="4"/>
        <v/>
      </c>
      <c r="S80" s="10" t="str">
        <f t="shared" si="5"/>
        <v/>
      </c>
    </row>
    <row r="81" spans="1:19" ht="16.5" customHeight="1" x14ac:dyDescent="0.25">
      <c r="A81" s="393"/>
      <c r="B81" s="394"/>
      <c r="C81" s="287"/>
      <c r="D81" s="288"/>
      <c r="E81" s="153"/>
      <c r="F81" s="390"/>
      <c r="G81" s="391"/>
      <c r="H81" s="392" t="str">
        <f t="shared" si="0"/>
        <v/>
      </c>
      <c r="I81" s="392"/>
      <c r="J81" s="287"/>
      <c r="K81" s="288"/>
      <c r="L81" s="155" t="str">
        <f t="shared" si="1"/>
        <v/>
      </c>
      <c r="P81" s="100" t="str">
        <f t="shared" si="2"/>
        <v/>
      </c>
      <c r="Q81" s="10" t="str">
        <f t="shared" si="3"/>
        <v/>
      </c>
      <c r="R81" s="10" t="str">
        <f t="shared" si="4"/>
        <v/>
      </c>
      <c r="S81" s="10" t="str">
        <f t="shared" si="5"/>
        <v/>
      </c>
    </row>
    <row r="82" spans="1:19" ht="16.5" customHeight="1" x14ac:dyDescent="0.25">
      <c r="A82" s="289"/>
      <c r="B82" s="288"/>
      <c r="C82" s="287"/>
      <c r="D82" s="288"/>
      <c r="E82" s="153"/>
      <c r="F82" s="287"/>
      <c r="G82" s="288"/>
      <c r="H82" s="392" t="str">
        <f t="shared" si="0"/>
        <v/>
      </c>
      <c r="I82" s="392"/>
      <c r="J82" s="287"/>
      <c r="K82" s="288"/>
      <c r="L82" s="155" t="str">
        <f t="shared" si="1"/>
        <v/>
      </c>
      <c r="P82" s="100" t="str">
        <f t="shared" si="2"/>
        <v/>
      </c>
      <c r="Q82" s="10" t="str">
        <f t="shared" si="3"/>
        <v/>
      </c>
      <c r="R82" s="10" t="str">
        <f t="shared" si="4"/>
        <v/>
      </c>
      <c r="S82" s="10" t="str">
        <f t="shared" si="5"/>
        <v/>
      </c>
    </row>
    <row r="83" spans="1:19" ht="16.5" customHeight="1" x14ac:dyDescent="0.25">
      <c r="A83" s="289"/>
      <c r="B83" s="288"/>
      <c r="C83" s="287"/>
      <c r="D83" s="288"/>
      <c r="E83" s="153"/>
      <c r="F83" s="287"/>
      <c r="G83" s="288"/>
      <c r="H83" s="392" t="str">
        <f t="shared" si="0"/>
        <v/>
      </c>
      <c r="I83" s="392"/>
      <c r="J83" s="287"/>
      <c r="K83" s="288"/>
      <c r="L83" s="155" t="str">
        <f t="shared" si="1"/>
        <v/>
      </c>
      <c r="P83" s="100" t="str">
        <f t="shared" si="2"/>
        <v/>
      </c>
      <c r="Q83" s="10" t="str">
        <f t="shared" si="3"/>
        <v/>
      </c>
      <c r="R83" s="10" t="str">
        <f t="shared" si="4"/>
        <v/>
      </c>
      <c r="S83" s="10" t="str">
        <f t="shared" si="5"/>
        <v/>
      </c>
    </row>
    <row r="84" spans="1:19" ht="16.5" customHeight="1" x14ac:dyDescent="0.25">
      <c r="A84" s="289"/>
      <c r="B84" s="288"/>
      <c r="C84" s="287"/>
      <c r="D84" s="288"/>
      <c r="E84" s="153"/>
      <c r="F84" s="287"/>
      <c r="G84" s="288"/>
      <c r="H84" s="392" t="str">
        <f t="shared" si="0"/>
        <v/>
      </c>
      <c r="I84" s="392"/>
      <c r="J84" s="287"/>
      <c r="K84" s="288"/>
      <c r="L84" s="155" t="str">
        <f t="shared" si="1"/>
        <v/>
      </c>
      <c r="P84" s="100" t="str">
        <f t="shared" si="2"/>
        <v/>
      </c>
      <c r="Q84" s="10" t="str">
        <f t="shared" si="3"/>
        <v/>
      </c>
      <c r="R84" s="10" t="str">
        <f t="shared" si="4"/>
        <v/>
      </c>
      <c r="S84" s="10" t="str">
        <f t="shared" si="5"/>
        <v/>
      </c>
    </row>
    <row r="85" spans="1:19" ht="16.5" customHeight="1" x14ac:dyDescent="0.25">
      <c r="A85" s="289"/>
      <c r="B85" s="288"/>
      <c r="C85" s="287"/>
      <c r="D85" s="288"/>
      <c r="E85" s="150"/>
      <c r="F85" s="287"/>
      <c r="G85" s="288"/>
      <c r="H85" s="392" t="str">
        <f t="shared" si="0"/>
        <v/>
      </c>
      <c r="I85" s="392"/>
      <c r="J85" s="287"/>
      <c r="K85" s="288"/>
      <c r="L85" s="155" t="str">
        <f t="shared" si="1"/>
        <v/>
      </c>
      <c r="P85" s="100" t="str">
        <f t="shared" si="2"/>
        <v/>
      </c>
      <c r="Q85" s="10" t="str">
        <f t="shared" si="3"/>
        <v/>
      </c>
      <c r="R85" s="10" t="str">
        <f t="shared" si="4"/>
        <v/>
      </c>
      <c r="S85" s="10" t="str">
        <f t="shared" si="5"/>
        <v/>
      </c>
    </row>
    <row r="86" spans="1:19" ht="16.5" customHeight="1" x14ac:dyDescent="0.25">
      <c r="A86" s="289"/>
      <c r="B86" s="288"/>
      <c r="C86" s="287"/>
      <c r="D86" s="288"/>
      <c r="E86" s="150"/>
      <c r="F86" s="287"/>
      <c r="G86" s="288"/>
      <c r="H86" s="392" t="str">
        <f t="shared" si="0"/>
        <v/>
      </c>
      <c r="I86" s="392"/>
      <c r="J86" s="287"/>
      <c r="K86" s="288"/>
      <c r="L86" s="155" t="str">
        <f t="shared" si="1"/>
        <v/>
      </c>
      <c r="P86" s="100" t="str">
        <f t="shared" si="2"/>
        <v/>
      </c>
      <c r="Q86" s="10" t="str">
        <f t="shared" si="3"/>
        <v/>
      </c>
      <c r="R86" s="10" t="str">
        <f t="shared" si="4"/>
        <v/>
      </c>
      <c r="S86" s="10" t="str">
        <f t="shared" si="5"/>
        <v/>
      </c>
    </row>
    <row r="87" spans="1:19" ht="16.5" customHeight="1" x14ac:dyDescent="0.25">
      <c r="A87" s="289"/>
      <c r="B87" s="288"/>
      <c r="C87" s="287"/>
      <c r="D87" s="288"/>
      <c r="E87" s="150"/>
      <c r="F87" s="287"/>
      <c r="G87" s="288"/>
      <c r="H87" s="392" t="str">
        <f t="shared" si="0"/>
        <v/>
      </c>
      <c r="I87" s="392"/>
      <c r="J87" s="287"/>
      <c r="K87" s="288"/>
      <c r="L87" s="155" t="str">
        <f t="shared" si="1"/>
        <v/>
      </c>
      <c r="P87" s="100" t="str">
        <f t="shared" si="2"/>
        <v/>
      </c>
      <c r="Q87" s="10" t="str">
        <f t="shared" si="3"/>
        <v/>
      </c>
      <c r="R87" s="10" t="str">
        <f t="shared" si="4"/>
        <v/>
      </c>
      <c r="S87" s="10" t="str">
        <f t="shared" si="5"/>
        <v/>
      </c>
    </row>
    <row r="88" spans="1:19" ht="16.5" customHeight="1" x14ac:dyDescent="0.25">
      <c r="A88" s="289"/>
      <c r="B88" s="288"/>
      <c r="C88" s="287"/>
      <c r="D88" s="288"/>
      <c r="E88" s="150"/>
      <c r="F88" s="287"/>
      <c r="G88" s="288"/>
      <c r="H88" s="392" t="str">
        <f t="shared" si="0"/>
        <v/>
      </c>
      <c r="I88" s="392"/>
      <c r="J88" s="287"/>
      <c r="K88" s="288"/>
      <c r="L88" s="155" t="str">
        <f t="shared" si="1"/>
        <v/>
      </c>
      <c r="P88" s="100" t="str">
        <f t="shared" si="2"/>
        <v/>
      </c>
      <c r="Q88" s="10" t="str">
        <f t="shared" si="3"/>
        <v/>
      </c>
      <c r="R88" s="10" t="str">
        <f t="shared" si="4"/>
        <v/>
      </c>
      <c r="S88" s="10" t="str">
        <f t="shared" si="5"/>
        <v/>
      </c>
    </row>
    <row r="89" spans="1:19" ht="16.5" customHeight="1" x14ac:dyDescent="0.25">
      <c r="A89" s="252"/>
      <c r="B89" s="238"/>
      <c r="C89" s="238"/>
      <c r="D89" s="238"/>
      <c r="E89" s="94"/>
      <c r="F89" s="238"/>
      <c r="G89" s="238"/>
      <c r="H89" s="392" t="str">
        <f t="shared" si="0"/>
        <v/>
      </c>
      <c r="I89" s="392"/>
      <c r="J89" s="238"/>
      <c r="K89" s="238"/>
      <c r="L89" s="155" t="str">
        <f t="shared" si="1"/>
        <v/>
      </c>
      <c r="P89" s="100" t="str">
        <f t="shared" si="2"/>
        <v/>
      </c>
      <c r="Q89" s="10" t="str">
        <f t="shared" si="3"/>
        <v/>
      </c>
      <c r="R89" s="10" t="str">
        <f t="shared" si="4"/>
        <v/>
      </c>
      <c r="S89" s="10" t="str">
        <f t="shared" si="5"/>
        <v/>
      </c>
    </row>
    <row r="90" spans="1:19" ht="16.5" customHeight="1" x14ac:dyDescent="0.25">
      <c r="A90" s="252"/>
      <c r="B90" s="238"/>
      <c r="C90" s="238"/>
      <c r="D90" s="238"/>
      <c r="E90" s="94"/>
      <c r="F90" s="238"/>
      <c r="G90" s="238"/>
      <c r="H90" s="392" t="str">
        <f t="shared" si="0"/>
        <v/>
      </c>
      <c r="I90" s="392"/>
      <c r="J90" s="238"/>
      <c r="K90" s="238"/>
      <c r="L90" s="155" t="str">
        <f t="shared" si="1"/>
        <v/>
      </c>
      <c r="P90" s="100" t="str">
        <f t="shared" si="2"/>
        <v/>
      </c>
      <c r="Q90" s="10" t="str">
        <f t="shared" si="3"/>
        <v/>
      </c>
      <c r="R90" s="10" t="str">
        <f t="shared" si="4"/>
        <v/>
      </c>
      <c r="S90" s="10" t="str">
        <f t="shared" si="5"/>
        <v/>
      </c>
    </row>
    <row r="91" spans="1:19" ht="16.5" customHeight="1" x14ac:dyDescent="0.25">
      <c r="A91" s="252"/>
      <c r="B91" s="238"/>
      <c r="C91" s="238"/>
      <c r="D91" s="238"/>
      <c r="E91" s="94"/>
      <c r="F91" s="238"/>
      <c r="G91" s="238"/>
      <c r="H91" s="392" t="str">
        <f t="shared" si="0"/>
        <v/>
      </c>
      <c r="I91" s="392"/>
      <c r="J91" s="238"/>
      <c r="K91" s="238"/>
      <c r="L91" s="155" t="str">
        <f t="shared" si="1"/>
        <v/>
      </c>
      <c r="P91" s="100" t="str">
        <f t="shared" si="2"/>
        <v/>
      </c>
      <c r="Q91" s="10" t="str">
        <f t="shared" si="3"/>
        <v/>
      </c>
      <c r="R91" s="10" t="str">
        <f t="shared" si="4"/>
        <v/>
      </c>
      <c r="S91" s="10" t="str">
        <f t="shared" si="5"/>
        <v/>
      </c>
    </row>
    <row r="92" spans="1:19" ht="16.5" customHeight="1" x14ac:dyDescent="0.25">
      <c r="A92" s="252"/>
      <c r="B92" s="238"/>
      <c r="C92" s="238"/>
      <c r="D92" s="238"/>
      <c r="E92" s="94"/>
      <c r="F92" s="238"/>
      <c r="G92" s="238"/>
      <c r="H92" s="392" t="str">
        <f t="shared" si="0"/>
        <v/>
      </c>
      <c r="I92" s="392"/>
      <c r="J92" s="238"/>
      <c r="K92" s="238"/>
      <c r="L92" s="155" t="str">
        <f t="shared" si="1"/>
        <v/>
      </c>
      <c r="P92" s="100" t="str">
        <f t="shared" si="2"/>
        <v/>
      </c>
      <c r="Q92" s="10" t="str">
        <f t="shared" si="3"/>
        <v/>
      </c>
      <c r="R92" s="10" t="str">
        <f t="shared" si="4"/>
        <v/>
      </c>
      <c r="S92" s="10" t="str">
        <f t="shared" si="5"/>
        <v/>
      </c>
    </row>
    <row r="93" spans="1:19" ht="16.5" customHeight="1" x14ac:dyDescent="0.25">
      <c r="A93" s="252"/>
      <c r="B93" s="238"/>
      <c r="C93" s="238"/>
      <c r="D93" s="238"/>
      <c r="E93" s="94"/>
      <c r="F93" s="238"/>
      <c r="G93" s="238"/>
      <c r="H93" s="392" t="str">
        <f t="shared" si="0"/>
        <v/>
      </c>
      <c r="I93" s="392"/>
      <c r="J93" s="238"/>
      <c r="K93" s="238"/>
      <c r="L93" s="155" t="str">
        <f t="shared" si="1"/>
        <v/>
      </c>
      <c r="P93" s="100" t="str">
        <f t="shared" si="2"/>
        <v/>
      </c>
      <c r="Q93" s="10" t="str">
        <f t="shared" si="3"/>
        <v/>
      </c>
      <c r="R93" s="10" t="str">
        <f t="shared" si="4"/>
        <v/>
      </c>
      <c r="S93" s="10" t="str">
        <f t="shared" si="5"/>
        <v/>
      </c>
    </row>
    <row r="94" spans="1:19" ht="16.5" customHeight="1" x14ac:dyDescent="0.25">
      <c r="A94" s="252"/>
      <c r="B94" s="238"/>
      <c r="C94" s="238"/>
      <c r="D94" s="238"/>
      <c r="E94" s="94"/>
      <c r="F94" s="238"/>
      <c r="G94" s="238"/>
      <c r="H94" s="392" t="str">
        <f t="shared" si="0"/>
        <v/>
      </c>
      <c r="I94" s="392"/>
      <c r="J94" s="238"/>
      <c r="K94" s="238"/>
      <c r="L94" s="155" t="str">
        <f t="shared" si="1"/>
        <v/>
      </c>
      <c r="P94" s="100" t="str">
        <f t="shared" si="2"/>
        <v/>
      </c>
      <c r="Q94" s="10" t="str">
        <f t="shared" si="3"/>
        <v/>
      </c>
      <c r="R94" s="10" t="str">
        <f t="shared" si="4"/>
        <v/>
      </c>
      <c r="S94" s="10" t="str">
        <f t="shared" si="5"/>
        <v/>
      </c>
    </row>
    <row r="95" spans="1:19" ht="16.5" customHeight="1" x14ac:dyDescent="0.25">
      <c r="A95" s="252"/>
      <c r="B95" s="238"/>
      <c r="C95" s="238"/>
      <c r="D95" s="238"/>
      <c r="E95" s="94"/>
      <c r="F95" s="238"/>
      <c r="G95" s="238"/>
      <c r="H95" s="392" t="str">
        <f t="shared" si="0"/>
        <v/>
      </c>
      <c r="I95" s="392"/>
      <c r="J95" s="238"/>
      <c r="K95" s="238"/>
      <c r="L95" s="155" t="str">
        <f t="shared" si="1"/>
        <v/>
      </c>
      <c r="P95" s="100" t="str">
        <f t="shared" si="2"/>
        <v/>
      </c>
      <c r="Q95" s="10" t="str">
        <f t="shared" si="3"/>
        <v/>
      </c>
      <c r="R95" s="10" t="str">
        <f t="shared" si="4"/>
        <v/>
      </c>
      <c r="S95" s="10" t="str">
        <f t="shared" si="5"/>
        <v/>
      </c>
    </row>
    <row r="96" spans="1:19" ht="16.5" customHeight="1" thickBot="1" x14ac:dyDescent="0.3">
      <c r="A96" s="260"/>
      <c r="B96" s="249"/>
      <c r="C96" s="249"/>
      <c r="D96" s="249"/>
      <c r="E96" s="95"/>
      <c r="F96" s="249"/>
      <c r="G96" s="249"/>
      <c r="H96" s="249" t="str">
        <f t="shared" ref="H96" si="6">IF(F96="","",F96-P96)</f>
        <v/>
      </c>
      <c r="I96" s="249"/>
      <c r="J96" s="249"/>
      <c r="K96" s="249"/>
      <c r="L96" s="97" t="str">
        <f t="shared" ref="L96" si="7">IF(H96="","",IF(AND(H96&gt;=-J96,H96&lt;=J96),"Pass","Fail"))</f>
        <v/>
      </c>
      <c r="P96" s="100" t="str">
        <f t="shared" si="2"/>
        <v/>
      </c>
      <c r="Q96" s="10" t="str">
        <f t="shared" si="3"/>
        <v/>
      </c>
      <c r="R96" s="10" t="str">
        <f t="shared" si="4"/>
        <v/>
      </c>
      <c r="S96" s="10" t="str">
        <f t="shared" si="5"/>
        <v/>
      </c>
    </row>
    <row r="120" spans="1:12" ht="16.5" customHeight="1" x14ac:dyDescent="0.25">
      <c r="A120" s="366"/>
      <c r="B120" s="367"/>
      <c r="C120" s="367"/>
      <c r="D120" s="367"/>
      <c r="E120" s="367"/>
      <c r="F120" s="367"/>
      <c r="G120" s="367"/>
      <c r="H120" s="367"/>
      <c r="I120" s="367"/>
      <c r="J120" s="367"/>
      <c r="K120" s="367"/>
      <c r="L120" s="368"/>
    </row>
    <row r="121" spans="1:12" ht="16.5" customHeight="1" x14ac:dyDescent="0.25">
      <c r="A121" s="369"/>
      <c r="B121" s="370"/>
      <c r="C121" s="370"/>
      <c r="D121" s="370"/>
      <c r="E121" s="370"/>
      <c r="F121" s="370"/>
      <c r="G121" s="370"/>
      <c r="H121" s="370"/>
      <c r="I121" s="370"/>
      <c r="J121" s="370"/>
      <c r="K121" s="370"/>
      <c r="L121" s="371"/>
    </row>
    <row r="122" spans="1:12" ht="16.5" customHeight="1" x14ac:dyDescent="0.25">
      <c r="A122" s="154"/>
      <c r="B122" s="154"/>
      <c r="C122" s="154"/>
      <c r="D122" s="154"/>
      <c r="E122" s="154"/>
      <c r="F122" s="154"/>
      <c r="G122" s="154"/>
      <c r="H122" s="154"/>
      <c r="I122" s="154"/>
      <c r="J122" s="154"/>
      <c r="K122" s="154"/>
      <c r="L122" s="154"/>
    </row>
    <row r="123" spans="1:12" ht="16.5" customHeight="1" x14ac:dyDescent="0.25">
      <c r="A123" s="283"/>
      <c r="B123" s="283"/>
      <c r="C123" s="283"/>
      <c r="D123" s="283"/>
      <c r="E123" s="284" t="s">
        <v>48</v>
      </c>
      <c r="F123" s="284"/>
      <c r="G123" s="284"/>
      <c r="H123" s="284"/>
      <c r="I123" s="284"/>
      <c r="J123" s="284"/>
      <c r="K123" s="284"/>
      <c r="L123" s="284"/>
    </row>
    <row r="124" spans="1:12" ht="16.5" customHeight="1" x14ac:dyDescent="0.25">
      <c r="A124" s="283"/>
      <c r="B124" s="283"/>
      <c r="C124" s="283"/>
      <c r="D124" s="283"/>
      <c r="E124" s="284"/>
      <c r="F124" s="284"/>
      <c r="G124" s="284"/>
      <c r="H124" s="284"/>
      <c r="I124" s="284"/>
      <c r="J124" s="284"/>
      <c r="K124" s="284"/>
      <c r="L124" s="284"/>
    </row>
    <row r="125" spans="1:12" ht="16.5" customHeight="1" x14ac:dyDescent="0.25">
      <c r="A125" s="283"/>
      <c r="B125" s="283"/>
      <c r="C125" s="283"/>
      <c r="D125" s="283"/>
      <c r="E125" s="284"/>
      <c r="F125" s="284"/>
      <c r="G125" s="284"/>
      <c r="H125" s="284"/>
      <c r="I125" s="284"/>
      <c r="J125" s="284"/>
      <c r="K125" s="284"/>
      <c r="L125" s="284"/>
    </row>
    <row r="126" spans="1:12" ht="16.5" customHeight="1" x14ac:dyDescent="0.25">
      <c r="A126" s="283"/>
      <c r="B126" s="283"/>
      <c r="C126" s="283"/>
      <c r="D126" s="283"/>
      <c r="E126" s="293" t="s">
        <v>51</v>
      </c>
      <c r="F126" s="293"/>
      <c r="G126" s="293"/>
      <c r="H126" s="293"/>
      <c r="I126" s="293"/>
      <c r="J126" s="293"/>
      <c r="K126" s="293"/>
      <c r="L126" s="293"/>
    </row>
    <row r="127" spans="1:12" ht="16.5" customHeight="1" x14ac:dyDescent="0.25">
      <c r="A127" s="283"/>
      <c r="B127" s="283"/>
      <c r="C127" s="283"/>
      <c r="D127" s="283"/>
      <c r="E127" s="293"/>
      <c r="F127" s="293"/>
      <c r="G127" s="293"/>
      <c r="H127" s="293"/>
      <c r="I127" s="293"/>
      <c r="J127" s="293"/>
      <c r="K127" s="293"/>
      <c r="L127" s="293"/>
    </row>
    <row r="128" spans="1:12" ht="16.5" customHeight="1" x14ac:dyDescent="0.25">
      <c r="A128" s="283"/>
      <c r="B128" s="283"/>
      <c r="C128" s="283"/>
      <c r="D128" s="283"/>
      <c r="E128" s="293"/>
      <c r="F128" s="293"/>
      <c r="G128" s="293"/>
      <c r="H128" s="293"/>
      <c r="I128" s="293"/>
      <c r="J128" s="293"/>
      <c r="K128" s="293"/>
      <c r="L128" s="293"/>
    </row>
    <row r="130" spans="1:19" ht="16.5" customHeight="1" thickBot="1" x14ac:dyDescent="0.3"/>
    <row r="131" spans="1:19" ht="16.5" customHeight="1" thickBot="1" x14ac:dyDescent="0.3">
      <c r="A131" s="240" t="str">
        <f>IF(K32="","",IF(K32="Repaired","Calibration Data: As Left",""))</f>
        <v/>
      </c>
      <c r="B131" s="241"/>
      <c r="C131" s="241"/>
      <c r="D131" s="241"/>
      <c r="E131" s="241"/>
      <c r="F131" s="241"/>
      <c r="G131" s="241"/>
      <c r="H131" s="241"/>
      <c r="I131" s="241"/>
      <c r="J131" s="241"/>
      <c r="K131" s="241"/>
      <c r="L131" s="242"/>
    </row>
    <row r="132" spans="1:19" ht="33.75" customHeight="1" x14ac:dyDescent="0.25">
      <c r="A132" s="261" t="s">
        <v>0</v>
      </c>
      <c r="B132" s="236"/>
      <c r="C132" s="236" t="s">
        <v>2</v>
      </c>
      <c r="D132" s="236"/>
      <c r="E132" s="84" t="s">
        <v>1</v>
      </c>
      <c r="F132" s="236" t="s">
        <v>45</v>
      </c>
      <c r="G132" s="236"/>
      <c r="H132" s="236" t="s">
        <v>3</v>
      </c>
      <c r="I132" s="236"/>
      <c r="J132" s="236" t="s">
        <v>5</v>
      </c>
      <c r="K132" s="236"/>
      <c r="L132" s="27" t="s">
        <v>4</v>
      </c>
      <c r="O132" s="10" t="s">
        <v>56</v>
      </c>
      <c r="P132" s="10" t="s">
        <v>57</v>
      </c>
      <c r="Q132" s="99" t="s">
        <v>58</v>
      </c>
      <c r="R132" s="99" t="s">
        <v>59</v>
      </c>
      <c r="S132" s="10" t="s">
        <v>60</v>
      </c>
    </row>
    <row r="133" spans="1:19" ht="16.5" customHeight="1" x14ac:dyDescent="0.25">
      <c r="A133" s="252"/>
      <c r="B133" s="238"/>
      <c r="C133" s="238"/>
      <c r="D133" s="238"/>
      <c r="E133" s="81"/>
      <c r="F133" s="238"/>
      <c r="G133" s="238"/>
      <c r="H133" s="238" t="str">
        <f>IF(F133="","",F133-P133)</f>
        <v/>
      </c>
      <c r="I133" s="238"/>
      <c r="J133" s="238"/>
      <c r="K133" s="238"/>
      <c r="L133" s="92" t="str">
        <f>IF(H133="","",IF(AND(H133&gt;=-J133,H133&lt;=J133),"Pass","Fail"))</f>
        <v/>
      </c>
      <c r="O133" s="10">
        <f>MAX(A133:A153)-MIN(A133:A153)</f>
        <v>0</v>
      </c>
      <c r="P133" s="100" t="str">
        <f>IF(C133="","",(C133*(16/$O$133))+(4-($A$133*(16/$O$133))))</f>
        <v/>
      </c>
      <c r="Q133" s="10" t="str">
        <f>IF(J133="","",-J133)</f>
        <v/>
      </c>
      <c r="R133" s="10" t="str">
        <f>IF(J133="","",J133)</f>
        <v/>
      </c>
      <c r="S133" s="10" t="str">
        <f>IF(H133="","",(H133/16)*100)</f>
        <v/>
      </c>
    </row>
    <row r="134" spans="1:19" ht="16.5" customHeight="1" x14ac:dyDescent="0.25">
      <c r="A134" s="252"/>
      <c r="B134" s="238"/>
      <c r="C134" s="238"/>
      <c r="D134" s="238"/>
      <c r="E134" s="153"/>
      <c r="F134" s="238"/>
      <c r="G134" s="238"/>
      <c r="H134" s="238" t="str">
        <f>IF(F134="","",F134-P134)</f>
        <v/>
      </c>
      <c r="I134" s="238"/>
      <c r="J134" s="238"/>
      <c r="K134" s="238"/>
      <c r="L134" s="155"/>
      <c r="P134" s="100" t="str">
        <f t="shared" ref="P134:P153" si="8">IF(C134="","",(C134*(16/$O$133))+(4-($A$133*(16/$O$133))))</f>
        <v/>
      </c>
      <c r="Q134" s="10" t="str">
        <f t="shared" ref="Q134:Q153" si="9">IF(J134="","",-J134)</f>
        <v/>
      </c>
      <c r="R134" s="10" t="str">
        <f t="shared" ref="R134:R153" si="10">IF(J134="","",J134)</f>
        <v/>
      </c>
      <c r="S134" s="10" t="str">
        <f t="shared" ref="S134:S153" si="11">IF(H134="","",(H134/16)*100)</f>
        <v/>
      </c>
    </row>
    <row r="135" spans="1:19" ht="16.5" customHeight="1" x14ac:dyDescent="0.25">
      <c r="A135" s="252"/>
      <c r="B135" s="238"/>
      <c r="C135" s="238"/>
      <c r="D135" s="238"/>
      <c r="E135" s="153"/>
      <c r="F135" s="238"/>
      <c r="G135" s="238"/>
      <c r="H135" s="238" t="str">
        <f t="shared" ref="H135:H145" si="12">IF(F135="","",F135-P135)</f>
        <v/>
      </c>
      <c r="I135" s="238"/>
      <c r="J135" s="238"/>
      <c r="K135" s="238"/>
      <c r="L135" s="155"/>
      <c r="P135" s="100" t="str">
        <f t="shared" si="8"/>
        <v/>
      </c>
      <c r="Q135" s="10" t="str">
        <f t="shared" si="9"/>
        <v/>
      </c>
      <c r="R135" s="10" t="str">
        <f t="shared" si="10"/>
        <v/>
      </c>
      <c r="S135" s="10" t="str">
        <f t="shared" si="11"/>
        <v/>
      </c>
    </row>
    <row r="136" spans="1:19" ht="16.5" customHeight="1" x14ac:dyDescent="0.25">
      <c r="A136" s="252"/>
      <c r="B136" s="238"/>
      <c r="C136" s="238"/>
      <c r="D136" s="238"/>
      <c r="E136" s="153"/>
      <c r="F136" s="238"/>
      <c r="G136" s="238"/>
      <c r="H136" s="238" t="str">
        <f t="shared" si="12"/>
        <v/>
      </c>
      <c r="I136" s="238"/>
      <c r="J136" s="238"/>
      <c r="K136" s="238"/>
      <c r="L136" s="155"/>
      <c r="P136" s="100" t="str">
        <f t="shared" si="8"/>
        <v/>
      </c>
      <c r="Q136" s="10" t="str">
        <f t="shared" si="9"/>
        <v/>
      </c>
      <c r="R136" s="10" t="str">
        <f t="shared" si="10"/>
        <v/>
      </c>
      <c r="S136" s="10" t="str">
        <f t="shared" si="11"/>
        <v/>
      </c>
    </row>
    <row r="137" spans="1:19" ht="16.5" customHeight="1" x14ac:dyDescent="0.25">
      <c r="A137" s="252"/>
      <c r="B137" s="238"/>
      <c r="C137" s="238"/>
      <c r="D137" s="238"/>
      <c r="E137" s="153"/>
      <c r="F137" s="238"/>
      <c r="G137" s="238"/>
      <c r="H137" s="238" t="str">
        <f t="shared" si="12"/>
        <v/>
      </c>
      <c r="I137" s="238"/>
      <c r="J137" s="238"/>
      <c r="K137" s="238"/>
      <c r="L137" s="155"/>
      <c r="P137" s="100" t="str">
        <f t="shared" si="8"/>
        <v/>
      </c>
      <c r="Q137" s="10" t="str">
        <f t="shared" si="9"/>
        <v/>
      </c>
      <c r="R137" s="10" t="str">
        <f t="shared" si="10"/>
        <v/>
      </c>
      <c r="S137" s="10" t="str">
        <f t="shared" si="11"/>
        <v/>
      </c>
    </row>
    <row r="138" spans="1:19" ht="16.5" customHeight="1" x14ac:dyDescent="0.25">
      <c r="A138" s="252"/>
      <c r="B138" s="238"/>
      <c r="C138" s="238"/>
      <c r="D138" s="238"/>
      <c r="E138" s="153"/>
      <c r="F138" s="238"/>
      <c r="G138" s="238"/>
      <c r="H138" s="238" t="str">
        <f t="shared" si="12"/>
        <v/>
      </c>
      <c r="I138" s="238"/>
      <c r="J138" s="238"/>
      <c r="K138" s="238"/>
      <c r="L138" s="155"/>
      <c r="P138" s="100" t="str">
        <f t="shared" si="8"/>
        <v/>
      </c>
      <c r="Q138" s="10" t="str">
        <f t="shared" si="9"/>
        <v/>
      </c>
      <c r="R138" s="10" t="str">
        <f t="shared" si="10"/>
        <v/>
      </c>
      <c r="S138" s="10" t="str">
        <f t="shared" si="11"/>
        <v/>
      </c>
    </row>
    <row r="139" spans="1:19" ht="16.5" customHeight="1" x14ac:dyDescent="0.25">
      <c r="A139" s="252"/>
      <c r="B139" s="238"/>
      <c r="C139" s="238"/>
      <c r="D139" s="238"/>
      <c r="E139" s="153"/>
      <c r="F139" s="238"/>
      <c r="G139" s="238"/>
      <c r="H139" s="238" t="str">
        <f t="shared" si="12"/>
        <v/>
      </c>
      <c r="I139" s="238"/>
      <c r="J139" s="238"/>
      <c r="K139" s="238"/>
      <c r="L139" s="155"/>
      <c r="P139" s="100" t="str">
        <f t="shared" si="8"/>
        <v/>
      </c>
      <c r="Q139" s="10" t="str">
        <f t="shared" si="9"/>
        <v/>
      </c>
      <c r="R139" s="10" t="str">
        <f t="shared" si="10"/>
        <v/>
      </c>
      <c r="S139" s="10" t="str">
        <f t="shared" si="11"/>
        <v/>
      </c>
    </row>
    <row r="140" spans="1:19" ht="16.5" customHeight="1" x14ac:dyDescent="0.25">
      <c r="A140" s="252"/>
      <c r="B140" s="238"/>
      <c r="C140" s="238"/>
      <c r="D140" s="238"/>
      <c r="E140" s="153"/>
      <c r="F140" s="238"/>
      <c r="G140" s="238"/>
      <c r="H140" s="238" t="str">
        <f t="shared" si="12"/>
        <v/>
      </c>
      <c r="I140" s="238"/>
      <c r="J140" s="238"/>
      <c r="K140" s="238"/>
      <c r="L140" s="155"/>
      <c r="P140" s="100" t="str">
        <f t="shared" si="8"/>
        <v/>
      </c>
      <c r="Q140" s="10" t="str">
        <f t="shared" si="9"/>
        <v/>
      </c>
      <c r="R140" s="10" t="str">
        <f t="shared" si="10"/>
        <v/>
      </c>
      <c r="S140" s="10" t="str">
        <f t="shared" si="11"/>
        <v/>
      </c>
    </row>
    <row r="141" spans="1:19" ht="16.5" customHeight="1" x14ac:dyDescent="0.25">
      <c r="A141" s="252"/>
      <c r="B141" s="238"/>
      <c r="C141" s="238"/>
      <c r="D141" s="238"/>
      <c r="E141" s="153"/>
      <c r="F141" s="238"/>
      <c r="G141" s="238"/>
      <c r="H141" s="238" t="str">
        <f t="shared" si="12"/>
        <v/>
      </c>
      <c r="I141" s="238"/>
      <c r="J141" s="238"/>
      <c r="K141" s="238"/>
      <c r="L141" s="155"/>
      <c r="P141" s="100" t="str">
        <f t="shared" si="8"/>
        <v/>
      </c>
      <c r="Q141" s="10" t="str">
        <f t="shared" si="9"/>
        <v/>
      </c>
      <c r="R141" s="10" t="str">
        <f t="shared" si="10"/>
        <v/>
      </c>
      <c r="S141" s="10" t="str">
        <f t="shared" si="11"/>
        <v/>
      </c>
    </row>
    <row r="142" spans="1:19" ht="16.5" customHeight="1" x14ac:dyDescent="0.25">
      <c r="A142" s="252"/>
      <c r="B142" s="238"/>
      <c r="C142" s="238"/>
      <c r="D142" s="238"/>
      <c r="E142" s="153"/>
      <c r="F142" s="238"/>
      <c r="G142" s="238"/>
      <c r="H142" s="238" t="str">
        <f t="shared" si="12"/>
        <v/>
      </c>
      <c r="I142" s="238"/>
      <c r="J142" s="238"/>
      <c r="K142" s="238"/>
      <c r="L142" s="155"/>
      <c r="P142" s="100" t="str">
        <f t="shared" si="8"/>
        <v/>
      </c>
      <c r="Q142" s="10" t="str">
        <f t="shared" si="9"/>
        <v/>
      </c>
      <c r="R142" s="10" t="str">
        <f t="shared" si="10"/>
        <v/>
      </c>
      <c r="S142" s="10" t="str">
        <f t="shared" si="11"/>
        <v/>
      </c>
    </row>
    <row r="143" spans="1:19" ht="16.5" customHeight="1" x14ac:dyDescent="0.25">
      <c r="A143" s="252"/>
      <c r="B143" s="238"/>
      <c r="C143" s="238"/>
      <c r="D143" s="238"/>
      <c r="E143" s="153"/>
      <c r="F143" s="238"/>
      <c r="G143" s="238"/>
      <c r="H143" s="238" t="str">
        <f t="shared" si="12"/>
        <v/>
      </c>
      <c r="I143" s="238"/>
      <c r="J143" s="238"/>
      <c r="K143" s="238"/>
      <c r="L143" s="155"/>
      <c r="P143" s="100" t="str">
        <f t="shared" si="8"/>
        <v/>
      </c>
      <c r="Q143" s="10" t="str">
        <f t="shared" si="9"/>
        <v/>
      </c>
      <c r="R143" s="10" t="str">
        <f t="shared" si="10"/>
        <v/>
      </c>
      <c r="S143" s="10" t="str">
        <f t="shared" si="11"/>
        <v/>
      </c>
    </row>
    <row r="144" spans="1:19" ht="16.5" customHeight="1" x14ac:dyDescent="0.25">
      <c r="A144" s="252"/>
      <c r="B144" s="238"/>
      <c r="C144" s="238"/>
      <c r="D144" s="238"/>
      <c r="E144" s="153"/>
      <c r="F144" s="238"/>
      <c r="G144" s="238"/>
      <c r="H144" s="238" t="str">
        <f t="shared" si="12"/>
        <v/>
      </c>
      <c r="I144" s="238"/>
      <c r="J144" s="238"/>
      <c r="K144" s="238"/>
      <c r="L144" s="155"/>
      <c r="P144" s="100" t="str">
        <f t="shared" si="8"/>
        <v/>
      </c>
      <c r="Q144" s="10" t="str">
        <f t="shared" si="9"/>
        <v/>
      </c>
      <c r="R144" s="10" t="str">
        <f t="shared" si="10"/>
        <v/>
      </c>
      <c r="S144" s="10" t="str">
        <f t="shared" si="11"/>
        <v/>
      </c>
    </row>
    <row r="145" spans="1:19" ht="16.5" customHeight="1" x14ac:dyDescent="0.25">
      <c r="A145" s="252"/>
      <c r="B145" s="238"/>
      <c r="C145" s="238"/>
      <c r="D145" s="238"/>
      <c r="E145" s="153"/>
      <c r="F145" s="238"/>
      <c r="G145" s="238"/>
      <c r="H145" s="238" t="str">
        <f t="shared" si="12"/>
        <v/>
      </c>
      <c r="I145" s="238"/>
      <c r="J145" s="238"/>
      <c r="K145" s="238"/>
      <c r="L145" s="155"/>
      <c r="P145" s="100" t="str">
        <f t="shared" si="8"/>
        <v/>
      </c>
      <c r="Q145" s="10" t="str">
        <f t="shared" si="9"/>
        <v/>
      </c>
      <c r="R145" s="10" t="str">
        <f t="shared" si="10"/>
        <v/>
      </c>
      <c r="S145" s="10" t="str">
        <f t="shared" si="11"/>
        <v/>
      </c>
    </row>
    <row r="146" spans="1:19" ht="16.5" customHeight="1" x14ac:dyDescent="0.25">
      <c r="A146" s="252"/>
      <c r="B146" s="238"/>
      <c r="C146" s="238"/>
      <c r="D146" s="238"/>
      <c r="E146" s="81"/>
      <c r="F146" s="238"/>
      <c r="G146" s="238"/>
      <c r="H146" s="238" t="str">
        <f t="shared" ref="H146:H153" si="13">IF(A146="","",A146-C146)</f>
        <v/>
      </c>
      <c r="I146" s="238"/>
      <c r="J146" s="238"/>
      <c r="K146" s="238"/>
      <c r="L146" s="92" t="str">
        <f t="shared" ref="L146:L153" si="14">IF(H146="","",IF(AND(H146&gt;=-J146,H146&lt;=J146),"Pass","Fail"))</f>
        <v/>
      </c>
      <c r="P146" s="100" t="str">
        <f t="shared" si="8"/>
        <v/>
      </c>
      <c r="Q146" s="10" t="str">
        <f t="shared" si="9"/>
        <v/>
      </c>
      <c r="R146" s="10" t="str">
        <f t="shared" si="10"/>
        <v/>
      </c>
      <c r="S146" s="10" t="str">
        <f t="shared" si="11"/>
        <v/>
      </c>
    </row>
    <row r="147" spans="1:19" ht="16.5" customHeight="1" x14ac:dyDescent="0.25">
      <c r="A147" s="252"/>
      <c r="B147" s="238"/>
      <c r="C147" s="238"/>
      <c r="D147" s="238"/>
      <c r="E147" s="81"/>
      <c r="F147" s="238"/>
      <c r="G147" s="238"/>
      <c r="H147" s="238" t="str">
        <f t="shared" si="13"/>
        <v/>
      </c>
      <c r="I147" s="238"/>
      <c r="J147" s="238"/>
      <c r="K147" s="238"/>
      <c r="L147" s="92" t="str">
        <f t="shared" si="14"/>
        <v/>
      </c>
      <c r="P147" s="100" t="str">
        <f t="shared" si="8"/>
        <v/>
      </c>
      <c r="Q147" s="10" t="str">
        <f t="shared" si="9"/>
        <v/>
      </c>
      <c r="R147" s="10" t="str">
        <f t="shared" si="10"/>
        <v/>
      </c>
      <c r="S147" s="10" t="str">
        <f t="shared" si="11"/>
        <v/>
      </c>
    </row>
    <row r="148" spans="1:19" ht="16.5" customHeight="1" x14ac:dyDescent="0.25">
      <c r="A148" s="252"/>
      <c r="B148" s="238"/>
      <c r="C148" s="238"/>
      <c r="D148" s="238"/>
      <c r="E148" s="81"/>
      <c r="F148" s="238"/>
      <c r="G148" s="238"/>
      <c r="H148" s="238" t="str">
        <f t="shared" si="13"/>
        <v/>
      </c>
      <c r="I148" s="238"/>
      <c r="J148" s="238"/>
      <c r="K148" s="238"/>
      <c r="L148" s="92" t="str">
        <f t="shared" si="14"/>
        <v/>
      </c>
      <c r="P148" s="100" t="str">
        <f t="shared" si="8"/>
        <v/>
      </c>
      <c r="Q148" s="10" t="str">
        <f t="shared" si="9"/>
        <v/>
      </c>
      <c r="R148" s="10" t="str">
        <f t="shared" si="10"/>
        <v/>
      </c>
      <c r="S148" s="10" t="str">
        <f t="shared" si="11"/>
        <v/>
      </c>
    </row>
    <row r="149" spans="1:19" ht="16.5" customHeight="1" x14ac:dyDescent="0.25">
      <c r="A149" s="252"/>
      <c r="B149" s="238"/>
      <c r="C149" s="238"/>
      <c r="D149" s="238"/>
      <c r="E149" s="81"/>
      <c r="F149" s="238"/>
      <c r="G149" s="238"/>
      <c r="H149" s="238" t="str">
        <f t="shared" si="13"/>
        <v/>
      </c>
      <c r="I149" s="238"/>
      <c r="J149" s="238"/>
      <c r="K149" s="238"/>
      <c r="L149" s="92" t="str">
        <f t="shared" si="14"/>
        <v/>
      </c>
      <c r="P149" s="100" t="str">
        <f t="shared" si="8"/>
        <v/>
      </c>
      <c r="Q149" s="10" t="str">
        <f t="shared" si="9"/>
        <v/>
      </c>
      <c r="R149" s="10" t="str">
        <f t="shared" si="10"/>
        <v/>
      </c>
      <c r="S149" s="10" t="str">
        <f t="shared" si="11"/>
        <v/>
      </c>
    </row>
    <row r="150" spans="1:19" ht="16.5" customHeight="1" x14ac:dyDescent="0.25">
      <c r="A150" s="252"/>
      <c r="B150" s="238"/>
      <c r="C150" s="238"/>
      <c r="D150" s="238"/>
      <c r="E150" s="81"/>
      <c r="F150" s="238"/>
      <c r="G150" s="238"/>
      <c r="H150" s="238" t="str">
        <f t="shared" si="13"/>
        <v/>
      </c>
      <c r="I150" s="238"/>
      <c r="J150" s="238"/>
      <c r="K150" s="238"/>
      <c r="L150" s="92" t="str">
        <f t="shared" si="14"/>
        <v/>
      </c>
      <c r="P150" s="100" t="str">
        <f t="shared" si="8"/>
        <v/>
      </c>
      <c r="Q150" s="10" t="str">
        <f t="shared" si="9"/>
        <v/>
      </c>
      <c r="R150" s="10" t="str">
        <f t="shared" si="10"/>
        <v/>
      </c>
      <c r="S150" s="10" t="str">
        <f t="shared" si="11"/>
        <v/>
      </c>
    </row>
    <row r="151" spans="1:19" ht="16.5" customHeight="1" x14ac:dyDescent="0.25">
      <c r="A151" s="252"/>
      <c r="B151" s="238"/>
      <c r="C151" s="238"/>
      <c r="D151" s="238"/>
      <c r="E151" s="81"/>
      <c r="F151" s="238"/>
      <c r="G151" s="238"/>
      <c r="H151" s="238" t="str">
        <f t="shared" si="13"/>
        <v/>
      </c>
      <c r="I151" s="238"/>
      <c r="J151" s="238"/>
      <c r="K151" s="238"/>
      <c r="L151" s="92" t="str">
        <f t="shared" si="14"/>
        <v/>
      </c>
      <c r="P151" s="100" t="str">
        <f t="shared" si="8"/>
        <v/>
      </c>
      <c r="Q151" s="10" t="str">
        <f t="shared" si="9"/>
        <v/>
      </c>
      <c r="R151" s="10" t="str">
        <f t="shared" si="10"/>
        <v/>
      </c>
      <c r="S151" s="10" t="str">
        <f t="shared" si="11"/>
        <v/>
      </c>
    </row>
    <row r="152" spans="1:19" ht="16.5" customHeight="1" x14ac:dyDescent="0.25">
      <c r="A152" s="252"/>
      <c r="B152" s="238"/>
      <c r="C152" s="238"/>
      <c r="D152" s="238"/>
      <c r="E152" s="81"/>
      <c r="F152" s="238"/>
      <c r="G152" s="238"/>
      <c r="H152" s="238" t="str">
        <f t="shared" si="13"/>
        <v/>
      </c>
      <c r="I152" s="238"/>
      <c r="J152" s="238"/>
      <c r="K152" s="238"/>
      <c r="L152" s="92" t="str">
        <f t="shared" si="14"/>
        <v/>
      </c>
      <c r="P152" s="100" t="str">
        <f t="shared" si="8"/>
        <v/>
      </c>
      <c r="Q152" s="10" t="str">
        <f t="shared" si="9"/>
        <v/>
      </c>
      <c r="R152" s="10" t="str">
        <f t="shared" si="10"/>
        <v/>
      </c>
      <c r="S152" s="10" t="str">
        <f t="shared" si="11"/>
        <v/>
      </c>
    </row>
    <row r="153" spans="1:19" ht="16.5" customHeight="1" thickBot="1" x14ac:dyDescent="0.3">
      <c r="A153" s="260"/>
      <c r="B153" s="249"/>
      <c r="C153" s="249"/>
      <c r="D153" s="249"/>
      <c r="E153" s="83"/>
      <c r="F153" s="249"/>
      <c r="G153" s="249"/>
      <c r="H153" s="249" t="str">
        <f t="shared" si="13"/>
        <v/>
      </c>
      <c r="I153" s="249"/>
      <c r="J153" s="249"/>
      <c r="K153" s="249"/>
      <c r="L153" s="91" t="str">
        <f t="shared" si="14"/>
        <v/>
      </c>
      <c r="P153" s="100" t="str">
        <f t="shared" si="8"/>
        <v/>
      </c>
      <c r="Q153" s="10" t="str">
        <f t="shared" si="9"/>
        <v/>
      </c>
      <c r="R153" s="10" t="str">
        <f t="shared" si="10"/>
        <v/>
      </c>
      <c r="S153" s="10" t="str">
        <f t="shared" si="11"/>
        <v/>
      </c>
    </row>
    <row r="154" spans="1:19" ht="16.5" customHeight="1" x14ac:dyDescent="0.25">
      <c r="B154" s="82"/>
      <c r="C154" s="82"/>
      <c r="D154" s="82"/>
      <c r="E154" s="82"/>
      <c r="F154" s="82"/>
      <c r="G154" s="82"/>
      <c r="H154" s="82"/>
      <c r="I154" s="82"/>
      <c r="J154" s="82"/>
      <c r="K154" s="90"/>
      <c r="L154" s="37"/>
    </row>
    <row r="155" spans="1:19" ht="16.5" customHeight="1" x14ac:dyDescent="0.25">
      <c r="B155" s="82"/>
      <c r="C155" s="82"/>
      <c r="D155" s="82"/>
      <c r="E155" s="82"/>
      <c r="F155" s="82"/>
      <c r="G155" s="82"/>
      <c r="H155" s="82"/>
      <c r="I155" s="82"/>
      <c r="J155" s="82"/>
      <c r="K155" s="90"/>
      <c r="L155" s="37"/>
    </row>
  </sheetData>
  <mergeCells count="343">
    <mergeCell ref="I57:L58"/>
    <mergeCell ref="C58:F58"/>
    <mergeCell ref="C60:F60"/>
    <mergeCell ref="I60:L60"/>
    <mergeCell ref="A54:L55"/>
    <mergeCell ref="A153:B153"/>
    <mergeCell ref="C153:D153"/>
    <mergeCell ref="F153:G153"/>
    <mergeCell ref="H153:I153"/>
    <mergeCell ref="J153:K153"/>
    <mergeCell ref="F151:G151"/>
    <mergeCell ref="H151:I151"/>
    <mergeCell ref="J151:K151"/>
    <mergeCell ref="A152:B152"/>
    <mergeCell ref="C152:D152"/>
    <mergeCell ref="F152:G152"/>
    <mergeCell ref="H152:I152"/>
    <mergeCell ref="J152:K152"/>
    <mergeCell ref="A151:B151"/>
    <mergeCell ref="C151:D151"/>
    <mergeCell ref="F149:G149"/>
    <mergeCell ref="H149:I149"/>
    <mergeCell ref="J149:K149"/>
    <mergeCell ref="A150:B150"/>
    <mergeCell ref="C150:D150"/>
    <mergeCell ref="F150:G150"/>
    <mergeCell ref="H150:I150"/>
    <mergeCell ref="J150:K150"/>
    <mergeCell ref="F147:G147"/>
    <mergeCell ref="H147:I147"/>
    <mergeCell ref="J147:K147"/>
    <mergeCell ref="A148:B148"/>
    <mergeCell ref="C148:D148"/>
    <mergeCell ref="F148:G148"/>
    <mergeCell ref="H148:I148"/>
    <mergeCell ref="J148:K148"/>
    <mergeCell ref="A149:B149"/>
    <mergeCell ref="C149:D149"/>
    <mergeCell ref="A147:B147"/>
    <mergeCell ref="C147:D147"/>
    <mergeCell ref="A146:B146"/>
    <mergeCell ref="C146:D146"/>
    <mergeCell ref="F146:G146"/>
    <mergeCell ref="H146:I146"/>
    <mergeCell ref="J146:K146"/>
    <mergeCell ref="A131:L131"/>
    <mergeCell ref="A132:B132"/>
    <mergeCell ref="C132:D132"/>
    <mergeCell ref="F132:G132"/>
    <mergeCell ref="H132:I132"/>
    <mergeCell ref="J132:K132"/>
    <mergeCell ref="A133:B133"/>
    <mergeCell ref="C133:D133"/>
    <mergeCell ref="F133:G133"/>
    <mergeCell ref="A145:B145"/>
    <mergeCell ref="A144:B144"/>
    <mergeCell ref="A143:B143"/>
    <mergeCell ref="A142:B142"/>
    <mergeCell ref="A141:B141"/>
    <mergeCell ref="A140:B140"/>
    <mergeCell ref="A139:B139"/>
    <mergeCell ref="A138:B138"/>
    <mergeCell ref="A137:B137"/>
    <mergeCell ref="A136:B136"/>
    <mergeCell ref="E69:L71"/>
    <mergeCell ref="A60:B60"/>
    <mergeCell ref="G60:H60"/>
    <mergeCell ref="A63:L64"/>
    <mergeCell ref="H133:I133"/>
    <mergeCell ref="J133:K133"/>
    <mergeCell ref="C89:D89"/>
    <mergeCell ref="F89:G89"/>
    <mergeCell ref="H89:I89"/>
    <mergeCell ref="J89:K89"/>
    <mergeCell ref="A74:L74"/>
    <mergeCell ref="A75:B75"/>
    <mergeCell ref="C75:D75"/>
    <mergeCell ref="F75:G75"/>
    <mergeCell ref="H75:I75"/>
    <mergeCell ref="J75:K75"/>
    <mergeCell ref="A66:D71"/>
    <mergeCell ref="A88:B88"/>
    <mergeCell ref="A87:B87"/>
    <mergeCell ref="A86:B86"/>
    <mergeCell ref="A85:B85"/>
    <mergeCell ref="A79:B79"/>
    <mergeCell ref="A77:B77"/>
    <mergeCell ref="C88:D88"/>
    <mergeCell ref="A47:L49"/>
    <mergeCell ref="A52:L53"/>
    <mergeCell ref="A58:B58"/>
    <mergeCell ref="G58:H58"/>
    <mergeCell ref="A96:B96"/>
    <mergeCell ref="C96:D96"/>
    <mergeCell ref="F96:G96"/>
    <mergeCell ref="H96:I96"/>
    <mergeCell ref="J96:K96"/>
    <mergeCell ref="H90:I90"/>
    <mergeCell ref="J90:K90"/>
    <mergeCell ref="A91:B91"/>
    <mergeCell ref="C91:D91"/>
    <mergeCell ref="F91:G91"/>
    <mergeCell ref="H91:I91"/>
    <mergeCell ref="J91:K91"/>
    <mergeCell ref="A76:B76"/>
    <mergeCell ref="C76:D76"/>
    <mergeCell ref="F76:G76"/>
    <mergeCell ref="H76:I76"/>
    <mergeCell ref="J76:K76"/>
    <mergeCell ref="A89:B89"/>
    <mergeCell ref="E66:L68"/>
    <mergeCell ref="A78:B78"/>
    <mergeCell ref="A46:L46"/>
    <mergeCell ref="A94:B94"/>
    <mergeCell ref="C94:D94"/>
    <mergeCell ref="F94:G94"/>
    <mergeCell ref="H94:I94"/>
    <mergeCell ref="J94:K94"/>
    <mergeCell ref="A95:B95"/>
    <mergeCell ref="C95:D95"/>
    <mergeCell ref="F95:G95"/>
    <mergeCell ref="H95:I95"/>
    <mergeCell ref="J95:K95"/>
    <mergeCell ref="A92:B92"/>
    <mergeCell ref="C92:D92"/>
    <mergeCell ref="F92:G92"/>
    <mergeCell ref="H92:I92"/>
    <mergeCell ref="J92:K92"/>
    <mergeCell ref="A93:B93"/>
    <mergeCell ref="C93:D93"/>
    <mergeCell ref="F93:G93"/>
    <mergeCell ref="H93:I93"/>
    <mergeCell ref="J93:K93"/>
    <mergeCell ref="A90:B90"/>
    <mergeCell ref="C90:D90"/>
    <mergeCell ref="F90:G90"/>
    <mergeCell ref="A39:B39"/>
    <mergeCell ref="C39:L39"/>
    <mergeCell ref="A42:L42"/>
    <mergeCell ref="A43:B43"/>
    <mergeCell ref="D43:E43"/>
    <mergeCell ref="G43:H43"/>
    <mergeCell ref="J43:K43"/>
    <mergeCell ref="A38:B38"/>
    <mergeCell ref="C38:D38"/>
    <mergeCell ref="E38:F38"/>
    <mergeCell ref="G38:H38"/>
    <mergeCell ref="I38:J38"/>
    <mergeCell ref="K38:L38"/>
    <mergeCell ref="A36:B36"/>
    <mergeCell ref="C36:L36"/>
    <mergeCell ref="A37:D37"/>
    <mergeCell ref="E37:F37"/>
    <mergeCell ref="G37:H37"/>
    <mergeCell ref="I37:J37"/>
    <mergeCell ref="K37:L37"/>
    <mergeCell ref="A35:B35"/>
    <mergeCell ref="C35:D35"/>
    <mergeCell ref="E35:F35"/>
    <mergeCell ref="G35:H35"/>
    <mergeCell ref="I35:J35"/>
    <mergeCell ref="K35:L35"/>
    <mergeCell ref="A34:B34"/>
    <mergeCell ref="C34:D34"/>
    <mergeCell ref="E34:F34"/>
    <mergeCell ref="G34:H34"/>
    <mergeCell ref="I34:J34"/>
    <mergeCell ref="K34:L34"/>
    <mergeCell ref="A32:B32"/>
    <mergeCell ref="C32:H32"/>
    <mergeCell ref="I32:J32"/>
    <mergeCell ref="K32:L32"/>
    <mergeCell ref="A33:B33"/>
    <mergeCell ref="C33:D33"/>
    <mergeCell ref="E33:F33"/>
    <mergeCell ref="G33:H33"/>
    <mergeCell ref="I33:J33"/>
    <mergeCell ref="K33:L33"/>
    <mergeCell ref="A28:D28"/>
    <mergeCell ref="E28:F28"/>
    <mergeCell ref="G28:H28"/>
    <mergeCell ref="I28:J28"/>
    <mergeCell ref="K28:L28"/>
    <mergeCell ref="A31:L31"/>
    <mergeCell ref="A26:D26"/>
    <mergeCell ref="E26:F26"/>
    <mergeCell ref="G26:H26"/>
    <mergeCell ref="I26:J26"/>
    <mergeCell ref="K26:L26"/>
    <mergeCell ref="A27:D27"/>
    <mergeCell ref="E27:F27"/>
    <mergeCell ref="G27:H27"/>
    <mergeCell ref="I27:J27"/>
    <mergeCell ref="K27:L27"/>
    <mergeCell ref="A24:D24"/>
    <mergeCell ref="E24:F24"/>
    <mergeCell ref="G24:H24"/>
    <mergeCell ref="I24:J24"/>
    <mergeCell ref="K24:L24"/>
    <mergeCell ref="A25:D25"/>
    <mergeCell ref="E25:F25"/>
    <mergeCell ref="G25:H25"/>
    <mergeCell ref="I25:J25"/>
    <mergeCell ref="K25:L25"/>
    <mergeCell ref="A18:L19"/>
    <mergeCell ref="A22:L22"/>
    <mergeCell ref="A23:D23"/>
    <mergeCell ref="E23:F23"/>
    <mergeCell ref="G23:H23"/>
    <mergeCell ref="I23:J23"/>
    <mergeCell ref="K23:L23"/>
    <mergeCell ref="C14:F14"/>
    <mergeCell ref="G14:H14"/>
    <mergeCell ref="I14:L14"/>
    <mergeCell ref="A15:B15"/>
    <mergeCell ref="C15:F15"/>
    <mergeCell ref="G15:H15"/>
    <mergeCell ref="I15:L15"/>
    <mergeCell ref="A11:B14"/>
    <mergeCell ref="C11:F11"/>
    <mergeCell ref="G11:H11"/>
    <mergeCell ref="I11:L11"/>
    <mergeCell ref="C12:F12"/>
    <mergeCell ref="G12:H12"/>
    <mergeCell ref="I12:L12"/>
    <mergeCell ref="C13:F13"/>
    <mergeCell ref="G13:H13"/>
    <mergeCell ref="I13:L13"/>
    <mergeCell ref="E1:L3"/>
    <mergeCell ref="E4:L6"/>
    <mergeCell ref="A9:F9"/>
    <mergeCell ref="G9:L9"/>
    <mergeCell ref="A10:B10"/>
    <mergeCell ref="C10:F10"/>
    <mergeCell ref="G10:H10"/>
    <mergeCell ref="I10:L10"/>
    <mergeCell ref="A1:D6"/>
    <mergeCell ref="C87:D87"/>
    <mergeCell ref="C86:D86"/>
    <mergeCell ref="C85:D85"/>
    <mergeCell ref="C84:D84"/>
    <mergeCell ref="C83:D83"/>
    <mergeCell ref="C82:D82"/>
    <mergeCell ref="C81:D81"/>
    <mergeCell ref="C80:D80"/>
    <mergeCell ref="C79:D79"/>
    <mergeCell ref="C78:D78"/>
    <mergeCell ref="C77:D77"/>
    <mergeCell ref="F84:G84"/>
    <mergeCell ref="F83:G83"/>
    <mergeCell ref="F82:G82"/>
    <mergeCell ref="F81:G81"/>
    <mergeCell ref="F80:G80"/>
    <mergeCell ref="A84:B84"/>
    <mergeCell ref="A83:B83"/>
    <mergeCell ref="A82:B82"/>
    <mergeCell ref="A81:B81"/>
    <mergeCell ref="A80:B80"/>
    <mergeCell ref="H83:I83"/>
    <mergeCell ref="H82:I82"/>
    <mergeCell ref="H81:I81"/>
    <mergeCell ref="H80:I80"/>
    <mergeCell ref="H79:I79"/>
    <mergeCell ref="H78:I78"/>
    <mergeCell ref="H77:I77"/>
    <mergeCell ref="F88:G88"/>
    <mergeCell ref="F87:G87"/>
    <mergeCell ref="F86:G86"/>
    <mergeCell ref="F85:G85"/>
    <mergeCell ref="A135:B135"/>
    <mergeCell ref="A134:B134"/>
    <mergeCell ref="C145:D145"/>
    <mergeCell ref="C144:D144"/>
    <mergeCell ref="C143:D143"/>
    <mergeCell ref="C142:D142"/>
    <mergeCell ref="C141:D141"/>
    <mergeCell ref="C140:D140"/>
    <mergeCell ref="C139:D139"/>
    <mergeCell ref="C138:D138"/>
    <mergeCell ref="C137:D137"/>
    <mergeCell ref="C136:D136"/>
    <mergeCell ref="C135:D135"/>
    <mergeCell ref="C134:D134"/>
    <mergeCell ref="F136:G136"/>
    <mergeCell ref="F135:G135"/>
    <mergeCell ref="F134:G134"/>
    <mergeCell ref="H145:I145"/>
    <mergeCell ref="H144:I144"/>
    <mergeCell ref="H143:I143"/>
    <mergeCell ref="H142:I142"/>
    <mergeCell ref="H141:I141"/>
    <mergeCell ref="H140:I140"/>
    <mergeCell ref="H139:I139"/>
    <mergeCell ref="H138:I138"/>
    <mergeCell ref="H137:I137"/>
    <mergeCell ref="H136:I136"/>
    <mergeCell ref="H135:I135"/>
    <mergeCell ref="H134:I134"/>
    <mergeCell ref="F145:G145"/>
    <mergeCell ref="F144:G144"/>
    <mergeCell ref="F143:G143"/>
    <mergeCell ref="F142:G142"/>
    <mergeCell ref="F141:G141"/>
    <mergeCell ref="F140:G140"/>
    <mergeCell ref="F139:G139"/>
    <mergeCell ref="F138:G138"/>
    <mergeCell ref="F137:G137"/>
    <mergeCell ref="J143:K143"/>
    <mergeCell ref="J144:K144"/>
    <mergeCell ref="J145:K145"/>
    <mergeCell ref="J134:K134"/>
    <mergeCell ref="J135:K135"/>
    <mergeCell ref="J136:K136"/>
    <mergeCell ref="J137:K137"/>
    <mergeCell ref="J138:K138"/>
    <mergeCell ref="J139:K139"/>
    <mergeCell ref="J140:K140"/>
    <mergeCell ref="J141:K141"/>
    <mergeCell ref="J142:K142"/>
    <mergeCell ref="J79:K79"/>
    <mergeCell ref="J78:K78"/>
    <mergeCell ref="J77:K77"/>
    <mergeCell ref="A120:L121"/>
    <mergeCell ref="A123:D128"/>
    <mergeCell ref="E123:L125"/>
    <mergeCell ref="E126:L128"/>
    <mergeCell ref="J88:K88"/>
    <mergeCell ref="J87:K87"/>
    <mergeCell ref="J86:K86"/>
    <mergeCell ref="J85:K85"/>
    <mergeCell ref="J84:K84"/>
    <mergeCell ref="J83:K83"/>
    <mergeCell ref="J82:K82"/>
    <mergeCell ref="J81:K81"/>
    <mergeCell ref="J80:K80"/>
    <mergeCell ref="F79:G79"/>
    <mergeCell ref="F78:G78"/>
    <mergeCell ref="F77:G77"/>
    <mergeCell ref="H88:I88"/>
    <mergeCell ref="H87:I87"/>
    <mergeCell ref="H86:I86"/>
    <mergeCell ref="H85:I85"/>
    <mergeCell ref="H84:I84"/>
  </mergeCells>
  <conditionalFormatting sqref="L76:L96">
    <cfRule type="containsText" dxfId="235" priority="7" operator="containsText" text="Fail">
      <formula>NOT(ISERROR(SEARCH("Fail",L76)))</formula>
    </cfRule>
    <cfRule type="containsText" dxfId="234" priority="8" operator="containsText" text="Pass">
      <formula>NOT(ISERROR(SEARCH("Pass",L76)))</formula>
    </cfRule>
  </conditionalFormatting>
  <conditionalFormatting sqref="K154:K155">
    <cfRule type="containsText" dxfId="233" priority="3" operator="containsText" text="Fail">
      <formula>NOT(ISERROR(SEARCH("Fail",K154)))</formula>
    </cfRule>
    <cfRule type="containsText" dxfId="232" priority="4" operator="containsText" text="Pass">
      <formula>NOT(ISERROR(SEARCH("Pass",K154)))</formula>
    </cfRule>
  </conditionalFormatting>
  <conditionalFormatting sqref="L133:L153">
    <cfRule type="containsText" dxfId="231" priority="1" operator="containsText" text="Fail">
      <formula>NOT(ISERROR(SEARCH("Fail",L133)))</formula>
    </cfRule>
    <cfRule type="containsText" dxfId="230" priority="2" operator="containsText" text="Pass">
      <formula>NOT(ISERROR(SEARCH("Pass",L133)))</formula>
    </cfRule>
  </conditionalFormatting>
  <pageMargins left="0.7" right="0.7" top="0.75" bottom="1" header="0.3" footer="1"/>
  <pageSetup scale="56" orientation="portrait" r:id="rId1"/>
  <headerFooter>
    <oddHeader>&amp;C
&amp;G</oddHeader>
    <oddFooter>&amp;CPage &amp;P of &amp;N&amp;R&amp;F</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Single</vt:lpstr>
      <vt:lpstr>Single Plain</vt:lpstr>
      <vt:lpstr>Single, Plain, AFAL</vt:lpstr>
      <vt:lpstr>Dual</vt:lpstr>
      <vt:lpstr>Dual Plain</vt:lpstr>
      <vt:lpstr>Dual, Plain, AFAL</vt:lpstr>
      <vt:lpstr>Transmitter</vt:lpstr>
      <vt:lpstr>Transmitter Plain</vt:lpstr>
      <vt:lpstr>Transmitter, Plain, AFAL</vt:lpstr>
      <vt:lpstr>Multi-Meter (3), Plain, AFAL</vt:lpstr>
      <vt:lpstr>Multi-Meter (5), Plain, AFAL</vt:lpstr>
      <vt:lpstr>34401A, Plain, AFAL</vt:lpstr>
      <vt:lpstr>Single, Plain, Unc., AFAL</vt:lpstr>
      <vt:lpstr>Description and Accuracy Ref</vt:lpstr>
      <vt:lpstr>Accuracy</vt:lpstr>
      <vt:lpstr>Accuracy2</vt:lpstr>
      <vt:lpstr>Description</vt:lpstr>
      <vt:lpstr>Models</vt:lpstr>
      <vt:lpstr>'34401A, Plain, AFAL'!Print_Area</vt:lpstr>
      <vt:lpstr>Dual!Print_Area</vt:lpstr>
      <vt:lpstr>'Dual Plain'!Print_Area</vt:lpstr>
      <vt:lpstr>'Dual, Plain, AFAL'!Print_Area</vt:lpstr>
      <vt:lpstr>'Multi-Meter (3), Plain, AFAL'!Print_Area</vt:lpstr>
      <vt:lpstr>'Multi-Meter (5), Plain, AFAL'!Print_Area</vt:lpstr>
      <vt:lpstr>Single!Print_Area</vt:lpstr>
      <vt:lpstr>'Single Plain'!Print_Area</vt:lpstr>
      <vt:lpstr>'Single, Plain, AFAL'!Print_Area</vt:lpstr>
      <vt:lpstr>'Single, Plain, Unc., AFAL'!Print_Area</vt:lpstr>
      <vt:lpstr>Transmitter!Print_Area</vt:lpstr>
      <vt:lpstr>'Transmitter Plain'!Print_Area</vt:lpstr>
      <vt:lpstr>'Transmitter, Plain, AFAL'!Print_Area</vt:lpstr>
      <vt:lpstr>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2020-03-19T13:56:39Z</dcterms:modified>
</cp:coreProperties>
</file>