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https://polimi365-my.sharepoint.com/personal/10541754_polimi_it/Documents/Dottorato/PhD/PAPERS/JURNAL/2025_PREZZARIO DESTRUTTURAZIONE/File output/"/>
    </mc:Choice>
  </mc:AlternateContent>
  <xr:revisionPtr revIDLastSave="123" documentId="13_ncr:1_{76115A5E-559D-4E03-9CE4-F7F3E636A9A7}" xr6:coauthVersionLast="47" xr6:coauthVersionMax="47" xr10:uidLastSave="{56FE53E0-1538-46C9-AF75-3EE206F4AAFE}"/>
  <bookViews>
    <workbookView xWindow="-108" yWindow="-108" windowWidth="23256" windowHeight="12456" activeTab="1" xr2:uid="{00000000-000D-0000-FFFF-FFFF00000000}"/>
  </bookViews>
  <sheets>
    <sheet name="1 Iteration" sheetId="1" r:id="rId1"/>
    <sheet name="2 iteration"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51ZS+H1SnJopDYYMLyRYWAc/ZiJi4bvtjLjZOrVmbm8="/>
    </ext>
  </extLst>
</workbook>
</file>

<file path=xl/calcChain.xml><?xml version="1.0" encoding="utf-8"?>
<calcChain xmlns="http://schemas.openxmlformats.org/spreadsheetml/2006/main">
  <c r="AP6" i="2" l="1"/>
  <c r="AO6" i="2"/>
  <c r="AN6" i="2"/>
  <c r="AM6" i="2"/>
  <c r="AS6" i="2" s="1"/>
  <c r="AC20" i="2"/>
  <c r="AF19" i="2"/>
  <c r="AP5" i="2" s="1"/>
  <c r="AF20" i="2"/>
  <c r="AE20" i="2"/>
  <c r="AD20" i="2"/>
  <c r="AM3" i="2"/>
  <c r="AQ5" i="2"/>
  <c r="AO5" i="2"/>
  <c r="AN5" i="2"/>
  <c r="AM5" i="2"/>
  <c r="AS4" i="2"/>
  <c r="AR4" i="2"/>
  <c r="AQ4" i="2"/>
  <c r="AP4" i="2"/>
  <c r="AO4" i="2"/>
  <c r="AN4" i="2"/>
  <c r="AM4" i="2"/>
  <c r="AS3" i="2"/>
  <c r="AR3" i="2"/>
  <c r="AQ3" i="2"/>
  <c r="AP3" i="2"/>
  <c r="AO3" i="2"/>
  <c r="AN3" i="2"/>
  <c r="AE19" i="2"/>
  <c r="AD19" i="2"/>
  <c r="AC19" i="2"/>
  <c r="AI18" i="2"/>
  <c r="AH18" i="2"/>
  <c r="AF18" i="2"/>
  <c r="AE18" i="2"/>
  <c r="AD18" i="2"/>
  <c r="AC18" i="2"/>
  <c r="AG18" i="2" s="1"/>
  <c r="AH17" i="2"/>
  <c r="AG17" i="2"/>
  <c r="AF17" i="2"/>
  <c r="AE17" i="2"/>
  <c r="AD17" i="2"/>
  <c r="AC17" i="2"/>
  <c r="AI17" i="2" s="1"/>
  <c r="AG16" i="2"/>
  <c r="AF16" i="2"/>
  <c r="AH16" i="2" s="1"/>
  <c r="AE16" i="2"/>
  <c r="AD16" i="2"/>
  <c r="AC16" i="2"/>
  <c r="AI16" i="2" s="1"/>
  <c r="AF15" i="2"/>
  <c r="AE15" i="2"/>
  <c r="AI15" i="2" s="1"/>
  <c r="AD15" i="2"/>
  <c r="AC15" i="2"/>
  <c r="AH15" i="2" s="1"/>
  <c r="AF14" i="2"/>
  <c r="AH14" i="2" s="1"/>
  <c r="AE14" i="2"/>
  <c r="AI14" i="2" s="1"/>
  <c r="AD14" i="2"/>
  <c r="AC14" i="2"/>
  <c r="AG14" i="2" s="1"/>
  <c r="AF13" i="2"/>
  <c r="AE13" i="2"/>
  <c r="AD13" i="2"/>
  <c r="AC13" i="2"/>
  <c r="AI13" i="2" s="1"/>
  <c r="AF12" i="2"/>
  <c r="AE12" i="2"/>
  <c r="AD12" i="2"/>
  <c r="AC12" i="2"/>
  <c r="AI12" i="2" s="1"/>
  <c r="AI11" i="2"/>
  <c r="AF11" i="2"/>
  <c r="AE11" i="2"/>
  <c r="AD11" i="2"/>
  <c r="AC11" i="2"/>
  <c r="AH11" i="2" s="1"/>
  <c r="AI10" i="2"/>
  <c r="AH10" i="2"/>
  <c r="AF10" i="2"/>
  <c r="AE10" i="2"/>
  <c r="AD10" i="2"/>
  <c r="AC10" i="2"/>
  <c r="AG10" i="2" s="1"/>
  <c r="AI9" i="2"/>
  <c r="AH9" i="2"/>
  <c r="AG9" i="2"/>
  <c r="AF9" i="2"/>
  <c r="AE9" i="2"/>
  <c r="AD9" i="2"/>
  <c r="AC9" i="2"/>
  <c r="AG8" i="2"/>
  <c r="AF8" i="2"/>
  <c r="AH8" i="2" s="1"/>
  <c r="AE8" i="2"/>
  <c r="AD8" i="2"/>
  <c r="AC8" i="2"/>
  <c r="AI8" i="2" s="1"/>
  <c r="AF7" i="2"/>
  <c r="AE7" i="2"/>
  <c r="AI7" i="2" s="1"/>
  <c r="AD7" i="2"/>
  <c r="AC7" i="2"/>
  <c r="AH7" i="2" s="1"/>
  <c r="AF6" i="2"/>
  <c r="AH6" i="2" s="1"/>
  <c r="AE6" i="2"/>
  <c r="AD6" i="2"/>
  <c r="AC6" i="2"/>
  <c r="AI6" i="2" s="1"/>
  <c r="AF5" i="2"/>
  <c r="AE5" i="2"/>
  <c r="AD5" i="2"/>
  <c r="AC5" i="2"/>
  <c r="AI5" i="2" s="1"/>
  <c r="AF4" i="2"/>
  <c r="AE4" i="2"/>
  <c r="AD4" i="2"/>
  <c r="AC4" i="2"/>
  <c r="AI4" i="2" s="1"/>
  <c r="AI3" i="2"/>
  <c r="AF3" i="2"/>
  <c r="AE3" i="2"/>
  <c r="AD3" i="2"/>
  <c r="AC3" i="2"/>
  <c r="AH3" i="2" s="1"/>
  <c r="AS5" i="1"/>
  <c r="AR5" i="1"/>
  <c r="AQ5" i="1"/>
  <c r="AP5" i="1"/>
  <c r="AO5" i="1"/>
  <c r="AN5" i="1"/>
  <c r="AS4" i="1"/>
  <c r="AR4" i="1"/>
  <c r="AQ4" i="1"/>
  <c r="AP4" i="1"/>
  <c r="AO4" i="1"/>
  <c r="AN4" i="1"/>
  <c r="AM5" i="1"/>
  <c r="AM4" i="1"/>
  <c r="AS3" i="1"/>
  <c r="AR3" i="1"/>
  <c r="AQ3" i="1"/>
  <c r="AP3" i="1"/>
  <c r="AO3" i="1"/>
  <c r="AN3" i="1"/>
  <c r="AM3" i="1"/>
  <c r="AC10" i="1"/>
  <c r="AI19" i="1"/>
  <c r="AH19" i="1"/>
  <c r="AG19" i="1"/>
  <c r="AI18" i="1"/>
  <c r="AH18" i="1"/>
  <c r="AG18" i="1"/>
  <c r="AI17" i="1"/>
  <c r="AH17" i="1"/>
  <c r="AG17" i="1"/>
  <c r="AI16" i="1"/>
  <c r="AH16" i="1"/>
  <c r="AG16" i="1"/>
  <c r="AI15" i="1"/>
  <c r="AH15" i="1"/>
  <c r="AG15" i="1"/>
  <c r="AI14" i="1"/>
  <c r="AH14" i="1"/>
  <c r="AG14" i="1"/>
  <c r="AI13" i="1"/>
  <c r="AH13" i="1"/>
  <c r="AG13" i="1"/>
  <c r="AI12" i="1"/>
  <c r="AH12" i="1"/>
  <c r="AG12" i="1"/>
  <c r="AI11" i="1"/>
  <c r="AH11" i="1"/>
  <c r="AG11" i="1"/>
  <c r="AI9" i="1"/>
  <c r="AH9" i="1"/>
  <c r="AG9" i="1"/>
  <c r="AI8" i="1"/>
  <c r="AH8" i="1"/>
  <c r="AG8" i="1"/>
  <c r="AI7" i="1"/>
  <c r="AH7" i="1"/>
  <c r="AG7" i="1"/>
  <c r="AI6" i="1"/>
  <c r="AH6" i="1"/>
  <c r="AG6" i="1"/>
  <c r="AI5" i="1"/>
  <c r="AH5" i="1"/>
  <c r="AG5" i="1"/>
  <c r="AI4" i="1"/>
  <c r="AH4" i="1"/>
  <c r="AG4" i="1"/>
  <c r="AI3" i="1"/>
  <c r="AH3" i="1"/>
  <c r="AG3" i="1"/>
  <c r="AE19" i="1"/>
  <c r="AD19" i="1"/>
  <c r="AC19" i="1"/>
  <c r="AF18" i="1"/>
  <c r="AE18" i="1"/>
  <c r="AD18" i="1"/>
  <c r="AC18" i="1"/>
  <c r="AF17" i="1"/>
  <c r="AE17" i="1"/>
  <c r="AD17" i="1"/>
  <c r="AC17" i="1"/>
  <c r="AF16" i="1"/>
  <c r="AE16" i="1"/>
  <c r="AD16" i="1"/>
  <c r="AC16" i="1"/>
  <c r="AF15" i="1"/>
  <c r="AE15" i="1"/>
  <c r="AD15" i="1"/>
  <c r="AC15" i="1"/>
  <c r="AE14" i="1"/>
  <c r="AF14" i="1"/>
  <c r="AC14" i="1"/>
  <c r="AD14" i="1"/>
  <c r="AC13" i="1"/>
  <c r="AD13" i="1"/>
  <c r="AE13" i="1"/>
  <c r="AF13" i="1"/>
  <c r="AF10" i="1"/>
  <c r="AE10" i="1"/>
  <c r="AD10" i="1"/>
  <c r="AF12" i="1"/>
  <c r="AE12" i="1"/>
  <c r="AD12" i="1"/>
  <c r="AC12" i="1"/>
  <c r="AF11" i="1"/>
  <c r="AE11" i="1"/>
  <c r="AD11" i="1"/>
  <c r="AC11" i="1"/>
  <c r="AF9" i="1"/>
  <c r="AE9" i="1"/>
  <c r="AD9" i="1"/>
  <c r="AC9" i="1"/>
  <c r="AF8" i="1"/>
  <c r="AE8" i="1"/>
  <c r="AD8" i="1"/>
  <c r="AC8" i="1"/>
  <c r="AF7" i="1"/>
  <c r="AE7" i="1"/>
  <c r="AD7" i="1"/>
  <c r="AC7" i="1"/>
  <c r="AF19" i="1"/>
  <c r="AF6" i="1"/>
  <c r="AE6" i="1"/>
  <c r="AD6" i="1"/>
  <c r="AC6" i="1"/>
  <c r="AF5" i="1"/>
  <c r="AE5" i="1"/>
  <c r="AD5" i="1"/>
  <c r="AC5" i="1"/>
  <c r="AE4" i="1"/>
  <c r="AF4" i="1"/>
  <c r="AD4" i="1"/>
  <c r="AC4" i="1"/>
  <c r="AF3" i="1"/>
  <c r="AE3" i="1"/>
  <c r="AD3" i="1"/>
  <c r="AC3" i="1"/>
  <c r="AQ6" i="2" l="1"/>
  <c r="AR6" i="2"/>
  <c r="AH19" i="2"/>
  <c r="AR5" i="2" s="1"/>
  <c r="AI19" i="2"/>
  <c r="AS5" i="2" s="1"/>
  <c r="AI20" i="2"/>
  <c r="AG20" i="2"/>
  <c r="AH20" i="2"/>
  <c r="AG15" i="2"/>
  <c r="AG6" i="2"/>
  <c r="AG13" i="2"/>
  <c r="AG4" i="2"/>
  <c r="AH5" i="2"/>
  <c r="AG12" i="2"/>
  <c r="AH13" i="2"/>
  <c r="AG7" i="2"/>
  <c r="AG5" i="2"/>
  <c r="AG3" i="2"/>
  <c r="AH4" i="2"/>
  <c r="AG11" i="2"/>
  <c r="AH12" i="2"/>
  <c r="AG19" i="2"/>
  <c r="AI10" i="1"/>
  <c r="AG10" i="1"/>
  <c r="AH10" i="1"/>
</calcChain>
</file>

<file path=xl/sharedStrings.xml><?xml version="1.0" encoding="utf-8"?>
<sst xmlns="http://schemas.openxmlformats.org/spreadsheetml/2006/main" count="3414" uniqueCount="186">
  <si>
    <t>ID</t>
  </si>
  <si>
    <t>CODE</t>
  </si>
  <si>
    <t>DISCIPLINA</t>
  </si>
  <si>
    <t>SISTEMA</t>
  </si>
  <si>
    <t>OGGETTO</t>
  </si>
  <si>
    <t>ATTRIBUTI</t>
  </si>
  <si>
    <t>CODE_1</t>
  </si>
  <si>
    <t>ingegneria strutturale</t>
  </si>
  <si>
    <t>sistemi solaio</t>
  </si>
  <si>
    <t>solaio</t>
  </si>
  <si>
    <t>{'Descrizione': "Solaio piano in cemento armato e blocchi in laterizio rispondenti ai Criteri Ambientali Minimi di cui al Decreto 23 giugno 2022 del Ministero della Transizione Ecologica, a nervature parallele, gettato in opera. Compresi i monoblocchi in laterizio, il calcestruzzo con resistenza C20/25 gettato in opera e vibrato per nervature, travetti di ripartizione e massetti all'incastro, la soletta superiore di spessore non inferiore a 5 cm, il cassero e l'armatura provvisoria di sostegno fino a 4,50 m di altezza dal piano di appoggio, il relativo disarmo. Escluso il ferro tondo di armatura.- altezza totale 17 cm (12 laterizio + 5 soletta)", 
'Materia': 'cemento armato, laterizio', 
'Geometria/forma': 'piano, nervature parallele', 
'Dimensione': 'spessore tot [cm] = 17', 
'Incluso': 'monoblocchi in laterizio, calcestruzzo con resistenza C20/25, travetti di ripartizione, massetti all'incastro, soletta superiore, cassero, armatura provvisoria di sostegno', 
'Incluso nel lavoro': 'gettito in opera e vibrato per nervature, armatura provvisoria di sostegno fino a 4,50 m di altezza dal piano di appoggio, disarmo', 
'Escluso dal lavoro': 'ferro tondo di armatura', 
'Specifiche tecniche': 'Rispondenti ai Criteri Ambientali Minimi di cui al Decreto 23 giugno 2022 del Ministero della Transizione Ecologica'}</t>
  </si>
  <si>
    <t>CODE_2</t>
  </si>
  <si>
    <t>{'Descrizione': "Solaio piano in cemento armato e blocchi in laterizio rispondenti ai Criteri Ambientali Minimi di cui al Decreto 23 giugno 2022 del Ministero della Transizione Ecologica, a nervature parallele, gettato in opera. Compresi i monoblocchi in laterizio, il calcestruzzo con resistenza C20/25 gettato in opera e vibrato per nervature, travetti di ripartizione e massetti all'incastro, la soletta superiore di spessore non inferiore a 5 cm, il cassero e l'armatura provvisoria di sostegno fino a 4,50 m di altezza dal piano di appoggio, il relativo disarmo. Escluso il ferro tondo di armatura.- altezza totale 21 cm (16 laterizio + 5 soletta)", 
'Materia': 'cemento armato, laterizio', 
'Geometria/forma': 'piano, nervature parallele', 
'Dimensione': 'altezza totale 21 cm (16 laterizio + 5 soletta)', 
'Incluso': 'monoblocchi in laterizio, calcestruzzo con resistenza C20/25, travetti di ripartizione, massetti all'incastro, soletta superiore, cassero, armatura provvisoria di sostegno', 
'Incluso nel lavoro': 'gettito in opera e vibrato per nervature, armatura provvisoria di sostegno fino a 4,50 m di altezza dal piano di appoggio, disarmo', 
'Escluso dal lavoro': 'ferro tondo di armatura', 
'Specifiche tecniche': 'rispondenti ai Criteri Ambientali Minimi di cui al Decreto 23 giugno 2022 del Ministero della Transizione Ecologica'}</t>
  </si>
  <si>
    <t>CODE_3</t>
  </si>
  <si>
    <t>[{'Descrizione': "Solaio piano in cemento armato e blocchi in laterizio rispondenti ai Criteri Ambientali Minimi di cui al Decreto 23 giugno 2022 del Ministero della Transizione Ecologica, a nervature parallele, gettato in opera. Compresi i monoblocchi in laterizio, il calcestruzzo con resistenza C20/25 gettato in opera e vibrato per nervature, travetti di ripartizione e massetti all'incastro, la soletta superiore di spessore non inferiore a 5 cm, il cassero e l'armatura provvisoria di sostegno fino a 4,50 m di altezza dal piano di appoggio, il relativo disarmo. Escluso il ferro tondo di armatura.- altezza totale 23 cm (18 laterizio + 5 soletta)", 
'Materia': 'cemento armato, laterizio', 
'Geometria/forma': 'piano, nervature parallele', 
'Dimensione': 'altezza totale 23 cm (18 laterizio + 5 soletta)', 
'Incluso': 'monoblocchi in laterizio, calcestruzzo con resistenza C20/25, travetti di ripartizione, massetti all\'incastro, soletta superiore di spessore non inferiore a 5 cm, cassero, armatura provvisoria di sostegno fino a 4,50 m di altezza dal piano di appoggio', 
'Incluso nel lavoro': 'gettito in opera e vibrato per nervature, disarmo', 
'Escluso dal lavoro': 'ferro tondo di armatura', 
'Specifiche tecniche': 'Rispondenti ai Criteri Ambientali Minimi di cui al Decreto 23 giugno 2022 del Ministero della Transizione Ecologica'}]</t>
  </si>
  <si>
    <t>CODE_4</t>
  </si>
  <si>
    <t>{'Descrizione': "Solaio piano in cemento armato e biblocchi in laterizio rispondenti ai Criteri Ambientali Minimi di cui al Decreto 23 giugno 2022 del Ministero della Transizione Ecologica, a nervature parallele gettato in opera. Compresi i biblocchi in laterizio, il calcestruzzo con resistenza C20/25 gettato in opera e vibrato per nervature, travetti di ripartizione e massetti all'incastro, la soletta superiore di spessore non inferiore a 5 cm, il cassero e l'armatura provvisoria di sostegno fino a 4,50 mt di altezza dal piano di appoggio, il relativo disarmo. Escluso il ferro tondo di armatura.- altezza totale 33 cm (12+16 laterizio + 5 soletta)", 
'Materia': 'cemento armato, laterizio', 
'Geometria/forma': 'piano, nervature parallele', 
'Dimensione': 'altezza totale 33 cm (12+16 laterizio + 5 soletta)', 
'Incluso': 'biblocchi in laterizio, calcestruzzo con resistenza C20/25, travetti di ripartizione, massetti all\'incastro, soletta superiore di spessore non inferiore a 5 cm, cassero, armatura provvisoria di sostegno fino a 4,50 mt di altezza dal piano di appoggio', 
'Incluso nel lavoro': 'gettito in opera e vibrato per nervature, disarmo', 
'Escluso dal lavoro': 'ferro tondo di armatura', 
'Specifiche tecniche': 'rispondenti ai Criteri Ambientali Minimi di cui al Decreto 23 giugno 2022 del Ministero della Transizione Ecologica'}</t>
  </si>
  <si>
    <t>CODE_5</t>
  </si>
  <si>
    <t>[{'Descrizione': "Solaio piano in cemento armato e biblocchi in laterizio rispondenti ai Criteri Ambientali Minimi di cui al Decreto 23 giugno 2022 del Ministero della Transizione Ecologica, a nervature parallele gettato in opera. Compresi i biblocchi in laterizio, il calcestruzzo con resistenza C20/25 gettato in opera e vibrato per nervature, travetti di ripartizione e massetti all'incastro, la soletta superiore di spessore non inferiore a 5 cm, il cassero e l'armatura provvisoria di sostegno fino a 4,50 mt di altezza dal piano di appoggio, il relativo disarmo. Escluso il ferro tondo di armatura.- altezza totale 37 cm (16+16 laterizio + 5 soletta)", 
'Materia': 'cemento armato, laterizio', 
'Geometria/forma': 'piano, nervature parallele', 
'Dimensione': 'altezza totale 37 cm (16+16 laterizio + 5 soletta)', 
'Incluso': 'biblocchi in laterizio, calcestruzzo con resistenza C20/25, travetti di ripartizione, massetti all\'incastro, soletta superiore, cassero, armatura provvisoria di sostegno', 
'Incluso nel lavoro': 'gettito in opera e vibrato per nervature, armatura provvisoria di sostegno fino a 4,50 mt di altezza dal piano di appoggio, disarmo', 
'Escluso dal lavoro': 'ferro tondo di armatura', 
'Specifiche tecniche': 'rispondenti ai Criteri Ambientali Minimi di cui al Decreto 23 giugno 2022 del Ministero della Transizione Ecologica'}]</t>
  </si>
  <si>
    <t>CODE_6</t>
  </si>
  <si>
    <t>[{'Descrizione': "Solaio piano in cemento armato e biblocchi in laterizio rispondenti ai Criteri Ambientali Minimi di cui al Decreto 23 giugno 2022 del Ministero della Transizione Ecologica, a nervature parallele gettato in opera. Compresi i biblocchi in laterizio, il calcestruzzo con resistenza C20/25 gettato in opera e vibrato per nervature, travetti di ripartizione e massetti all'incastro, la soletta superiore di spessore non inferiore a 5 cm, il cassero e l'armatura provvisoria di sostegno fino a 4,50 mt di altezza dal piano di appoggio, il relativo disarmo. Escluso il ferro tondo di armatura.- altezza totale 41 cm (20+16 laterizio + 5 soletta)", 
'Materia': 'cemento armato, laterizio', 
'Geometria/forma': 'piano, nervature parallele', 
'Dimensione': 'altezza totale 41 cm (20+16 laterizio + 5 soletta)', 
'Incluso': 'biblocchi in laterizio, calcestruzzo con resistenza C20/25, travetti di ripartizione, massetti all\'incastro, soletta superiore, cassero, armatura provvisoria di sostegno', 
'Incluso nel lavoro': 'gettito in opera e vibrato per nervature, armatura provvisoria di sostegno fino a 4,50 mt di altezza dal piano di appoggio, disarmo', 
'Escluso dal lavoro': 'ferro tondo di armatura', 
'Specifiche tecniche': 'rispondenti ai Criteri Ambientali Minimi di cui al Decreto 23 giugno 2022 del Ministero della Transizione Ecologica'}]</t>
  </si>
  <si>
    <t>CODE_7</t>
  </si>
  <si>
    <t>{'Descrizione': "Solaio in cemento armato piano o inclinato, realizzato con lamiera grecata di acciaio zincato collaborante con il getto, fissata alla preesistente struttura mediante viti e/o saldatura. Compreso il calcestruzzo con C20/25 gettato e vibrato per il riempimento delle greche e per la soletta, l'armatura di sostegno provvisoria fino a 4,50 m dal piano di appoggio, eventuali casserature a completamento, la saldatura per punti, la rivettatura, le opere necessarie per l'adeguato collegamento alle strutture portanti. Escluso il ferro tondo d'armatura e la rete elettrosaldata:- altezza totale soletta 10 cm, lamiera s = 7/10 mm, h = 55 mm", 
'Materia': 'cemento armato, acciaio zincato', 
'Geometria/forma': 'piano o inclinato, lamiera grecata', 
'Dimensione': 'altezza totale soletta 10 cm, lamiera s = 7/10 mm, h = 55 mm', 
'Incluso': 'lamiera grecata di acciaio zincato, calcestruzzo C20/25, armatura di sostegno provvisoria, casserature, saldatura per punti, rivettatura, opere di collegamento', 
'Incluso nel lavoro': 'realizzazione del solaio, fissaggio della lamiera alla struttura preesistente, getto e vibrazione del calcestruzzo, installazione dell'armatura di sostegno provvisoria, realizzazione delle casserature, saldatura per punti, rivettatura, opere di collegamento alle strutture portanti', 
'Escluso dal lavoro': 'ferro tondo d'armatura, rete elettrosaldata', 
'Specifiche tecniche': 'Null'}</t>
  </si>
  <si>
    <t>CODE_8</t>
  </si>
  <si>
    <t>{'Descrizione': "Solaio in cemento armato piano o inclinato, realizzato con lamiera grecata di acciaio zincato collaborante con il getto, fissata alla preesistente struttura mediante viti e/o saldatura. Compreso il calcestruzzo con C20/25 gettato e vibrato per il riempimento delle greche e per la soletta, l'armatura di sostegno provvisoria fino a 4,50 m dal piano di appoggio, eventuali casserature a completamento, la saldatura per punti, la rivettatura, le opere necessarie per l'adeguato collegamento alle strutture portanti. Escluso il ferro tondo d'armatura e la rete elettrosaldata:- altezza totale soletta 10 cm, lamiera s = 8/10 mm, h = 55 mm", 
'Materia': 'cemento armato, acciaio zincato', 
'Geometria/forma': 'piano o inclinato, lamiera grecata', 
'Dimensione': 'altezza totale soletta 10 cm, lamiera s = 8/10 mm, h = 55 mm', 
'Incluso': 'lamiera grecata di acciaio zincato, calcestruzzo con C20/25, armatura di sostegno provvisoria, casserature, saldatura per punti, rivettatura', 
'Incluso nel lavoro': 'realizzazione del solaio, fissaggio della lamiera alla struttura preesistente, getto e vibrazione del calcestruzzo, installazione dell'armatura di sostegno provvisoria, eventuali casserature, saldatura per punti, rivettatura, opere di collegamento alle strutture portanti', 
'Escluso dal lavoro': 'ferro tondo d'armatura, rete elettrosaldata', 
'Specifiche tecniche': 'Null'}</t>
  </si>
  <si>
    <t>CODE_9</t>
  </si>
  <si>
    <t>{'Descrizione': "Solaio in cemento armato piano o inclinato, realizzato con lamiera grecata di acciaio zincato collaborante con il getto, fissata alla preesistente struttura mediante viti e/o saldatura. Compreso il calcestruzzo con C20/25 gettato e vibrato per il riempimento delle greche e per la soletta, l'armatura di sostegno provvisoria fino a 4,50 m dal piano di appoggio, eventuali casserature a completamento, la saldatura per punti, la rivettatura, le opere necessarie per l'adeguato collegamento alle strutture portanti. Escluso il ferro tondo d'armatura e la rete elettrosaldata:- altezza totale soletta 10 cm, lamiera s = 10/10 mm, h = 55 mm", 
'Materia': 'cemento armato, acciaio zincato', 
'Geometria/forma': 'piano o inclinato, lamiera grecata', 
'Dimensione': 'altezza totale soletta 10 cm, lamiera s = 10/10 mm, h = 55 mm', 
'Incluso': 'calcestruzzo con C20/25, armatura di sostegno provvisoria, casserature, saldatura per punti, rivettatura', 
'Incluso nel lavoro': 'realizzazione del solaio, fissaggio della lamiera alla struttura preesistente, getto e vibrazione del calcestruzzo, opere di collegamento alle strutture portanti', 
'Escluso dal lavoro': 'ferro tondo d'armatura e la rete elettrosaldata', 
'Specifiche tecniche': 'Null'}</t>
  </si>
  <si>
    <t>CODE_10</t>
  </si>
  <si>
    <t>{'Descrizione': "Solaio in cemento armato piano o inclinato, realizzato con lamiera grecata di acciaio zincato collaborante con il getto, fissata alla preesistente struttura mediante viti e/o saldatura. Compreso il calcestruzzo con C20/25 gettato e vibrato per il riempimento delle greche e per la soletta, l'armatura di sostegno provvisoria fino a 4,50 m dal piano di appoggio, eventuali casserature a completamento, la saldatura per punti, la rivettatura, le opere necessarie per l'adeguato collegamento alle strutture portanti. Escluso il ferro tondo d'armatura e la rete elettrosaldata:- altezza totale soletta 10 cm, lamiera s = 12/10 mm, h = 55 mm", 
'Materia': 'cemento armato, acciaio zincato', 
'Geometria/forma': 'piano o inclinato, lamiera grecata', 
'Dimensione': 'altezza totale soletta 10 cm, lamiera s = 12/10 mm, h = 55 mm', 
'Incluso': 'lamiera grecata di acciaio zincato, calcestruzzo con C20/25, armatura di sostegno provvisoria, casserature, saldatura per punti, rivettatura', 
'Lavoro': 'realizzazione di solaio', 
'Incluso nel lavoro': 'fissazione della lamiera alla struttura preesistente, getto e vibrazione del calcestruzzo, realizzazione dell'armatura di sostegno provvisoria, eventuali casserature, saldatura per punti, rivettatura, opere di collegamento alle strutture portanti', 
'Escluso dal lavoro': 'ferro tondo d'armatura e la rete elettrosaldata', 
'Specifiche tecniche': 'Null'}</t>
  </si>
  <si>
    <t>sistemi murari</t>
  </si>
  <si>
    <t>strato di muratura</t>
  </si>
  <si>
    <t>{'Descrizione': "Murature in conglomerato cementizio, entro e fuori terra, realizzate mediante getto, con l'ausilio di gru o qualsiasi altro mezzo di movimentazione, di calcestruzzo confezionato in betoniera, con inerti ad assortimento granulometrico adeguato alla particolare destinazione del getto diametro massimo 32 mm, consistenza S3, per spessori non inferiori a 17 cm, compresa la vibratura; esclusi casseri e ferro; resistenza:- C25/30 - esposizione XC1 o XC2", 
'Materia': 'conglomerato cementizio', 
'Geometria/forma': 'muratura', 
'Dimensione': 'spessore tot [cm] &gt; 17', 
'Incluso nel lavoro': 'getto con l'ausilio di gru o qualsiasi altro mezzo di movimentazione, calcestruzzo confezionato in betoniera, inerti ad assortimento granulometrico, vibratura', 
'Escluso dal lavoro': 'casseri, ferro', 
'Specifiche tecniche': 'diametro massimo inerti 32 mm, consistenza S3, resistenza C25/30, esposizione XC1 o XC2'}</t>
  </si>
  <si>
    <t>[{'Descrizione': "Murature in conglomerato cementizio, entro e fuori terra, realizzate mediante getto, con l'ausilio di gru o qualsiasi altro mezzo di movimentazione, di calcestruzzo confezionato in betoniera, con inerti ad assortimento granulometrico adeguato alla particolare destinazione del getto diametro massimo 32 mm, consistenza S3, per spessori non inferiori a 17 cm, compresa la vibratura; esclusi casseri e ferro; resistenza:- C28/35 - esposizione XC1 o XC2", 'Materia': 'conglomerato cementizio', 'Prestazioni': 'resistenza a compressione [classe] = C28/35 | classe di esposizione [classe] =  XC1/XC2', 'Dimensione': 'spessore tot [cm] &gt; 17', 'Lavoro': 'getto con gru o altro mezzo di movimentazione', 'Incluso nel lavoro': 'vibratura', 'Escluso dal lavoro': 'casseri; ferro', 'Specifiche tecniche': 'muratura entro e fuori terra; inerti ad assortimento granulometrico; diametro massimo 32 mm; consistenza S3'}]</t>
  </si>
  <si>
    <t>[{'Descrizione': "Murature armate entro e fuori terra, realizzate mediante getto di calcestruzzo preconfezionato a prestazione garantita, con l'ausilio di gru, pompa per calcestruzzo o qualsiasi altro mezzo di movimentazione, diametro max degli aggregati 32 mm, consistenza S5, per spessori non inferiori a 17 cm, compresa la vibratura, esclusi ferro e casseri; classe di resistenza - classe di esposizione:- C25/30 -XC1 e XC2", 
'Materia': 'calcestruzzo preconfezionato', 
'Geometria/forma': 'murature armate', 
'Dimensione': 'spessore tot [cm] &gt; 17', 
'Incluso nel lavoro': 'getto di calcestruzzo, movimentazione con gru o pompa, vibratura', 
'Escluso dal lavoro': 'ferro, casseri', 
'Specifiche tecniche': 'diametro max aggregati 32 mm, consistenza S5, classe di resistenza C25/30, classe di esposizione XC1 e XC2'}]</t>
  </si>
  <si>
    <t>{'Descrizione': "Murature armate entro e fuori terra, realizzate mediante getto di calcestruzzo preconfezionato a prestazione garantita, con l'ausilio di gru, pompa per calcestruzzo o qualsiasi altro mezzo di movimentazione, diametro max degli aggregati 32 mm, consistenza S5, per spessori non inferiori a 17 cm, compresa la vibratura, esclusi ferro e casseri; classe di resistenza - classe di esposizione:- C28/35 -XC1 e XC2", 
'Materia': 'calcestruzzo preconfezionato', 
'Prestazioni': 'resistenza a compressione [classe] = C28/35 | classe di esposizione [classe] =  XC1/XC2 | consistenza S5', 
'Dimensione': 'spessore tot [cm] &gt; 17', 
'Incluso nel lavoro': 'getto di calcestruzzo, movimentazione con gru o pompa, vibratura', 
'Escluso dal lavoro': 'ferro, casseri', 
'Specifiche tecniche': 'muratura armata entro e fuori terra, diametro max degli aggregati 32 mm'}</t>
  </si>
  <si>
    <t>{'Descrizione': "Murature armate entro e fuori terra, realizzate mediante getto di calcestruzzo preconfezionato a prestazione garantita, con l'ausilio di gru, pompa per calcestruzzo o qualsiasi altro mezzo di movimentazione, diametro max degli aggregati 32 mm, consistenza S5, per spessori non inferiori a 17 cm, compresa la vibratura, esclusi ferro e casseri; classe di resistenza - classe di esposizione:- C28/35 -XA1", 
'Materia': 'calcestruzzo preconfezionato', 
'Geometria/forma': 'murature armate entro e fuori terra', 
'Dimensione': 'spessore tot [cm] &gt;= 17', 
'Incluso nel lavoro': 'getto di calcestruzzo, uso di gru, pompa per calcestruzzo o qualsiasi altro mezzo di movimentazione, vibratura', 
'Escluso dal lavoro': 'ferro, casseri', 
'Specifiche tecniche': 'diametro max degli aggregati 32 mm, consistenza S5, classe di resistenza C28/35, classe di esposizione XA1'}</t>
  </si>
  <si>
    <t>[{'Descrizione': "Murature armate entro e fuori terra, realizzate mediante getto di calcestruzzo preconfezionato autocompattante (SCC) a prestazione garantita, con l'ausilio di gru, pompa per calcestruzzo o qualsiasi altro mezzo di movimentazione, diametro max degli aggregati 20 mm, classe di spandimento SF1, per spessori non inferiori a 17 cm, compresa la vibratura, esclusi ferro e casseri; classe di resistenza - classe di esposizione:- C25/30 - XC1 e XC2", 
'Materia': 'calcestruzzo preconfezionato autocompattante (SCC)', 
'Geometria/forma': 'murature armate entro e fuori terra', 
'Dimensione': 'spessore tot [cm] &gt;= 17', 
'Incluso nel lavoro': 'getto di calcestruzzo, movimentazione con gru o pompa per calcestruzzo, vibratura', 
'Escluso dal lavoro': 'ferro, casseri', 
'Specifiche tecniche': 'diametro max aggregati 20 mm, classe di spandimento SF1, classe di resistenza C25/30, classe di esposizione XC1 e XC2'}]</t>
  </si>
  <si>
    <t>{'Descrizione': "Murature armate entro e fuori terra, realizzate mediante getto di calcestruzzo preconfezionato autocompattante (SCC) a prestazione garantita, con l'ausilio di gru, pompa per calcestruzzo o qualsiasi altro mezzo di movimentazione, diametro max degli aggregati 20 mm, classe di spandimento SF1, per spessori non inferiori a 17 cm, compresa la vibratura, esclusi ferro e casseri; classe di resistenza - classe di esposizione:- C28/35 - XC1 e XC2", 
'Materia': 'calcestruzzo preconfezionato autocompattante (SCC)', 
'Prestazioni': 'resistenza a compressione [classe] = C28/35 | classe di esposizione [classe] =  XC1/XC2 | classe di spandimento SF1', 
'Dimensione': 'spessore tot [cm] &gt; 17', 
'Inclusi': 'aggregati con diametro max 20 mm', 
'Esclusi': 'ferro, casseri', 
'Lavoro': 'getto con gru, pompa per calcestruzzo o qualsiasi altro mezzo di movimentazione', 
'Incluso nel lavoro': 'vibratura', 
'Escluso dal lavoro': 'ferro, casseri', 
'Specifiche tecniche': 'muratura armata entro e fuori terra'}</t>
  </si>
  <si>
    <t>{'Descrizione': "Murature armate entro e fuori terra, realizzate mediante getto di calcestruzzo preconfezionato autocompattante (SCC) a prestazione garantita, con l'ausilio di gru, pompa per calcestruzzo o qualsiasi altro mezzo di movimentazione, diametro max degli aggregati 20 mm, classe di spandimento SF1, per spessori non inferiori a 17 cm, compresa la vibratura, esclusi ferro e casseri; classe di resistenza - classe di esposizione:- C32/40 - XC1/2/3 - XA1", 
'Materia': 'calcestruzzo preconfezionato autocompattante (SCC)', 
'Prestazioni': 'resistenza a compressione [classe] = C32/40 | classe di esposizione [classe] =  XC1/2/3 - XA1 | classe di spandimento SF1', 
'Dimensione': 'spessore tot [cm] &gt; 17', 
'Incluso nel lavoro': 'getto di calcestruzzo, movimentazione con gru o pompa, vibratura', 
'Escluso dal lavoro': 'ferro, casseri', 
'Specifiche tecniche': 'muratura armata entro e fuori terra, diametro max degli aggregati 20 mm'}</t>
  </si>
  <si>
    <t>{'Descrizione': "Murature armate entro e fuori terra, realizzate mediante getto di calcestruzzo preconfezionato autocompattante (SCC) a prestazione garantita, con l'ausilio di gru, pompa per calcestruzzo o qualsiasi altro mezzo di movimentazione, diametro max degli aggregati 20 mm, classe di spandimento SF1, per spessori non inferiori a 17 cm, compresa la vibratura, esclusi ferro e casseri; classe di resistenza - classe di esposizione:- C35/45 - XC1/2/3/4 - XA1", 
'Materia': 'calcestruzzo preconfezionato autocompattante (SCC)', 
'Prestazioni': 'resistenza a compressione [classe] = C35/45 | classe di esposizione [classe] =  XC1/2/3/4 - XA1 | classe di spandimento SF1', 
'Dimensione': 'spessore tot [cm] &gt; 17', 
'Lavoro': 'getto con gru, pompa per calcestruzzo o qualsiasi altro mezzo di movimentazione', 
'Incluso nel lavoro': 'vibratura', 
'Escluso dal lavoro': 'ferro, casseri', 
'Specifiche tecniche': 'muratura armata entro e fuori terra, diametro max degli aggregati 20 mm'}</t>
  </si>
  <si>
    <t>{'Descrizione': "Murature armate entro e fuori terra, realizzate mediante getto di calcestruzzo preconfezionato autocompattante (SCC) a prestazione garantita, con l'ausilio di gru, pompa per calcestruzzo o qualsiasi altro mezzo di movimentazione, diametro max degli aggregati 20 mm, classe di spandimento SF2, per spessori non inferiori a 17 cm, compresa la vibratura, esclusi ferro e casseri; classe di resistenza - classe di esposizione:- C25/30 - XC1 e XC2", 
'Materia': 'calcestruzzo preconfezionato autocompattante (SCC)', 
'Geometria/forma': 'murature armate entro e fuori terra', 
'Dimensione': 'spessore tot [cm] &gt; 17', 
'Incluso nel lavoro': 'getto di calcestruzzo, movimentazione con gru o pompa per calcestruzzo, vibratura', 
'Escluso dal lavoro': 'ferro, casseri', 
'Specifiche tecniche': 'diametro max degli aggregati 20 mm, classe di spandimento SF2, classe di resistenza C25/30, classe di esposizione XC1 e XC2'}</t>
  </si>
  <si>
    <t>ingegneria elettrica</t>
  </si>
  <si>
    <t>sistemi terminali</t>
  </si>
  <si>
    <t>interruttore</t>
  </si>
  <si>
    <t>[{'Descrizione': "Interruttore automatico magnetotermico modulare, curva C, modulo di 17,5 mm e conforme norme CEI 23-3, potere d'interruzione pari a 4,5 kA, tipologie:- unipolare con In 6÷32 A", 'Materia': 'Non specificata', 'Geometria': 'Modulare', 'Prestazioni': "Potere d'interruzione [kA] = 4.5; Corrente nominale [A] = 6÷32; N° poli [-] = 1", 'Dimensione': 'Larghezza modulo [mm] = 17,5; Curva C', 'Incluso nel lavoro': 'Non specificato', 'Escluso dal lavoro': 'Non specificato', 'Specifiche tecniche': 'Conforme norme CEI 23-3'}]</t>
  </si>
  <si>
    <t>{'Descrizione': "Interruttore automatico magnetotermico modulare, curva C, modulo di 17,5 mm e conforme norme CEI 23-3, potere d'interruzione pari a 4,5 kA, tipologie:- bipolare con In 6÷32 A", 'Materia': 'generica', 'Geometria': 'modulare', 'Prestazioni': "potere d'interruzione [kA] &lt;= 4.5; corrente nominale [A] = 6÷32; n° poli [-] = 2", 'Dimensione': 'larghezza modulo [mm] = 17,5; curva C', 'Lavoro': 'installazione', 'Incluso nel lavoro': 'collegamento elettrico; verifica funzionamento', 'Specifiche tecniche': 'conforme norme CEI 23-3'}</t>
  </si>
  <si>
    <t>sistemi di distribuzione</t>
  </si>
  <si>
    <t>quadro elettrico</t>
  </si>
  <si>
    <t>[Materia: Non specificata; Geometria/forma: Modulare; Dimensione: modulo di 17,5 mm; Incluso e Incluso nel lavoro: Interruttore automatico magnetotermico, tripolare con In 6÷32 A; Escluso dal lavoro: Non specificato; Specifiche tecniche: curva C, conforme norme CEI 23-3, potere d'interruzione pari a 4,5 kA].</t>
  </si>
  <si>
    <t>{'Descrizione': "Interruttore automatico magnetotermico modulare, curva C, modulo di 17,5 mm e conforme norme CEI 23-3, potere d'interruzione pari a 4,5 kA, tipologie:- tetrapolare con In 6÷32 A", 'Materia': 'generica', 'Geometria': 'modulare', 'Prestazioni': "potere d'interruzione [kA] &lt;= 4.5; corrente nominale [A] = 6÷32; n° poli [-] = 4", 'Dimensione': 'larghezza modulo [mm] = 17,5; curva C', 'Lavoro': 'installazione', 'Incluso nel lavoro': 'collegamento elettrico; verifica funzionamento', 'Specifiche tecniche': 'conforme norme CEI 23-3'}</t>
  </si>
  <si>
    <t>{'Descrizione': "Interruttore automatico magnetotermico modulare, curva C, modulo di 17,5 mm e conforme norme CEI 23-3, potere d'interruzione pari a 6 kA, tipologie:- unipolare con In 6÷32 A", 'Materia': 'generica', 'Geometria': 'modulare', 'Prestazioni': "potere d'interruzione [kA] &lt;= 6; corrente nominale [A] = 6÷32; n° poli [-] = 1", 'Dimensione': 'larghezza modulo [mm] = 17,5; curva C', 'Lavoro': 'installazione', 'Incluso nel lavoro': 'collegamento elettrico; verifica funzionamento', 'Specifiche tecniche': 'conforme norme CEI 23-3'}</t>
  </si>
  <si>
    <t>{'Descrizione': "Interruttore automatico magnetotermico modulare, curva C, modulo di 17,5 mm e conforme norme CEI 23-3, potere d'interruzione pari a 6 kA, tipologie:- bipolare con In 6÷32 A", 'Materia': 'generica', 'Geometria': 'modulare', 'Prestazioni': "potere d'interruzione [kA] = 6; corrente nominale [A] = 6÷32; n° poli [-] = 2", 'Dimensione': 'larghezza modulo [mm] = 17,5; curva C', 'Lavoro': 'installazione', 'Incluso nel lavoro': 'collegamento elettrico; verifica funzionamento', 'Specifiche tecniche': 'conforme norme CEI 23-3'}</t>
  </si>
  <si>
    <t>Interruttore automatico magnetotermico modulare</t>
  </si>
  <si>
    <t>[Materia: non specificata; Geometria/forma: modulare; Dimensione: modulo di 17,5 mm; Incluso e Incluso nel lavoro: interruttore automatico magnetotermico, modulo di 17,5 mm, conformità norme CEI 23-3, potere d'interruzione pari a 6 kA, tipologie tripolare con In 6÷32 A; Escluso dal lavoro: non specificato; Specifiche tecniche: curva C, conforme norme CEI 23-3, potere d'interruzione pari a 6 kA, tipologie tripolare con In 6÷32 A].</t>
  </si>
  <si>
    <t>[Materia: Non specificata; Geometria/forma: Modulare; Dimensione: modulo di 17,5 mm; Incluso e Incluso nel lavoro: Interruttore automatico magnetotermico modulare, curva C, conforme norme CEI 23-3, potere d'interruzione pari a 6 kA, tipologie: tetrapolare con In 6÷32 A; Escluso dal lavoro: Non specificato; Specifiche tecniche: Interruttore automatico magnetotermico, curva C, conforme norme CEI 23-3, potere d'interruzione pari a 6 kA, tipologie: tetrapolare con In 6÷32 A].</t>
  </si>
  <si>
    <t>{'Descrizione': "Interruttore automatico magnetotermico modulare, curva C, modulo di 17,5 mm e conforme norme CEI 23-3, potere d'interruzione pari a 10 kA, tipologie:- unipolare con In 1÷4 A", 'Materia': 'generica', 'Geometria': 'modulare', 'Prestazioni': "potere d'interruzione [kA] = 10; corrente nominale [A] = 1÷4; n° poli [-] = 1", 'Dimensione': 'larghezza modulo [mm] = 17,5; curva C', 'Lavoro': 'installazione', 'Incluso nel lavoro': 'collegamento elettrico; verifica funzionamento', 'Specifiche tecniche': 'conforme norme CEI 23-3'}</t>
  </si>
  <si>
    <t>[Materia: Non specificata; Geometria/forma: Modulare; Dimensione: modulo di 17,5 mm; Incluso e Incluso nel lavoro: Interruttore automatico magnetotermico, modulo di 17,5 mm, conforme norme CEI 23-3, potere d'interruzione pari a 10 kA, tipologie: unipolare con In 6÷32 A; Escluso dal lavoro: Non specificato; Specifiche tecniche: curva C, conforme norme CEI 23-3, potere d'interruzione pari a 10 kA, tipologie: unipolare con In 6÷32 A].</t>
  </si>
  <si>
    <t>lampada</t>
  </si>
  <si>
    <t>[{'Descrizione': 'Lampada fluorescente linea a catodo caldo nei tipi:- 4-8 W', 'Materia': 'generica', 'Tipologia': 'fluorescente', 'Prestazioni': 'potenza elettrica [W] = 4-8', 'Lavoro': 'posa', 'Specifiche tecniche': 'linea a catodo caldo'}]</t>
  </si>
  <si>
    <t>{'Descrizione': 'Lampada fluorescente linea a catodo caldo nei tipi:- 14-15W', 'Materia': 'generica', 'Tipologia': 'fluorescente', 'Prestazioni': 'potenza elettrica [W] = 14-15', 'Lavoro': 'posa', 'Specifiche tecniche': 'linea a catodo caldo'}</t>
  </si>
  <si>
    <t>[{'Descrizione': 'Lampada fluorescente linea a catodo caldo nei tipi:- 18W elevata resa cromatica', 'Materia': 'generica', 'Geometria/forma': 'non specificata', 'Dimensione': 'non specificata', 'Incluso nel lavoro': 'non specificato', 'Escluso dal lavoro': 'non specificato', 'Specifiche tecniche': 'linea a catodo caldo, elevata resa cromatica, potenza 18W'}]</t>
  </si>
  <si>
    <t>{'Descrizione': 'Lampada fluorescente linea a catodo caldo nei tipi:- 23-30W elevata resa cromatica', 'Materia': 'generica', 'Tipologia': 'fluorescente', 'Prestazioni': 'potenza elettrica [W] = 23-30', 'Lavoro': 'posa', 'Specifiche tecniche': 'linea a catodo caldo, elevata resa cromatica'}</t>
  </si>
  <si>
    <t>{'Descrizione': 'Lampada fluorescente linea a catodo caldo nei tipi:- 36W elevata resa cromatica', 'Materia': 'generica', 'Tipologia': 'fluorescente', 'Prestazioni': 'potenza elettrica [W] = 36', 'Lavoro': 'posa', 'Specifiche tecniche': 'linea a catodo caldo, elevata resa cromatica'}</t>
  </si>
  <si>
    <t>{'Descrizione': 'Lampada fluorescente linea a catodo caldo nei tipi:- 58W elevata resa cromatica', 'Materia': 'generica', 'Tipologia': 'fluorescente', 'Prestazioni': 'potenza elettrica [W] = 58', 'Lavoro': 'posa', 'Specifiche tecniche': 'linea a catodo caldo, elevata resa cromatica'}</t>
  </si>
  <si>
    <t>{'Descrizione': 'Lampada fluorescente lineare a catodo caldo nei tipi:- 22W', 'Materia': 'generica', 'Tipologia': 'fluorescente', 'Prestazioni': 'potenza elettrica [W] = 22', 'Lavoro': 'posa', 'Specifiche tecniche': 'lineare a catodo caldo'}</t>
  </si>
  <si>
    <t>{'Descrizione': 'Lampada fluorescente lineare a catodo caldo nei tipi:- 32W elevata resa cromatica', 'Materia': 'generica', 'Tipologia': 'fluorescente', 'Prestazioni': 'potenza elettrica [W] = 32', 'Lavoro': 'posa', 'Specifiche tecniche': 'lineare a catodo caldo, elevata resa cromatica'}</t>
  </si>
  <si>
    <t>{'Descrizione': 'Lampada fluorescente lineare a catodo caldo nei tipi:- 40W elevata resa cromatica', 'Materia': 'generica', 'Tipologia': 'fluorescente', 'Prestazioni': 'potenza elettrica [W] = 40', 'Lavoro': 'posa', 'Specifiche tecniche': 'lineare a catodo caldo, elevata resa cromatica'}</t>
  </si>
  <si>
    <t>corpo illuminante</t>
  </si>
  <si>
    <t>[Materia: 'Non specificata'; Geometria/forma: 'Slimline'; Dimensione: '96T8'; Incluso nel lavoro: 'Lampada fluorescente'; Escluso dal lavoro: 'Non specificato'; Specifiche tecniche: '49W'].</t>
  </si>
  <si>
    <t>sistemi di copertura</t>
  </si>
  <si>
    <t>strato di orditura</t>
  </si>
  <si>
    <t>[Materia: 'schiuma poliuretanica prodotta con gas senza CFC e HCFC', 'legno'; Geometria/forma: 'pannelli', 'listelli di legno incorporati nella schiuma'; Dimensione: 'Spessore 50 mm'; Incluso nel lavoro: 'tagli e relative sigillature, adattamenti, fissaggi di qualsiasi tipo a qualsiasi struttura, raccordi, assistenza muraria, piani di lavoro'; Escluso dal lavoro: 'Non specificato'; Specifiche tecniche: 'Isolamento termico con microventilazione o con ventilazione di coperture, realizzato a tetto caldo, con applicazione all'estradosso delle falde', 'rivestimento superficiale permeabile al vapore e impermeabile all'acqua', 'Conforme alla Norma UNI EN 13165, conduttività termica W/mK 0,029'].</t>
  </si>
  <si>
    <t>[Materia: 'polistirene espanso estruso'; Geometria/forma: 'lastre, superficie liscia con pelle'; Dimensione: 'spessori fino a 40 mm, e spessori da 50 mm e oltre'; Incluso nel lavoro: 'tagli e relative sigillature, adattamenti, fissaggi di qualsiasi tipo a qualsiasi struttura, raccordi, assistenza muraria, piani di lavoro'; Escluso dal lavoro: 'non specificato'; Specifiche tecniche: 'prodotte con gas senza CFC e HCFC; conduttività termica W/mK 0,032 per spessori fino a 40 mm, e W/mK 0,034 per spessori da 50 mm e oltre, resistenza alla compressione kPa 250 per spessori fino a 40 mm, e kPa 300 per spessori da 50 mm e oltre; reazione al fuoco Euroclasse E; conformi alla norma UNI EN 13164, con marcatura CE'].</t>
  </si>
  <si>
    <t>[Materia: 'polistirene espanso stampato per termocompressione'; Geometria/forma: 'pannelli preformati con estradosso sagomato'; Dimensione: '60 mm (medio)'; Incluso nel lavoro: 'tagli e relative sigillature, adattamenti, fissaggi di qualsiasi tipo a qualsiasi struttura, raccordi, assistenza muraria, piani di lavoro'; Escluso dal lavoro: 'Non specificato'; Specifiche tecniche: 'Isolamento termico coperture con microventilazione, realizzato a tetto caldo, conforme alla Norma UNI EN 13163, Classe 150 RF, con reazione al fuoco in Euroclasse E, con marcatura CE'].</t>
  </si>
  <si>
    <t>[Materia: 'polistirene espanso stampato per termocompressione'; Geometria/forma: 'pannelli preformati con estradosso sagomato'; Dimensione: 'spessore 50 mm'; Incluso nel lavoro: 'tagli e relative sigillature, adattamenti, fissaggi di qualsiasi tipo a qualsiasi struttura, raccordi, assistenza muraria, piani di lavoro'; Escluso dal lavoro: 'Non specificato'; Specifiche tecniche: 'Isolamento termico coperture con microventilazione, realizzato a tetto caldo, conforme alla Norma UNI EN 13163, Classe 150 RF, con reazione al fuoco in Euroclasse E, con marcatura CE'].</t>
  </si>
  <si>
    <t>[Materia: Polistirene espanso estruso, Alluminio, Aluzinc; Geometria/forma: Pannelli preformati, Profilo angolare a trave reticolare; Dimensione: Spessore 50 mm; Incluso nel lavoro: Tagli e relative sigillature, Adattamenti, Fissaggi di qualsiasi tipo a qualsiasi struttura, Raccordi, Assistenza muraria, Piani di lavoro; Escluso dal lavoro: Non specificato; Specifiche tecniche: Reazione al fuoco Euroclasse E, Conduttività termica W/mK 0,033, Resistenza a compressione kPa 100, Norma UNI EN 13163, Marcatura CE, Prodotto con gas senza CFC e HCFC, Passo universale sottomanto per tegole e coppi].</t>
  </si>
  <si>
    <t>[Materia: 'lana di vetro idrorepellente', 'vetro riciclato', 'resina termoindurente', 'componenti organici e vegetali'; Geometria/forma: 'pannelli autoportanti'; Dimensione: 'spessore 40 mm'; Incluso nel lavoro: 'tagli e sigillature relative', 'adattamenti', 'fissaggi con qualsiasi mezzo su qualsiasi struttura', 'raccordi', 'assistenze murarie e piani di lavoro'; Escluso dal lavoro: 'formazione della listellatura in legno a supporto del manto'; Specifiche tecniche: 'conduttività termica W/mK 0,037', 'resistenza alla compressione 40 kPa', 'conformi alla norma UNI EN 13162', 'marcatura CE', 'reazione al fuoco Euroclasse A2-s1,d0', 'prodotto con almeno l'80% di vetro riciclato', 'minimizzando le emissioni nell'aria di sostanze inquinanti come formaldeide e altri composti organici volatili (VOC)', 'rispondente ai Criteri Ambientali Minimi di cui al Decreto 23 giugno 2022 del Ministero della Transizione Ecologica'].</t>
  </si>
  <si>
    <t>ingegneria civile</t>
  </si>
  <si>
    <t>sistemi di isolamento</t>
  </si>
  <si>
    <t>L'oggetto descritto non appartiene alla categoria {barriera antirumore}.</t>
  </si>
  <si>
    <t>[Materia: 'lana di vetro idrorepellente', 'vetro riciclato', 'resina termoindurente', 'componenti organici e vegetali', 'bitume', 'velo di vetro', 'film di polipropilene'; Geometria/forma: 'pannelli autoportanti'; Dimensione: 'spessore 40 mm'; Incluso nel lavoro: 'tagli e sigillature relative', 'adattamenti', 'fissaggi con qualsiasi mezzo su qualsiasi struttura', 'raccordi', 'assistenze murarie e piani di lavoro'; Escluso dal lavoro: 'formazione della listellatura in legno a supporto del manto'; Specifiche tecniche: 'conduttività termica W/mK 0,037', 'resistenza alla compressione 40 kPa', 'conformi alla norma UNI EN 13162, con marcatura CE', 'reazione al fuoco Euroclasse F', 'prodotto con almeno l'80% di vetro riciclato', 'minimizzando le emissioni nell'aria di sostanze inquinanti come formaldeide e altri composti organici volatili (VOC)', 'rispondente ai Criteri Ambientali Minimi di cui al Decreto 23 giugno 2022 del Ministero della Transizione Ecologica'].</t>
  </si>
  <si>
    <t>[Materia: 'lana di roccia con resine termoindurenti'; Geometria/forma: 'pannelli semirigidi'; Dimensione: 'spessore tot [mm] = 40'; Incluso nel lavoro: 'tagli e sigillature relative, adattamenti, fissaggi con qualsiasi mezzo su qualsiasi struttura, raccordi, assistenze murarie e piani di lavoro'; Escluso dal lavoro: 'formazione della listellatura in legno a supporto del manto'; Specifiche tecniche: 'conduttività termica W/mK 0,035, conforme alla norma UNI EN 13162, reazione al fuoco in Euroclasse A1, con marcatura CE, rispondente ai Criteri Ambientali Minimi di cui al Decreto 23 giugno 2022 del Ministero della Transizione Ecologica'].</t>
  </si>
  <si>
    <t>[Materia: 'lana di legno mineralizzata con magnesite ad alta temperatura'; Geometria/forma: 'pannelli'; Dimensione: 'spessore 25 mm (variabile in relazione allo spessore)', 'spessori:- 15 mm'; Incluso nel lavoro: 'tagli e relative sigillature, adattamenti, fissaggi di qualsiasi tipo a qualsiasi struttura, raccordi, assistenza muraria e piani di lavoro'; Escluso dal lavoro: 'Non specificato'; Specifiche tecniche: 'conduttività termica W/mK 0,084 per spessore 25 mm (variabile in relazione allo spessore), resistenza alla compressione kPa 440 per spessore di 25 mm (variabile in relazione allo spessore). Reazione al fuoco in euroclasse (A2-s1,d0) (A2-s2,d0) (B-s1,d0) (B-s2,d0)'].</t>
  </si>
  <si>
    <t>[Materia: 'pannelli a base di perlite espansa idrofugata, fibre di vetro, cellulosiche e leganti asfaltici'; Geometria/forma: 'applicazione all'estradosso delle falde di copertura'; Dimensione: '20 mm'; Incluso e Incluso nel lavoro: 'Isolamento termico coperture realizzato a tetto caldo'; Escluso dal lavoro: 'Non specificato'; Specifiche tecniche: 'conducibilità termica W/mK 0,043, resistenza alla compressione 3,2 kg/cm ², reazione al fuoco euroclasse (A2-s1,d0) (A2-s2,d0) (B-s1,d0) (B-s2,d0)'].</t>
  </si>
  <si>
    <t>architettura</t>
  </si>
  <si>
    <t>strato di isolamento</t>
  </si>
  <si>
    <t>sistemi di finitura</t>
  </si>
  <si>
    <t>sistema di pavimentazione</t>
  </si>
  <si>
    <t>{'Descrizione': 'Pavimento in lastre ad imitazione di porfidi, composte da inerti di porfidi e quarzi legati con malta di sabbie silicee e cementi ad alta resistenza, spessore 40 mm, dimensioni 40x60 - 40x40 cm con superficie a rilievo. Compresi: il letto di malta di cemento dello spessore di 4 cm, i tagli, gli sfridi, gli adattamenti, le assistenze murarie', 
'Tipologia': 'Pavimento in lastre', 
'Materia': 'Inerti di porfidi e quarzi, malta di sabbie silicee, cementi ad alta resistenza', 
'Geometria/forma': 'Lastre con superficie a rilievo', 
'Dimensione': 'Spessore lastre [mm] = 40 | Dimensioni lastre [cm] = 40x60, 40x40 | Spessore letto di malta [cm] = 4', 
'Incluso nel lavoro': 'Il letto di malta di cemento dello spessore di 4 cm, i tagli, gli sfridi, gli adattamenti, le assistenze murarie', 
'Escluso dal lavoro': 'Non specificato', 
'Specifiche tecniche': 'Lastre ad imitazione di porfidi, composte da inerti di porfidi e quarzi legati con malta di sabbie silicee e cementi ad alta resistenza'}</t>
  </si>
  <si>
    <t>{'Descrizione': 'Pavimento in lastre modellate a porfido, composte da inerti di porfidi naturali legati con malta di sabbie silicee e cementi ad alta resistenza, spessore 38 mm, dimensioni 40 x 40 cm. Compresi: il letto di malta di cemento dello spessore di 4 cm, i tagli, gli sfridi, gli adattamenti, le assistenze murarie:- con superficie levigata', 
'Tipologia': 'in lastre', 
'Materia': 'porfido naturale', 
'Finitura': 'superficie levigata', 
'Dimensione': 'spessore [cm] = 38 | dimensioni = 40x40', 
'Lavoro': 'posa', 
'Incluso nel lavoro': 'il letto di malta di cemento dello spessore di 4 cm, i tagli, gli sfridi, gli adattamenti, le assistenze murarie', 
'Specifiche tecniche': 'pavimento in lastre modellate a porfido, composte da inerti di porfidi naturali legati con malta di sabbie silicee e cementi ad alta resistenza, superficie levigata, spessore letto di malta di cemento = 4 cm'}</t>
  </si>
  <si>
    <t>{'Descrizione': 'Pavimento in lastre modellate a porfido, composte da inerti di porfidi naturali legati con malta di sabbie silicee e cementi ad alta resistenza, spessore 38 mm, dimensioni 40 x 40 cm. Compresi: il letto di malta di cemento dello spessore di 4 cm, i tagli, gli sfridi, gli adattamenti, le assistenze murarie:- con superficie sabbiata', 
'Tipologia': 'in lastre', 
'Materia': 'porfido naturale', 
'Finitura': 'superficie sabbiata', 
'Dimensione': 'spessore [cm] = 38 | dimensioni = 40x40', 
'Lavoro': 'posa', 
'Incluso nel lavoro': 'il letto di malta di cemento dello spessore di 4 cm, i tagli, gli sfridi, gli adattamenti, le assistenze murarie', 
'Specifiche tecniche': 'pavimento in lastre modellate a porfido, composte da inerti di porfidi naturali legati con malta di sabbie silicee e cementi ad alta resistenza, superficie sabbiata, spessore letto di malta di cemento = 4 cm'}</t>
  </si>
  <si>
    <t>{'Descrizione': 'Pavimento in lastre, composte da inerti di graniti e porfidi naturali, legati con malta di sabbie silicee e cementi ad alta resistenza, spessore 35 mm, dimensioni 40 x 40 cm a superficie piana sabbiata e bisellata. Compreso il letto di malta di cemento dello spessore di 4 cm, i tagli, gli sfridi, gli adattamenti, le assistenze murarie', 
'Tipologia': 'in lastre', 
'Materia': 'inerti di graniti e porfidi naturali, malta di sabbie silicee e cementi ad alta resistenza', 
'Finitura': 'superficie piana sabbiata e bisellata', 
'Dimensione': 'spessore [cm] = 35 | dimensioni = 40x40', 
'Lavoro': 'posa', 
'Incluso nel lavoro': 'il letto di malta di cemento dello spessore di 4 cm, i tagli, gli sfridi, gli adattamenti, le assistenze murarie', 
'Specifiche tecniche': 'pavimento in lastre composte da inerti di graniti e porfidi naturali, legati con malta di sabbie silicee e cementi ad alta resistenza, superficie piana sabbiata e bisellata, spessore letto di malta di cemento = 4 cm'}</t>
  </si>
  <si>
    <t>{'Descrizione': 'Pavimento in lastre, composte da inerti di quarzo selezionati e legati con malta di sabbie silicee e cementi ad alta resistenza, spessore 38 mm, dimensioni 40x40 cm. Compreso il letto di malta di cemento dello spessore di 4 cm, i tagli, gli sfridi, gli adattamenti, le assistenze murarie', 
'Tipologia': 'in lastre', 
'Materia': 'inerti di quarzo, malta di sabbie silicee, cementi ad alta resistenza', 
'Finitura': 'N/A', 
'Dimensione': 'spessore [cm] = 38 | dimensioni = 40x40', 
'Lavoro': 'posa', 
'Incluso nel lavoro': 'il letto di malta di cemento dello spessore di 4 cm, i tagli, gli sfridi, gli adattamenti, le assistenze murarie', 
'Specifiche tecniche': 'pavimento in lastre composte da inerti di quarzo selezionati e legati con malta di sabbie silicee e cementi ad alta resistenza, spessore letto di malta di cemento = 4 cm'}</t>
  </si>
  <si>
    <t>{'Descrizione': 'Pavimento in lastre, composte da ghiaino di fiume o graniglia di marmo legati con malta di sabbie silicee e cementi ad alta resistenza, spessore 38 mm, dimensioni 40x40 - 50x50 cm. Compreso il letto di malta di cemento dello spessore di 4 cm, i tagli, gli sfridi, gli adattamenti, le assistenze murarie.- colore grigio', 
'Tipologia': 'in lastre', 
'Materia': 'ghiaino di fiume o graniglia di marmo', 
'Finitura': 'colore grigio', 
'Dimensione': 'spessore [cm] = 38 | dimensioni = 40x40/50x50', 
'Lavoro': 'posa', 
'Incluso nel lavoro': 'il letto di malta di cemento dello spessore di 4 cm, i tagli, gli sfridi, gli adattamenti, le assistenze murarie', 
'Specifiche tecniche': 'pavimento in lastre composte da ghiaino di fiume o graniglia di marmo legati con malta di sabbie silicee e cementi ad alta resistenza, spessore letto di malta di cemento = 4 cm'}</t>
  </si>
  <si>
    <t>[{'Descrizione': 'Pavimento in lastre, composte da ghiaino di fiume o graniglia di marmo legati con malta di sabbie silicee e cementi ad alta resistenza, spessore 38 mm, dimensioni 40x40 - 50x50 cm. Compreso il letto di malta di cemento dello spessore di 4 cm, i tagli, gli sfridi, gli adattamenti, le assistenze murarie.- con ghiaino colorato', 'Tipologia': 'in lastre', 'Materia': 'ghiaino di fiume o graniglia di marmo', 'Finitura': 'ghiaino colorato', 'Dimensione': 'spessore [cm] = 38 | dimensioni = 40x40/50x50', 'Lavoro': 'posa', 'Incluso nel lavoro': 'il letto di malta di cemento dello spessore di 4 cm, i tagli, gli sfridi, gli adattamenti, le assistenze murarie', 'Specifiche tecniche': 'pavimento in lastre composte da ghiaino di fiume o graniglia di marmo legati con malta di sabbie silicee e cementi ad alta resistenza, spessore letto di malta di cemento = 4 cm'}]</t>
  </si>
  <si>
    <t>{'Descrizione': 'Pavimento in lastre composte da micrograniglie di marmi legate con malta di sabbie silicee e cementi ad alta resistenza, spessore 38 mm, dimensioni 40x40 cm. Compreso il letto di malta di cemento dello spessore di 4 cm, i tagli, gli sfridi, gli adattamenti, le assistenze murarie', 
'Tipologia': 'in lastre', 
'Materia': 'micrograniglie di marmi', 
'Finitura': 'legate con malta di sabbie silicee e cementi ad alta resistenza', 
'Dimensione': 'spessore [cm] = 38 | dimensioni = 40x40', 
'Lavoro': 'posa', 
'Incluso nel lavoro': 'il letto di malta di cemento dello spessore di 4 cm, i tagli, gli sfridi, gli adattamenti, le assistenze murarie', 
'Specifiche tecniche': 'pavimento in lastre composte da micrograniglie di marmi, legate con malta di sabbie silicee e cementi ad alta resistenza, spessore letto di malta di cemento = 4 cm'}</t>
  </si>
  <si>
    <t>{'Descrizione': 'Pavimento in piastrelle di cemento con strato di finitura di 12 mm a 12 kg/m² di granulato sferoidale di quarzo con indurenti, spessore totale 30 mm. Compreso il letto di malta di cemento dello spessore di 4 cm, i tagli, gli sfridi, gli adattamenti, le assistenze murarie.- 30 x 30 cm, colore grigio', 
'Tipologia': 'in piastrelle', 
'Materia': 'cemento, granulato sferoidale di quarzo', 
'Finitura': 'strato di finitura di 12 mm a 12 kg/m² di granulato sferoidale di quarzo con indurenti', 
'Dimensione': 'spessore totale [mm] = 30 | dimensioni = 30x30', 
'Lavoro': 'posa', 
'Incluso nel lavoro': 'il letto di malta di cemento dello spessore di 4 cm, i tagli, gli sfridi, gli adattamenti, le assistenze murarie', 
'Specifiche tecniche': 'pavimento in piastrelle di cemento con strato di finitura di 12 mm a 12 kg/m² di granulato sferoidale di quarzo con indurenti, spessore totale 30 mm, letto di malta di cemento dello spessore di 4 cm, colore grigio'}</t>
  </si>
  <si>
    <t>{'Descrizione': 'Pavimento in piastrelle di cemento con strato di finitura di 12 mm a 12 kg/m² di granulato sferoidale di quarzo con indurenti, spessore totale 30 mm. Compreso il letto di malta di cemento dello spessore di 4 cm, i tagli, gli sfridi, gli adattamenti, le assistenze murarie.- 30 x 30 cm, colore rosso', 
'Tipologia': 'in piastrelle', 
'Materia': 'cemento, granulato sferoidale di quarzo', 
'Finitura': 'strato di finitura di 12 mm a 12 kg/m² di granulato sferoidale di quarzo con indurenti, colore rosso', 
'Dimensione': 'spessore totale [mm] = 30 | dimensioni = 30x30', 
'Lavoro': 'posa', 
'Incluso nel lavoro': 'il letto di malta di cemento dello spessore di 4 cm, i tagli, gli sfridi, gli adattamenti, le assistenze murarie', 
'Specifiche tecniche': 'pavimento in piastrelle di cemento con strato di finitura di 12 mm a 12 kg/m² di granulato sferoidale di quarzo con indurenti, spessore totale 30 mm, letto di malta di cemento dello spessore di 4 cm'}</t>
  </si>
  <si>
    <t>strato di usura stradale</t>
  </si>
  <si>
    <t>[{'Descrizione': "Strato di usura stradale in conglomerato bituminoso costituito da inerti graniglie e pietrischi, Dmax 10,00 mm, resistenza alla frammentazione LA ≤ 20 e resistenza alla levigazione PSV ≥ 44, compreso fino ad un massimo di 20% di fresato rigenerato con attivanti chimici funzionali (rigeneranti), impastati a caldo con bitume normale classe 50/70 o 70/100, dosaggio minimo di bitume totale del 4,8% su miscela con l'aggiunta di additivo attivante l'adesione (dopes di adesività); con percentuale dei vuoti in opera compreso tra il 3% e 6%, valore di aderenza superficiale BPN ≥ 62. Compresa la pulizia della sede, l'applicazione di emulsione bituminosa al 55% in ragione di 0,60-0,80 kg/m², la stesa mediante finitrice meccanica e la costipazione a mezzo di rulli di idoneo peso. La miscela bituminosa potrà essere prodotta a tiepido, con qualsiasi tecnologia o additivo, purché siano soddisfatte le medesime prestazioni di quella prodotta a caldo. Per spessore medio compattato:- 20 mm", 
'Materia': 'conglomerato bituminoso, inerti graniglie e pietrischi, bitume normale classe 50/70 o 70/100, additivo attivante l'adesione, emulsione bituminosa al 55%', 
'Geometria/forma': 'strato di usura stradale', 
'Dimensione': 'Dmax 10,00 mm, spessore medio compattato 20 mm', 
'Incluso nel lavoro': 'pulizia della sede, applicazione di emulsione bituminosa, stesa mediante finitrice meccanica, costipazione a mezzo di rulli', 
'Specifiche tecniche': 'resistenza alla frammentazione LA ≤ 20, resistenza alla levigazione PSV ≥ 44, massimo 20% di fresato rigenerato, dosaggio minimo di bitume totale del 4,8% su miscela, percentuale dei vuoti in opera tra il 3% e 6%, valore di aderenza superficiale BPN ≥ 62, dosaggio emulsione bituminosa in ragione di 0,60-0,80 kg/m²'}]</t>
  </si>
  <si>
    <t>sistemi strada</t>
  </si>
  <si>
    <t>strato di sottofondo stradale</t>
  </si>
  <si>
    <t>[Materia: 'conglomerato bituminoso costituito da inerti graniglie e pietrischi, bitume normale classe 50/70 o 70/100, fresato rigenerato con attivanti chimici funzionali (rigeneranti), additivo attivante l'adesione (dopes di adesività), emulsione bituminosa al 55%'; Geometria/forma: 'strato di usura stradale'; Dimensione: 'Dmax 10,00 mm', 'spessore medio compattato: 30 mm'; Incluso e Incluso nel lavoro: 'pulizia della sede, applicazione di emulsione bituminosa, stesa mediante finitrice meccanica, costipazione a mezzo di rulli di idoneo peso'; Escluso dal lavoro: 'Nessuna attività o materiale specificato come escluso'; Specifiche tecniche: 'resistenza alla frammentazione LA ≤ 20, resistenza alla levigazione PSV ≥ 44, dosaggio minimo di bitume totale del 4,8% su miscela, percentuale dei vuoti in opera compreso tra il 3% e 6%, valore di aderenza superficiale BPN ≥ 62, la miscela bituminosa potrà essere prodotta a tiepido, con qualsiasi tecnologia o additivo, purché siano soddisfatte le medesime prestazioni di quella prodotta a caldo'].</t>
  </si>
  <si>
    <t>[Materia: 'conglomerato bituminoso costituito da inerti graniglie e pietrischi, bitume normale classe 50/70 o 70/100, fresato rigenerato con attivanti chimici funzionali (rigeneranti), additivo attivante l'adesione (dopes di adesività), emulsione bituminosa al 55%'; Geometria/forma: 'strato di usura stradale'; Dimensione: 'Dmax 10,00 mm', 'spessore medio compattato: 40 mm'; Incluso nel lavoro: 'pulizia della sede, applicazione di emulsione bituminosa, stesa mediante finitrice meccanica, costipazione a mezzo di rulli di idoneo peso'; Specifiche tecniche: 'resistenza alla frammentazione LA ≤ 20, resistenza alla levigazione PSV ≥ 44, dosaggio minimo di bitume totale del 4,8% su miscela, percentuale dei vuoti in opera compreso tra il 3% e 6%, valore di aderenza superficiale BPN ≥ 62, la miscela bituminosa potrà essere prodotta a tiepido, con qualsiasi tecnologia o additivo, purché siano soddisfatte le medesime prestazioni di quella prodotta a caldo'].</t>
  </si>
  <si>
    <t>[Materia: 'conglomerato bituminoso costituito da inerti graniglie e pietrischi, bitume normale classe 50/70 o 70/100, fresato rigenerato con attivanti chimici funzionali (rigeneranti), additivo attivante l'adesione (dopes di adesività), emulsione bituminosa al 55%'; Geometria/forma: 'strato di usura stradale'; Dimensione: 'Dmax 10,00 mm', 'spessore medio compattato: 50 mm'; Incluso nel lavoro: 'pulizia della sede, applicazione di emulsione bituminosa, stesa mediante finitrice meccanica, costipazione a mezzo di rulli di idoneo peso'; Escluso dal lavoro: 'N/A'; Specifiche tecniche: 'resistenza alla frammentazione LA ≤ 20, resistenza alla levigazione PSV ≥ 44, fino ad un massimo di 20% di fresato rigenerato, dosaggio minimo di bitume totale del 4,8% su miscela, percentuale dei vuoti in opera compreso tra il 3% e 6%, valore di aderenza superficiale BPN ≥ 62, la miscela bituminosa potrà essere prodotta a tiepido, con qualsiasi tecnologia o additivo, purché siano soddisfatte le medesime prestazioni di quella prodotta a caldo'].</t>
  </si>
  <si>
    <t>[Materia: 'conglomerato bituminoso costituito da inerti graniglie e pietrischi, bitume normale classe 50/70 o 70/100, fresato rigenerato con attivanti chimici funzionali (rigeneranti), additivo attivante l'adesione (dopes di adesività), emulsione bituminosa al 55%'; Geometria/forma: 'strato di usura stradale'; Dimensione: 'Dmax 10,00 mm', 'spessore medio compattato: 60 mm'; Incluso nel lavoro: 'pulizia della sede, applicazione di emulsione bituminosa, stesa mediante finitrice meccanica, costipazione a mezzo di rulli di idoneo peso'; Escluso dal lavoro: 'N/A'; Specifiche tecniche: 'resistenza alla frammentazione LA ≤ 20, resistenza alla levigazione PSV ≥ 44, fino ad un massimo di 20% di fresato rigenerato, dosaggio minimo di bitume totale del 4,8% su miscela, percentuale dei vuoti in opera compreso tra il 3% e 6%, valore di aderenza superficiale BPN ≥ 62, la miscela bituminosa potrà essere prodotta a tiepido, con qualsiasi tecnologia o additivo, purché siano soddisfatte le medesime prestazioni di quella prodotta a caldo'].</t>
  </si>
  <si>
    <t>[Materia: 'conglomerato bituminoso in sede tram', 'inerti graniglie e pietrischi', 'bitume normale classe 50/70 o 70/100', 'fresato rigenerato con attivanti chimici funzionali (rigeneranti)', 'additivo attivante l'adesione (dopes di adesività)', 'emulsione bituminosa al 55%'; Geometria/forma: 'strato di usura stradale'; Dimensione: 'Dmax 10,00 mm', 'spessore medio compattato: 20 mm'; Incluso nel lavoro: 'pulizia della sede', 'applicazione di emulsione bituminosa', 'stesa mediante finitrice meccanica', 'costipazione a mezzo di rulli di idoneo peso'; Specifiche tecniche: 'resistenza alla frammentazione LA ≤ 20', 'resistenza alla levigazione PSV ≥ 44', 'dosaggio minimo di bitume totale del 4,8% su miscela', 'percentuale dei vuoti in opera compreso tra il 3% e 6%', 'valore di aderenza superficiale BPN ≥ 62', 'la miscela bituminosa potrà essere prodotta a tiepido, con qualsiasi tecnologia o additivo, purché siano soddisfatte le medesime prestazioni di quella prodotta a caldo'].</t>
  </si>
  <si>
    <t>[Materia: 'conglomerato bituminoso', 'inerti graniglie e pietrischi', 'bitume normale classe 50/70 o 70/100', 'fresato rigenerato con attivanti chimici funzionali (rigeneranti)', 'additivo attivante l'adesione (dopes di adesività)', 'emulsione bituminosa al 55%'; Geometria/forma: 'strato di usura stradale'; Dimensione: 'Dmax 10,00 mm', 'spessore medio compattato: 30 mm'; Incluso e Incluso nel lavoro: 'pulizia della sede', 'applicazione di emulsione bituminosa al 55% in ragione di 0,60-0,80 kg/m²', 'stesa mediante finitrice meccanica', 'costipazione a mezzo di rulli di idoneo peso'; Escluso dal lavoro: non specificato; Specifiche tecniche: 'resistenza alla frammentazione LA ≤ 20', 'resistenza alla levigazione PSV ≥ 44', 'dosaggio minimo di bitume totale del 4,8% su miscela', 'percentuale dei vuoti in opera compreso tra il 3% e 6%', 'valore di aderenza superficiale BPN ≥ 62', 'la miscela bituminosa potrà essere prodotta a tiepido, con qualsiasi tecnologia o additivo, purché siano soddisfatte le medesime prestazioni di quella prodotta a caldo'].</t>
  </si>
  <si>
    <t>[Materia: 'conglomerato bituminoso', 'inerti graniglie e pietrischi', 'bitume normale classe 50/70 o 70/100', 'fresato rigenerato con attivanti chimici funzionali (rigeneranti)', 'additivo attivante l'adesione (dopes di adesività)', 'emulsione bituminosa al 55%'; Geometria/forma: 'strato di usura stradale'; Dimensione: 'Dmax 10,00 mm', 'spessore medio compattato: 40 mm'; Incluso nel lavoro: 'pulizia della sede', 'applicazione di emulsione bituminosa', 'stesa mediante finitrice meccanica', 'costipazione a mezzo di rulli di idoneo peso'; Escluso dal lavoro: 'N/A'; Specifiche tecniche: 'resistenza alla frammentazione LA ≤ 20', 'resistenza alla levigazione PSV ≥ 44', 'dosaggio minimo di bitume totale del 4,8% su miscela', 'percentuale dei vuoti in opera compreso tra il 3% e 6%', 'valore di aderenza superficiale BPN ≥ 62', 'la miscela bituminosa potrà essere prodotta a tiepido, con qualsiasi tecnologia o additivo, purché siano soddisfatte le medesime prestazioni di quella prodotta a caldo'].</t>
  </si>
  <si>
    <t>[Materia: 'conglomerato bituminoso', 'inerti graniglie e pietrischi', 'fresato rigenerato con attivanti chimici funzionali (rigeneranti)', 'bitume normale classe 50/70 o 70/100', 'additivo attivante l'adesione (dopes di adesività)', 'emulsione bituminosa al 55%'; Geometria/forma: 'strato di usura stradale'; Dimensione: 'Dmax 10,00 mm', 'spessore medio compattato: 50 mm'; Incluso nel lavoro: 'pulizia della sede', 'applicazione di emulsione bituminosa', 'stesa mediante finitrice meccanica', 'costipazione a mezzo di rulli di idoneo peso'; Specifiche tecniche: 'resistenza alla frammentazione LA ≤ 20', 'resistenza alla levigazione PSV ≥ 44', 'dosaggio minimo di bitume totale del 4,8% su miscela', 'percentuale dei vuoti in opera compreso tra il 3% e 6%', 'valore di aderenza superficiale BPN ≥ 62', 'la miscela bituminosa potrà essere prodotta a tiepido, con qualsiasi tecnologia o additivo, purché siano soddisfatte le medesime prestazioni di quella prodotta a caldo'].</t>
  </si>
  <si>
    <t>[Materia: 'conglomerato bituminoso in sede tram', 'inerti graniglie e pietrischi', 'bitume normale classe 50/70 o 70/100', 'fresato rigenerato con attivanti chimici funzionali (rigeneranti)', 'additivo attivante l'adesione (dopes di adesività)', 'emulsione bituminosa al 55%'; Geometria/forma: 'strato di usura stradale'; Dimensione: 'Dmax 10,00 mm', 'spessore medio compattato: 60 mm'; Incluso nel lavoro: 'pulizia della sede', 'applicazione di emulsione bituminosa al 55% in ragione di 0,60-0,80 kg/m²', 'stesa mediante finitrice meccanica', 'costipazione a mezzo di rulli di idoneo peso'; Specifiche tecniche: 'resistenza alla frammentazione LA ≤ 20', 'resistenza alla levigazione PSV ≥ 44', 'dosaggio minimo di bitume totale del 4,8% su miscela', 'percentuale dei vuoti in opera compreso tra il 3% e 6%', 'valore di aderenza superficiale BPN ≥ 62', 'la miscela bituminosa potrà essere prodotta a tiepido, con qualsiasi tecnologia o additivo, purché siano soddisfatte le medesime prestazioni di quella prodotta a caldo'].</t>
  </si>
  <si>
    <t>{'Descrizione': "Strato di usura stradale in conglomerato bituminoso costituito da inerti graniglie e pietrischi, Dmax 10,00 mm, resistenza alla frammentazione LA ≤ 20 e resistenza alla levigazione PSV ≥ 44, compreso fino ad un massimo di 20% di fresato rigenerato con attivanti chimici funzionali (rigeneranti), impastati a caldo con bitume normale classe 50/70 o 70/100, dosaggio minimo di bitume totale del 4,8% su miscela con l'aggiunta di additivo attivante l'adesione (dopes di adesività); con percentuale dei vuoti in opera compreso tra il 3% e 6%, valore di aderenza superficiale BPN ≥ 62. Compresa la pulizia della sede, l'applicazione di emulsione bituminosa al 55% in ragione di 0,60-0,80 kg/m², la stesa mediante finitrice meccanica e la costipazione a mezzo di rulli di idoneo peso. La miscela bituminosa potrà essere prodotta a tiepido, con qualsiasi tecnologia o additivo, purché siano soddisfatte le medesime prestazioni di quella prodotta a caldo. Per spessore medio compattato:- 20 mm", 
'Materia': 'conglomerato bituminoso', 
'Geometria/forma': 'strato di usura stradale', 
'Dimensione': 'spessore medio compattato [mm] = 20', 
'Incluso nel lavoro': 'pulizia della sede, applicazione di emulsione bituminosa al 55% in ragione di 0,60-0,80 kg/m², stesa mediante finitrice meccanica, costipazione a mezzo di rulli di idoneo peso', 
'Escluso dal lavoro': 'N/A', 
'Specifiche tecniche': 'resistenza alla frammentazione LA ≤ 20, resistenza alla levigazione PSV ≥ 44, dosaggio minimo di bitume totale del 4,8% su miscela con l'aggiunta di additivo attivante l'adesione, percentuale dei vuoti in opera compreso tra il 3% e 6%, valore di aderenza superficiale BPN ≥ 62'}</t>
  </si>
  <si>
    <t>[{'Descrizione': "Strato di usura stradale in conglomerato bituminoso costituito da inerti graniglie e pietrischi, Dmax 10,00 mm, resistenza alla frammentazione LA ≤ 20 e resistenza alla levigazione PSV ≥ 44, compreso fino ad un massimo di 20% di fresato rigenerato con attivanti chimici funzionali (rigeneranti), impastati a caldo con bitume normale classe 50/70 o 70/100, dosaggio minimo di bitume totale del 4,8% su miscela con l'aggiunta di additivo attivante l'adesione (dopes di adesività); con percentuale dei vuoti in opera compreso tra il 3% e 6%, valore di aderenza superficiale BPN ≥ 62. Compresa la pulizia della sede, l'applicazione di emulsione bituminosa al 55% in ragione di 0,60-0,80 kg/m², la stesa mediante finitrice meccanica e la costipazione a mezzo di rulli di idoneo peso. La miscela bituminosa potrà essere prodotta a tiepido, con qualsiasi tecnologia o additivo, purché siano soddisfatte le medesime prestazioni di quella prodotta a caldo. Per spessore medio compattato:- 30 mm", 
'Materia': 'conglomerato bituminoso', 
'Geometria/forma': 'strato di usura stradale', 
'Dimensione': 'spessore medio compattato [mm] = 30', 
'Incluso nel lavoro': 'pulizia della sede; applicazione di emulsione bituminosa; stesa mediante finitrice meccanica; costipazione a mezzo di rulli', 
'Escluso dal lavoro': 'N/A', 
'Specifiche tecniche': 'resistenza alla frammentazione LA ≤ 20; resistenza alla levigazione PSV ≥ 44; dosaggio minimo di bitume totale del 4,8%; percentuale dei vuoti in opera tra il 3% e 6%; valore di aderenza superficiale BPN ≥ 62; dosaggio emulsione bituminosa [kg/m²] = 0,60 ÷ 0,80'}]</t>
  </si>
  <si>
    <t>{'Descrizione': "Strato di usura stradale in conglomerato bituminoso costituito da inerti graniglie e pietrischi, Dmax 10,00 mm, resistenza alla frammentazione LA ≤ 20 e resistenza alla levigazione PSV ≥ 44, compreso fino ad un massimo di 20% di fresato rigenerato con attivanti chimici funzionali (rigeneranti), impastati a caldo con bitume normale classe 50/70 o 70/100, dosaggio minimo di bitume totale del 4,8% su miscela con l'aggiunta di additivo attivante l'adesione (dopes di adesività); con percentuale dei vuoti in opera compreso tra il 3% e 6%, valore di aderenza superficiale BPN ≥ 62. Compresa la pulizia della sede, l'applicazione di emulsione bituminosa al 55% in ragione di 0,60-0,80 kg/m², la stesa mediante finitrice meccanica e la costipazione a mezzo di rulli di idoneo peso. La miscela bituminosa potrà essere prodotta a tiepido, con qualsiasi tecnologia o additivo, purché siano soddisfatte le medesime prestazioni di quella prodotta a caldo. Per spessore medio compattato:- 40 mm", 
'Materia': 'conglomerato bituminoso', 
'Geometria/forma': 'strato di usura stradale', 
'Dimensione': 'spessore medio compattato [mm] = 40', 
'Incluso nel lavoro': 'pulizia della sede, applicazione di emulsione bituminosa, stesa mediante finitrice meccanica, costipazione a mezzo di rulli', 
'Escluso dal lavoro': 'N/A', 
'Specifiche tecniche': 'resistenza alla frammentazione LA ≤ 20, resistenza alla levigazione PSV ≥ 44, dosaggio minimo di bitume totale del 4,8%, percentuale dei vuoti in opera compreso tra il 3% e 6%, valore di aderenza superficiale BPN ≥ 62, dosaggio emulsione bituminosa [kg/m²] = 0,60 ÷ 0,80'}</t>
  </si>
  <si>
    <t>{'Descrizione': "Strato di usura stradale in conglomerato bituminoso costituito da inerti graniglie e pietrischi, Dmax 10,00 mm, resistenza alla frammentazione LA ≤ 20 e resistenza alla levigazione PSV ≥ 44, compreso fino ad un massimo di 20% di fresato rigenerato con attivanti chimici funzionali (rigeneranti), impastati a caldo con bitume normale classe 50/70 o 70/100, dosaggio minimo di bitume totale del 4,8% su miscela con l'aggiunta di additivo attivante l'adesione (dopes di adesività); con percentuale dei vuoti in opera compreso tra il 3% e 6%, valore di aderenza superficiale BPN ≥ 62. Compresa la pulizia della sede, l'applicazione di emulsione bituminosa al 55% in ragione di 0,60-0,80 kg/m², la stesa mediante finitrice meccanica e la costipazione a mezzo di rulli di idoneo peso. La miscela bituminosa potrà essere prodotta a tiepido, con qualsiasi tecnologia o additivo, purché siano soddisfatte le medesime prestazioni di quella prodotta a caldo. Per spessore medio compattato:- 50 mm", 
'Materia': 'conglomerato bituminoso', 
'Geometria/forma': 'strato di usura stradale', 
'Dimensione': 'spessore medio compattato [mm] = 50', 
'Incluso nel lavoro': 'pulizia della sede; applicazione di emulsione bituminosa al 55% in ragione di 0,60-0,80 kg/m²; stesa mediante finitrice meccanica; costipazione a mezzo di rulli di idoneo peso', 
'Specifiche tecniche': 'resistenza alla frammentazione LA ≤ 20; resistenza alla levigazione PSV ≥ 44; dosaggio minimo di bitume totale del 4,8% su miscela con l'aggiunta di additivo attivante l'adesione; percentuale dei vuoti in opera compreso tra il 3% e 6%; valore di aderenza superficiale BPN ≥ 62; produzione della miscela bituminosa a tiepido con qualsiasi tecnologia o additivo'}</t>
  </si>
  <si>
    <t>{'Descrizione': "Strato di usura stradale in conglomerato bituminoso costituito da inerti graniglie e pietrischi, Dmax 10,00 mm, resistenza alla frammentazione LA ≤ 20 e resistenza alla levigazione PSV ≥ 44, compreso fino ad un massimo di 20% di fresato rigenerato con attivanti chimici funzionali (rigeneranti), impastati a caldo con bitume normale classe 50/70 o 70/100, dosaggio minimo di bitume totale del 4,8% su miscela con l'aggiunta di additivo attivante l'adesione (dopes di adesività); con percentuale dei vuoti in opera compreso tra il 3% e 6%, valore di aderenza superficiale BPN ≥ 62. Compresa la pulizia della sede, l'applicazione di emulsione bituminosa al 55% in ragione di 0,60-0,80 kg/m², la stesa mediante finitrice meccanica e la costipazione a mezzo di rulli di idoneo peso. La miscela bituminosa potrà essere prodotta a tiepido, con qualsiasi tecnologia o additivo, purché siano soddisfatte le medesime prestazioni di quella prodotta a caldo. Per spessore medio compattato:- 60 mm", 
'Materia': 'conglomerato bituminoso', 
'Geometria/forma': 'strato di usura stradale', 
'Dimensione': 'spessore medio compattato [mm] = 60', 
'Incluso nel lavoro': 'pulizia della sede; applicazione di emulsione bituminosa al 55% in ragione di 0,60-0,80 kg/m²; stesa mediante finitrice meccanica; costipazione a mezzo di rulli di idoneo peso', 
'Specifiche tecniche': 'resistenza alla frammentazione LA ≤ 20; resistenza alla levigazione PSV ≥ 44; dosaggio minimo di bitume totale del 4,8% su miscela con l'aggiunta di additivo attivante l'adesione; percentuale dei vuoti in opera compreso tra il 3% e 6%; valore di aderenza superficiale BPN ≥ 62; produzione della miscela bituminosa a tiepido con qualsiasi tecnologia o additivo'}</t>
  </si>
  <si>
    <t>{'Descrizione': "Strato di usura stradale in conglomerato bituminoso in sede tram costituito da inerti graniglie e pietrischi, Dmax 10,00 mm, resistenza alla frammentazione LA ≤ 20 e resistenza alla levigazione PSV ≥ 44, compreso fino ad un massimo di 20% di fresato rigenerato con attivanti chimici funzionali (rigeneranti), impastati a caldo con bitume normale classe 50/70 o 70/100, dosaggio minimo di bitume totale del 4,8% su miscela con l'aggiunta di additivo attivante l'adesione (dopes di adesività); con percentuale dei vuoti in opera compreso tra il 3% e 6%, valore di aderenza superficiale BPN ≥ 62. Compresa la pulizia della sede, l'applicazione di emulsione bituminosa al 55% in ragione di 0,60-0,80 kg/m², la stesa mediante finitrice meccanica e la costipazione a mezzo di rulli di idoneo peso. La miscela bituminosa potrà essere prodotta a tiepido, con qualsiasi tecnologia o additivo, purché siano soddisfatte le medesime prestazioni di quella prodotta a caldo. Per spessore medio compattato:- 20 mm", 
'Materia': 'conglomerato bituminoso', 
'Geometria/forma': 'strato di usura stradale', 
'Dimensione': 'spessore medio compattato [mm] = 20', 
'Incluso nel lavoro': 'pulizia della sede, applicazione di emulsione bituminosa al 55% in ragione di 0,60-0,80 kg/m², stesa mediante finitrice meccanica, costipazione a mezzo di rulli di idoneo peso', 
'Escluso dal lavoro': 'N/A', 
'Specifiche tecniche': 'resistenza alla frammentazione LA ≤ 20, resistenza alla levigazione PSV ≥ 44, dosaggio minimo di bitume totale del 4,8% su miscela, percentuale dei vuoti in opera compreso tra il 3% e 6%, valore di aderenza superficiale BPN ≥ 62'}</t>
  </si>
  <si>
    <t>[{'Descrizione': "Strato di usura stradale in conglomerato bituminoso in sede tram costituito da inerti graniglie e pietrischi, Dmax 10,00 mm, resistenza alla frammentazione LA ≤ 20 e resistenza alla levigazione PSV ≥ 44, compreso fino ad un massimo di 20% di fresato rigenerato con attivanti chimici funzionali (rigeneranti), impastati a caldo con bitume normale classe 50/70 o 70/100, dosaggio minimo di bitume totale del 4,8% su miscela con l'aggiunta di additivo attivante l'adesione (dopes di adesività); con percentuale dei vuoti in opera compreso tra il 3% e 6%, valore di aderenza superficiale BPN ≥ 62. Compresa la pulizia della sede, l'applicazione di emulsione bituminosa al 55% in ragione di 0,60-0,80 kg/m², la stesa mediante finitrice meccanica e la costipazione a mezzo di rulli di idoneo peso. La miscela bituminosa potrà essere prodotta a tiepido, con qualsiasi tecnologia o additivo, purché siano soddisfatte le medesime prestazioni di quella prodotta a caldo. Per spessore medio compattato:- 30 mm", 
'Materia': 'conglomerato bituminoso', 
'Geometria/forma': 'strato di usura stradale', 
'Dimensione': 'spessore medio compattato [mm] = 30', 
'Incluso nel lavoro': 'pulizia della sede, applicazione di emulsione bituminosa, stesa mediante finitrice meccanica, costipazione a mezzo di rulli', 
'Specifiche tecniche': 'resistenza alla frammentazione LA ≤ 20, resistenza alla levigazione PSV ≥ 44, dosaggio minimo di bitume totale del 4,8%, percentuale dei vuoti in opera compreso tra il 3% e 6%, valore di aderenza superficiale BPN ≥ 62, dosaggio emulsione bituminosa [kg/m²] = 0,60 ÷ 0,80'}]</t>
  </si>
  <si>
    <t>[{'Descrizione': "Strato di usura stradale in conglomerato bituminoso in sede tram costituito da inerti graniglie e pietrischi, Dmax 10,00 mm, resistenza alla frammentazione LA ≤ 20 e resistenza alla levigazione PSV ≥ 44, compreso fino ad un massimo di 20% di fresato rigenerato con attivanti chimici funzionali (rigeneranti), impastati a caldo con bitume normale classe 50/70 o 70/100, dosaggio minimo di bitume totale del 4,8% su miscela con l'aggiunta di additivo attivante l'adesione (dopes di adesività); con percentuale dei vuoti in opera compreso tra il 3% e 6%, valore di aderenza superficiale BPN ≥ 62. Compresa la pulizia della sede, l'applicazione di emulsione bituminosa al 55% in ragione di 0,60-0,80 kg/m², la stesa mediante finitrice meccanica e la costipazione a mezzo di rulli di idoneo peso. La miscela bituminosa potrà essere prodotta a tiepido, con qualsiasi tecnologia o additivo, purché siano soddisfatte le medesime prestazioni di quella prodotta a caldo. Per spessore medio compattato:- 40 mm", 
'Materia': 'conglomerato bituminoso', 
'Geometria/forma': 'strato di usura stradale', 
'Dimensione': 'spessore medio compattato [mm] = 40', 
'Incluso nel lavoro': 'pulizia della sede, applicazione di emulsione bituminosa al 55% in ragione di 0,60-0,80 kg/m², stesa mediante finitrice meccanica, costipazione a mezzo di rulli di idoneo peso', 
'Escluso dal lavoro': 'Nessuna esclusione specificata', 
'Specifiche tecniche': 'resistenza alla frammentazione LA ≤ 20, resistenza alla levigazione PSV ≥ 44, dosaggio minimo di bitume totale del 4,8% su miscela con l'aggiunta di additivo attivante l'adesione, percentuale dei vuoti in opera compreso tra il 3% e 6%, valore di aderenza superficiale BPN ≥ 62'}]</t>
  </si>
  <si>
    <t>{'Descrizione': "Strato di usura stradale in conglomerato bituminoso in sede tram costituito da inerti graniglie e pietrischi, Dmax 10,00 mm, resistenza alla frammentazione LA ≤ 20 e resistenza alla levigazione PSV ≥ 44, compreso fino ad un massimo di 20% di fresato rigenerato con attivanti chimici funzionali (rigeneranti), impastati a caldo con bitume normale classe 50/70 o 70/100, dosaggio minimo di bitume totale del 4,8% su miscela con l'aggiunta di additivo attivante l'adesione (dopes di adesività); con percentuale dei vuoti in opera compreso tra il 3% e 6%, valore di aderenza superficiale BPN ≥ 62. Compresa la pulizia della sede, l'applicazione di emulsione bituminosa al 55% in ragione di 0,60-0,80 kg/m², la stesa mediante finitrice meccanica e la costipazione a mezzo di rulli di idoneo peso. La miscela bituminosa potrà essere prodotta a tiepido, con qualsiasi tecnologia o additivo, purché siano soddisfatte le medesime prestazioni di quella prodotta a caldo. Per spessore medio compattato:- 50 mm", 
'Materia': 'conglomerato bituminoso', 
'Geometria/forma': 'strato di usura stradale', 
'Dimensione': 'spessore medio compattato [mm] = 50', 
'Incluso nel lavoro': 'pulizia della sede, applicazione di emulsione bituminosa, stesa mediante finitrice meccanica, costipazione a mezzo di rulli', 
'Escluso dal lavoro': 'Non specificato', 
'Specifiche tecniche': 'resistenza alla frammentazione LA ≤ 20, resistenza alla levigazione PSV ≥ 44, dosaggio minimo di bitume totale del 4,8%, percentuale dei vuoti in opera compreso tra il 3% e 6%, valore di aderenza superficiale BPN ≥ 62, dosaggio emulsione bituminosa [kg/m²] = 0,60 ÷ 0,80'}</t>
  </si>
  <si>
    <t>[{'Descrizione': "Strato di usura stradale in conglomerato bituminoso in sede tram costituito da inerti graniglie e pietrischi, Dmax 10,00 mm, resistenza alla frammentazione LA ≤ 20 e resistenza alla levigazione PSV ≥ 44, compreso fino ad un massimo di 20% di fresato rigenerato con attivanti chimici funzionali (rigeneranti), impastati a caldo con bitume normale classe 50/70 o 70/100, dosaggio minimo di bitume totale del 4,8% su miscela con l'aggiunta di additivo attivante l'adesione (dopes di adesività); con percentuale dei vuoti in opera compreso tra il 3% e 6%, valore di aderenza superficiale BPN ≥ 62. Compresa la pulizia della sede, l'applicazione di emulsione bituminosa al 55% in ragione di 0,60-0,80 kg/m², la stesa mediante finitrice meccanica e la costipazione a mezzo di rulli di idoneo peso. La miscela bituminosa potrà essere prodotta a tiepido, con qualsiasi tecnologia o additivo, purché siano soddisfatte le medesime prestazioni di quella prodotta a caldo. Per spessore medio compattato:- 60 mm", 
'Materia': 'conglomerato bituminoso', 
'Geometria/forma': 'strato di usura stradale', 
'Dimensione': 'spessore medio compattato [mm] = 60', 
'Incluso nel lavoro': 'pulizia della sede, applicazione di emulsione bituminosa, stesa mediante finitrice meccanica, costipazione a mezzo di rulli', 
'Specifiche tecniche': 'resistenza alla frammentazione LA ≤ 20, resistenza alla levigazione PSV ≥ 44, dosaggio minimo di bitume totale del 4,8%, percentuale dei vuoti in opera compreso tra il 3% e 6%, valore di aderenza superficiale BPN ≥ 62, produzione della miscela bituminosa a tiepido'}]</t>
  </si>
  <si>
    <t>{'Descrizione': "Isolamento termico coperture realizzato a tetto caldo, con applicazione all'estradosso delle falde di copertura di pannelli autoportanti in lana di vetro idrorepellente, rispondente ai Criteri Ambientali Minimi di cui al Decreto 23 giugno 2022 del Ministero della Transizione Ecologica, prodotto con almeno l'80% di vetro riciclato e con una resina termoindurente che associa componenti organici e vegetali, minimizzando le emissioni nell'aria di sostanze inquinanti come formaldeide e altri composti organici volatili (VOC); conduttività termica W/mK 0,037; resistenza alla compressione 40 kPa; conformi alla norma UNI EN 13162, con marcatura CE. Compresi: tagli e sigillature relative, adattamenti, fissaggi con qualsiasi mezzo su qualsiasi struttura, raccordi, assistenze murarie e piani di lavoro. Esclusa la eventuale formazione della listellatura in legno a supporto del manto. Negli spessori:- 40 mm, pannello nudo, reazione al fuoco Euroclasse A2-s1,d0", 
'Materia': 'lana di vetro idrorepellente, vetro riciclato, resina termoindurente, componenti organici e vegetali', 
'Geometria/forma': 'pannelli autoportanti',
'Dimensione': 'spessore [mm] = 40', 
'Incluso nel lavoro': 'tagli e sigillature relative, adattamenti, fissaggi con qualsiasi mezzo su qualsiasi struttura, raccordi, assistenze murarie e piani di lavoro', 
'Escluso dal lavoro': 'formazione della listellatura in legno a supporto del manto', 
'Specifiche tecniche': 'conduttività termica W/mK 0,037; resistenza alla compressione 40 kPa; conformi alla norma UNI EN 13162, con marcatura CE; reazione al fuoco Euroclasse A2-s1,d0'}</t>
  </si>
  <si>
    <t>{'Descrizione': "Isolamento termico con microventilazione o con ventilazione di coperture, realizzato a tetto caldo, con applicazione all'estradosso delle falde di pannelli di schiuma poliuretanica prodotta con gas senza CFC e HCFC, con rivestimento superficiale permeabile al vapore e impermeabile all'acqua, dotati di listelli di legno incorporati nella schiuma. Conforme alla Norma UNI EN 13165, conduttività termica W/mK 0,029. Spessore 50 mm. Compresi: tagli e relative sigillature, adattamenti, fissaggi di qualsiasi tipo a qualsiasi struttura, raccordi, assistenza muraria, piani di lavoro.", 
'Tipologia': 'Isolamento termico', 
'Materia': 'schiuma poliuretanica prodotta con gas senza CFC e HCFC', 
'Geometria/forma': 'pannelli', 
'Dimensione': 'spessore [mm] = 50', 
'Incluso nel lavoro': 'tagli e relative sigillature, adattamenti, fissaggi di qualsiasi tipo a qualsiasi struttura, raccordi, assistenza muraria, piani di lavoro', 
'Escluso dal lavoro': None, 
'Specifiche tecniche': "realizzato a tetto caldo, con applicazione all'estradosso delle falde, rivestimento superficiale permeabile al vapore e impermeabile all'acqua, dotati di listelli di legno incorporati nella schiuma, conforme alla Norma UNI EN 13165, conduttività termica W/mK 0,029"}</t>
  </si>
  <si>
    <t>{'Descrizione': "Isolamento termico coperture realizzato a tetto caldo, con applicazione all'estradosso delle falde di copertura di lastre di polistirene espanso estruso, superficie liscia con pelle, prodotte con gas senza CFC e HCFC; conduttività termica W/mK 0,032 per spessori fino a 40 mm, e W/mK 0,034 per spessori da 50 mm e oltre, resistenza alla compressione kPa 250 per spessori fino a 40 mm, e kPa 300 per spessori da 50 mm e oltre; reazione al fuoco Euroclasse E; conformi alla norma UNI EN 13164, con marcatura CE. Compresi: tagli e relative sigillature, adattamenti, fissaggi di qualsiasi tipo a qualsiasi struttura, raccordi, assistenza muraria, piani di lavoro; negli spessori:- 30 mm", 
'Tipologia': 'termico', 
'Materia': 'polistirene espanso estruso', 
'Geometria/forma': 'lastre, superficie liscia con pelle', 
'Dimensione': 'spessore [mm] = 30', 
'Incluso nel lavoro': 'tagli e relative sigillature, adattamenti, fissaggi di qualsiasi tipo a qualsiasi struttura, raccordi, assistenza muraria, piani di lavoro', 
'Specifiche tecniche': "conduttività termica W/mK 0,032 per spessori fino a 40 mm, e W/mK 0,034 per spessori da 50 mm e oltre, resistenza alla compressione kPa 250 per spessori fino a 40 mm, e kPa 300 per spessori da 50 mm e oltre; reazione al fuoco Euroclasse E; conformi alla norma UNI EN 13164, con marcatura CE"}</t>
  </si>
  <si>
    <t>{'Descrizione': "Isolamento termico coperture con microventilazione, realizzato a tetto caldo, con applicazione all'estradosso delle falde di copertura di pannelli preformati in polistirene espanso stampato per termocompressione con estradosso sagomato. Conforme alla Norma UNI EN 13163, Classe 150 RF, con reazione al fuoco in Euroclasse E, con marcatura CE. Compresi: tagli e relative sigillature, adattamenti, fissaggi di qualsiasi tipo a qualsiasi struttura, raccordi, assistenza muraria, piani di lavoro. Nei tipi e spessori:- per coppi, 60 mm (medio)", 
'Tipologia': 'termico', 
'Materia': 'polistirene espanso stampato per termocompressione', 
'Geometria/forma': 'pannelli preformati con estradosso sagomato', 
'Dimensione': 'spessore [mm] = 60', 
'Incluso nel lavoro': 'tagli e relative sigillature, adattamenti, fissaggi di qualsiasi tipo a qualsiasi struttura, raccordi, assistenza muraria, piani di lavoro', 
'Escluso dal lavoro': None, 
'Specifiche tecniche': "realizzato a tetto caldo, con applicazione all'estradosso delle falde, conforme alla Norma UNI EN 13163, Classe 150 RF, con reazione al fuoco in Euroclasse E, con marcatura CE"}</t>
  </si>
  <si>
    <t>{'Descrizione': "Isolamento termico coperture con microventilazione, realizzato a tetto caldo, con applicazione all'estradosso delle falde di copertura di pannelli preformati in polistirene espanso stampato per termocompressione con estradosso sagomato. Conforme alla Norma UNI EN 13163, Classe 150 RF, con reazione al fuoco in Euroclasse E, con marcatura CE. Compresi: tagli e relative sigillature, adattamenti, fissaggi di qualsiasi tipo a qualsiasi struttura, raccordi, assistenza muraria, piani di lavoro. Nei tipi e spessori:- per tegole, 50 mm", 
'Tipologia': 'termico', 
'Materia': 'polistirene espanso stampato per termocompressione', 
'Geometria/forma': 'pannelli preformati con estradosso sagomato', 
'Dimensione': 'spessore [mm] = 50', 
'Incluso nel lavoro': 'tagli e relative sigillature, adattamenti, fissaggi di qualsiasi tipo a qualsiasi struttura, raccordi, assistenza muraria, piani di lavoro', 
'Escluso dal lavoro': 'Non specificato', 
'Specifiche tecniche': "realizzato a tetto caldo, con applicazione all'estradosso delle falde, conforme alla Norma UNI EN 13163, Classe 150 RF, con reazione al fuoco in Euroclasse E, con marcatura CE"}</t>
  </si>
  <si>
    <t>{'Descrizione': "Isolamento termico coperture con ventilazione, realizzato a tetto caldo, con applicazione all'estradosso delle falde di copertura di pannelli preformati in polistirene espanso estruso, con reazione al fuoco Euroclasse E, conduttività termica W/mK 0,033, resistenza a compressione kPa 100; a norma UNI EN 13163, con marcatura CE, prodotto con gas senza CFC e HCFC. Estradosso rivestito da lamina in alluminio e dotata di profilo angolare a trave reticolare in Aluzinc; passo universale sottomanto per tegole e coppi. Compresi: tagli e relative sigillature, adattamenti, fissaggi di qualsiasi tipo a qualsiasi struttura, raccordi, assistenza muraria, piani di lavoro. Negli spessori:- 50 mm", 
'Tipologia': 'termico', 
'Materia': 'polistirene espanso estruso', 
'Finitura': 'lamina in alluminio, profilo angolare a trave reticolare in Aluzinc', 
'Impiego': 'copertura con ventilazione', 
'Prestazioni': 'conduttività termica [W/mK] = 0,033; resistenza a compressione [kPa] = 100', 
'Dimensione': 'spessore [mm] = 50', 
'Lavoro': 'posa', 
'Incluso nel lavoro': 'tagli e relative sigillature, adattamenti, fissaggi di qualsiasi tipo a qualsiasi struttura, raccordi, assistenza muraria, piani di lavoro', 
'Escluso dal lavoro': None, 
'Specifiche tecniche': "realizzato a tetto caldo, con applicazione all'estradosso delle falde, reazione al fuoco Euroclasse E, a norma UNI EN 13163, con marcatura CE, prodotto con gas senza CFC e HCFC"}</t>
  </si>
  <si>
    <t>Errore: HTTP code 502 from API (&lt;html&gt; 
&lt;head&gt;&lt;title&gt;502 Bad Gateway&lt;/title&gt;&lt;/head&gt; 
&lt;body&gt; 
&lt;center&gt;&lt;h1&gt;502 Bad Gateway&lt;/h1&gt;&lt;/center&gt; 
&lt;hr&gt;&lt;center&gt;cloudflare&lt;/center&gt; 
&lt;/body&gt; 
&lt;/html&gt; 
)</t>
  </si>
  <si>
    <t>{'Descrizione': "Isolamento termico coperture realizzato a tetto caldo, con applicazione all'estradosso delle falde di copertura di pannelli semirigidi in lana di roccia con resine termoindurenti, rispondente ai Criteri Ambientali Minimi di cui al Decreto 23 giugno 2022 del Ministero della Transizione Ecologica, conduttività termica W/mK 0,035, conforme alla norma UNI EN 13162, reazione al fuoco in Euroclasse A1, con marcatura CE. Compresi: tagli e sigillature relative, adattamenti, fissaggi con qualsiasi mezzo su qualsiasi struttura, raccordi, assistenze murarie e piani di lavoro. Esclusa la eventuale formazione della listellatura in legno a supporto del manto. Negli spessori:- 40 mm", 
'Tipologia': 'termico', 
'Materia': 'pannelli semirigidi in lana di roccia con resine termoindurenti', 
'Geometria/forma': 'pannelli semirigidi', 
'Dimensione': 'spessore [mm] = 40', 
'Incluso nel lavoro': 'tagli e sigillature relative, adattamenti, fissaggi con qualsiasi mezzo su qualsiasi struttura, raccordi, assistenze murarie e piani di lavoro', 
'Escluso dal lavoro': 'formazione della listellatura in legno a supporto del manto', 
'Specifiche tecniche': 'conduttività termica W/mK 0,035, conforme alla norma UNI EN 13162, reazione al fuoco in Euroclasse A1, con marcatura CE, rispondente ai Criteri Ambientali Minimi di cui al Decreto 23 giugno 2022 del Ministero della Transizione Ecologica'}</t>
  </si>
  <si>
    <t>[{'Descrizione': "Isolamento termico coperture realizzato a tetto caldo, con applicazione all'estradosso delle falde di copertura di pannelli in lana di legno mineralizzata con magnesite ad alta temperatura; conduttività termica W/mK 0,084 per spessore 25 mm (variabile in relazione allo spessore), resistenza alla compressione kPa 440 per spessore di 25 mm (variabile in relazione allo spessore). Reazione al fuoco in euroclasse (A2-s1,d0) (A2-s2,d0) (B-s1,d0) (B-s2,d0). Compresi: tagli e relative sigillature, adattamenti, fissaggi di qualsiasi tipo a qualsiasi struttura, raccordi, assistenza muraria e piani di lavoro; negli spessori:- 15 mm", 
'Tipologia': 'termico', 
'Materia': 'lana di legno mineralizzata con magnesite ad alta temperatura', 
'Geometria/forma': 'pannelli', 
'Prestazioni': 'conduttività termica [W/mK] = 0,084; resistenza a compressione [kPa] = 440', 
'Dimensione': 'spessore [mm] = 15', 
'Lavoro': 'posa', 
'Incluso nel lavoro': 'tagli e relative sigillature, adattamenti, fissaggi di qualsiasi tipo a qualsiasi struttura, raccordi, assistenza muraria e piani di lavoro', 
'Specifiche tecniche': "realizzato a tetto caldo, con applicazione all'estradosso delle falde, reazione al fuoco in euroclasse (A2-s1,d0) (A2-s2,d0) (B-s1,d0) (B-s2,d0)"}]</t>
  </si>
  <si>
    <t>{'Descrizione': "Isolamento termico coperture realizzato a tetto caldo, con applicazione all'estradosso delle falde di copertura di pannelli a base di perlite espansa idrofugata, fibre di vetro, cellulosiche e leganti asfaltici, conducibilità termica W/mK 0,043, resistenza alla compressione 3,2 kg/cm ², reazione al fuoco euroclasse (A2-s1,d0) (A2-s2,d0) (B-s1,d0) (B-s2,d0)- 20 mm", 
'Tipologia': 'termico', 
'Materia': 'pannelli a base di perlite espansa idrofugata, fibre di vetro, cellulosiche e leganti asfaltici', 
'Geometria/forma': 'pannelli', 
'Prestazioni': 'conducibilità termica [W/mK] = 0,043; resistenza alla compressione [kg/cm²] = 3,2', 
'Dimensione': 'spessore [mm] = 20', 
'Lavoro': 'posa', 
'Specifiche tecniche': "realizzato a tetto caldo, con applicazione all'estradosso delle falde, reazione al fuoco euroclasse (A2-s1,d0) (A2-s2,d0) (B-s1,d0) (B-s2,d0)"}</t>
  </si>
  <si>
    <t>TP</t>
  </si>
  <si>
    <t>FP</t>
  </si>
  <si>
    <t>F1</t>
  </si>
  <si>
    <t>TN</t>
  </si>
  <si>
    <t>FN</t>
  </si>
  <si>
    <t>TP/NP
SISTEMI SOLAIO</t>
  </si>
  <si>
    <t>TP/NP
SISTEMI MURARI</t>
  </si>
  <si>
    <t>TP/NP
INGEGNERIA ELETTRICA</t>
  </si>
  <si>
    <t>TP/NP
INGEGNERIA CIVILE</t>
  </si>
  <si>
    <t>TP/NP
ARCHITETTURA</t>
  </si>
  <si>
    <t>TP/NP
SISTEMI TERMINALI</t>
  </si>
  <si>
    <t>TP/NP
SISTEMI DI ISOLAMENTO</t>
  </si>
  <si>
    <t>TP/NP
SISTEMI DI FINITURA (ARCHITETTURA)</t>
  </si>
  <si>
    <t>TP/NP
SISTEMI DI FINITURA (CIVILE)</t>
  </si>
  <si>
    <t>TP/NP
SOLAIO</t>
  </si>
  <si>
    <t>TP/NP/TP/FN
INGEGNERIA STRUTTURALE</t>
  </si>
  <si>
    <t>TP/NP
STRATO DI MURATURA</t>
  </si>
  <si>
    <t>TP/NP
INTERRUTTORE</t>
  </si>
  <si>
    <t>TP/NP
LAMPADA</t>
  </si>
  <si>
    <t>TP/NP
STRATO DI ISOLAMENTO</t>
  </si>
  <si>
    <t>TP/NP
STRATO DI PAVIMENTAZIONE</t>
  </si>
  <si>
    <t>TP/NP
STRATO DI USURA STRADALE</t>
  </si>
  <si>
    <t>TP/NP/TP/FN INGEGNERIA STRUTTURALE</t>
  </si>
  <si>
    <t>TP/NP INGEGNERIA ELETTRICA</t>
  </si>
  <si>
    <t>TP/NP INGEGNERIA CIVILE</t>
  </si>
  <si>
    <t>TP/NP ARCHITETTURA</t>
  </si>
  <si>
    <t>TP/NP SISTEMI SOLAIO</t>
  </si>
  <si>
    <t>TP/NP SISTEMI MURARI</t>
  </si>
  <si>
    <t>TP/NP SISTEMI TERMINALI</t>
  </si>
  <si>
    <t>TP/NP SISTEMI DI ISOLAMENTO</t>
  </si>
  <si>
    <t>TP/NP SISTEMI DI FINITURA (ARCHITETTURA)</t>
  </si>
  <si>
    <t>TP/NP SISTEMI DI FINITURA (CIVILE)</t>
  </si>
  <si>
    <t>TP/NP SOLAIO</t>
  </si>
  <si>
    <t>TP/NP STRATO DI MURATURA</t>
  </si>
  <si>
    <t>TP/NP INTERRUTTORE</t>
  </si>
  <si>
    <t>TP/NP LAMPADA</t>
  </si>
  <si>
    <t>TP/NP STRATO DI ISOLAMENTO</t>
  </si>
  <si>
    <t>TP/NP STRATO DI PAVIMENTAZIONE</t>
  </si>
  <si>
    <t>TP/NP STRATO DI USURA STRADALE</t>
  </si>
  <si>
    <t>PRECISION</t>
  </si>
  <si>
    <t>RECAL</t>
  </si>
  <si>
    <t>DISCIPLINE</t>
  </si>
  <si>
    <t>SISTEMI</t>
  </si>
  <si>
    <t>OGGETTI</t>
  </si>
  <si>
    <t>TP (mean value)</t>
  </si>
  <si>
    <t>TN (mean value)</t>
  </si>
  <si>
    <t>FP (mean value)</t>
  </si>
  <si>
    <t>FN (mean value)</t>
  </si>
  <si>
    <t>PRECISION (mean value)</t>
  </si>
  <si>
    <t>RECAL (mean value)</t>
  </si>
  <si>
    <t>F1 (mean value)</t>
  </si>
  <si>
    <t>DESTRUTTURAZIONE</t>
  </si>
  <si>
    <t>{'Descrizione': "Solaio piano in cemento armato e blocchi in laterizio rispondenti ai Criteri Ambientali Minimi di cui al Decreto 23 giugno 2022 del Ministero della Transizione Ecologica, a nervature parallele, gettato in opera. Compresi i monoblocchi in laterizio, il calcestruzzo con resistenza C20/25 gettato in opera e vibrato per nervature, travetti di ripartizione e massetti all'incastro, la soletta superiore di spessore non inferiore a 5 cm, il cassero e l'armatura provvisoria di sostegno fino a 4,50 m di altezza dal piano di appoggio, il relativo disarmo. Escluso il ferro tondo di armatura.- altezza totale 17 cm (12 laterizio + 5 soletta)", 
'Materia': 'cemento armato, laterizio', 
'Geometria/forma': 'piano, nervature parallele', 
'Dimensione': 'spessore tot [cm] = 17', 
'Incluso': 'monoblocchi in laterizio, calcestruzzo con resistenza C20/25, travetti di ripartizione, massetti all'incastro, soletta superiore, cassero, armatura provvisoria di sostegno', 
'Incluso nel lavoro': 'gettato in opera e vibrato per nervature, armatura provvisoria di sostegno fino a 4,50 m di altezza dal piano di appoggio, disarmo', 
'Escluso dal lavoro': 'ferro tondo di armatura', 
'Specifiche tecniche': 'Rispondenti ai Criteri Ambientali Minimi di cui al Decreto 23 giugno 2022 del Ministero della Transizione Ecologica'}</t>
  </si>
  <si>
    <t>{'Descrizione': "Solaio piano in cemento armato e blocchi in laterizio rispondenti ai Criteri Ambientali Minimi di cui al Decreto 23 giugno 2022 del Ministero della Transizione Ecologica, a nervature parallele, gettato in opera. Compresi i monoblocchi in laterizio, il calcestruzzo con resistenza C20/25 gettato in opera e vibrato per nervature, travetti di ripartizione e massetti all'incastro, la soletta superiore di spessore non inferiore a 5 cm, il cassero e l'armatura provvisoria di sostegno fino a 4,50 m di altezza dal piano di appoggio, il relativo disarmo. Escluso il ferro tondo di armatura.- altezza totale 21 cm (16 laterizio + 5 soletta)", 
'Materia': 'cemento armato, laterizio', 
'Geometria/forma': 'piano, nervature parallele', 
'Dimensione': 'altezza totale 21 cm (16 laterizio + 5 soletta)', 
'Incluso': 'monoblocchi in laterizio, calcestruzzo con resistenza C20/25, travetti di ripartizione, massetti all'incastro, soletta superiore, cassero, armatura provvisoria di sostegno', 
'Incluso nel lavoro': 'gettato in opera e vibrato per nervature, armatura provvisoria di sostegno fino a 4,50 m di altezza dal piano di appoggio, disarmo', 
'Escluso dal lavoro': 'ferro tondo di armatura', 
'Specifiche tecniche': 'rispondenti ai Criteri Ambientali Minimi di cui al Decreto 23 giugno 2022 del Ministero della Transizione Ecologica'}</t>
  </si>
  <si>
    <t>NON CONSIDERARE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</si>
</sst>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font>
  </fonts>
  <fills count="12">
    <fill>
      <patternFill patternType="none"/>
    </fill>
    <fill>
      <patternFill patternType="gray125"/>
    </fill>
    <fill>
      <patternFill patternType="solid">
        <fgColor rgb="FFFFFF00"/>
        <bgColor rgb="FFFFFF00"/>
      </patternFill>
    </fill>
    <fill>
      <patternFill patternType="solid">
        <fgColor rgb="FFFFFF00"/>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8" tint="0.39997558519241921"/>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59999389629810485"/>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top style="thin">
        <color rgb="FF000000"/>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medium">
        <color indexed="64"/>
      </left>
      <right/>
      <top/>
      <bottom style="thin">
        <color indexed="64"/>
      </bottom>
      <diagonal/>
    </border>
    <border>
      <left style="thin">
        <color indexed="64"/>
      </left>
      <right style="thin">
        <color indexed="64"/>
      </right>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1">
    <xf numFmtId="0" fontId="0" fillId="0" borderId="0"/>
  </cellStyleXfs>
  <cellXfs count="117">
    <xf numFmtId="0" fontId="0" fillId="0" borderId="0" xfId="0"/>
    <xf numFmtId="0" fontId="5" fillId="0" borderId="2" xfId="0" applyFont="1" applyBorder="1"/>
    <xf numFmtId="0" fontId="5" fillId="0" borderId="3" xfId="0" applyFont="1" applyBorder="1"/>
    <xf numFmtId="0" fontId="3" fillId="0" borderId="3" xfId="0" applyFont="1" applyBorder="1"/>
    <xf numFmtId="0" fontId="0" fillId="0" borderId="3" xfId="0" applyBorder="1"/>
    <xf numFmtId="0" fontId="5" fillId="0" borderId="4" xfId="0" applyFont="1" applyBorder="1"/>
    <xf numFmtId="0" fontId="5" fillId="0" borderId="0" xfId="0" applyFont="1"/>
    <xf numFmtId="0" fontId="3" fillId="0" borderId="0" xfId="0" applyFont="1"/>
    <xf numFmtId="0" fontId="5" fillId="0" borderId="5" xfId="0" applyFont="1" applyBorder="1"/>
    <xf numFmtId="0" fontId="5" fillId="0" borderId="6" xfId="0" applyFont="1" applyBorder="1"/>
    <xf numFmtId="0" fontId="3" fillId="0" borderId="6" xfId="0" applyFont="1" applyBorder="1"/>
    <xf numFmtId="0" fontId="0" fillId="0" borderId="6" xfId="0" applyBorder="1"/>
    <xf numFmtId="0" fontId="5" fillId="2" borderId="0" xfId="0" applyFont="1" applyFill="1" applyAlignment="1">
      <alignment wrapText="1"/>
    </xf>
    <xf numFmtId="0" fontId="6" fillId="0" borderId="0" xfId="0" applyFont="1" applyAlignment="1">
      <alignment horizontal="right"/>
    </xf>
    <xf numFmtId="0" fontId="6" fillId="0" borderId="0" xfId="0" applyFont="1"/>
    <xf numFmtId="0" fontId="5" fillId="2" borderId="6" xfId="0" applyFont="1" applyFill="1" applyBorder="1" applyAlignment="1">
      <alignment wrapText="1"/>
    </xf>
    <xf numFmtId="0" fontId="5" fillId="0" borderId="3" xfId="0" applyFont="1" applyBorder="1" applyAlignment="1">
      <alignment wrapText="1"/>
    </xf>
    <xf numFmtId="0" fontId="5" fillId="0" borderId="0" xfId="0" applyFont="1" applyAlignment="1">
      <alignment wrapText="1"/>
    </xf>
    <xf numFmtId="0" fontId="5" fillId="0" borderId="6" xfId="0" applyFont="1" applyBorder="1" applyAlignment="1">
      <alignment wrapText="1"/>
    </xf>
    <xf numFmtId="0" fontId="0" fillId="0" borderId="2" xfId="0" applyBorder="1"/>
    <xf numFmtId="0" fontId="0" fillId="0" borderId="3" xfId="0" applyBorder="1" applyAlignment="1">
      <alignment wrapText="1"/>
    </xf>
    <xf numFmtId="0" fontId="0" fillId="0" borderId="4" xfId="0" applyBorder="1"/>
    <xf numFmtId="0" fontId="0" fillId="0" borderId="5" xfId="0" applyBorder="1"/>
    <xf numFmtId="0" fontId="0" fillId="3" borderId="3" xfId="0" applyFill="1" applyBorder="1" applyAlignment="1">
      <alignment wrapText="1"/>
    </xf>
    <xf numFmtId="0" fontId="0" fillId="3" borderId="0" xfId="0" applyFill="1" applyAlignment="1">
      <alignment wrapText="1"/>
    </xf>
    <xf numFmtId="0" fontId="0" fillId="3" borderId="6" xfId="0" applyFill="1" applyBorder="1" applyAlignment="1">
      <alignment wrapText="1"/>
    </xf>
    <xf numFmtId="0" fontId="3" fillId="0" borderId="3" xfId="0" applyFont="1" applyBorder="1" applyAlignment="1">
      <alignment wrapText="1"/>
    </xf>
    <xf numFmtId="0" fontId="4" fillId="5" borderId="11" xfId="0" applyFont="1" applyFill="1" applyBorder="1" applyAlignment="1">
      <alignment horizontal="center" vertical="top" wrapText="1"/>
    </xf>
    <xf numFmtId="0" fontId="4" fillId="5" borderId="12" xfId="0" applyFont="1" applyFill="1" applyBorder="1" applyAlignment="1">
      <alignment horizontal="center" vertical="top" wrapText="1"/>
    </xf>
    <xf numFmtId="0" fontId="4" fillId="7" borderId="11" xfId="0" applyFont="1" applyFill="1" applyBorder="1" applyAlignment="1">
      <alignment horizontal="center" vertical="top" wrapText="1"/>
    </xf>
    <xf numFmtId="0" fontId="4" fillId="7" borderId="12" xfId="0" applyFont="1" applyFill="1" applyBorder="1" applyAlignment="1">
      <alignment horizontal="center" vertical="top" wrapText="1"/>
    </xf>
    <xf numFmtId="0" fontId="3" fillId="0" borderId="2" xfId="0" applyFont="1" applyBorder="1"/>
    <xf numFmtId="0" fontId="3" fillId="0" borderId="13" xfId="0" applyFont="1" applyBorder="1"/>
    <xf numFmtId="0" fontId="3" fillId="0" borderId="4" xfId="0" applyFont="1" applyBorder="1"/>
    <xf numFmtId="0" fontId="3" fillId="0" borderId="14" xfId="0" applyFont="1" applyBorder="1"/>
    <xf numFmtId="0" fontId="3" fillId="0" borderId="5" xfId="0" applyFont="1" applyBorder="1"/>
    <xf numFmtId="0" fontId="3" fillId="0" borderId="15" xfId="0" applyFont="1" applyBorder="1"/>
    <xf numFmtId="0" fontId="0" fillId="0" borderId="14" xfId="0" applyBorder="1"/>
    <xf numFmtId="0" fontId="0" fillId="0" borderId="15" xfId="0" applyBorder="1"/>
    <xf numFmtId="0" fontId="4" fillId="0" borderId="16" xfId="0" applyFont="1" applyBorder="1" applyAlignment="1">
      <alignment horizontal="center" vertical="top"/>
    </xf>
    <xf numFmtId="0" fontId="4" fillId="4" borderId="16" xfId="0" applyFont="1" applyFill="1" applyBorder="1" applyAlignment="1">
      <alignment horizontal="center" vertical="top"/>
    </xf>
    <xf numFmtId="0" fontId="4" fillId="6" borderId="16" xfId="0" applyFont="1" applyFill="1" applyBorder="1" applyAlignment="1">
      <alignment horizontal="center" vertical="top"/>
    </xf>
    <xf numFmtId="0" fontId="4" fillId="0" borderId="17" xfId="0" applyFont="1" applyBorder="1" applyAlignment="1">
      <alignment horizontal="center" vertical="top"/>
    </xf>
    <xf numFmtId="0" fontId="4" fillId="7" borderId="18" xfId="0" applyFont="1" applyFill="1" applyBorder="1" applyAlignment="1">
      <alignment horizontal="center" vertical="top" wrapText="1"/>
    </xf>
    <xf numFmtId="0" fontId="4" fillId="9" borderId="12" xfId="0" applyFont="1" applyFill="1" applyBorder="1" applyAlignment="1">
      <alignment horizontal="center" vertical="top" wrapText="1"/>
    </xf>
    <xf numFmtId="0" fontId="4" fillId="9" borderId="18" xfId="0" applyFont="1" applyFill="1" applyBorder="1" applyAlignment="1">
      <alignment horizontal="center" vertical="top" wrapText="1"/>
    </xf>
    <xf numFmtId="0" fontId="4" fillId="8" borderId="16" xfId="0" applyFont="1" applyFill="1" applyBorder="1" applyAlignment="1">
      <alignment horizontal="center" vertical="top"/>
    </xf>
    <xf numFmtId="0" fontId="4" fillId="7" borderId="19" xfId="0" applyFont="1" applyFill="1" applyBorder="1" applyAlignment="1">
      <alignment horizontal="center" vertical="top" wrapText="1"/>
    </xf>
    <xf numFmtId="0" fontId="0" fillId="0" borderId="0" xfId="0" applyAlignment="1">
      <alignment vertical="center"/>
    </xf>
    <xf numFmtId="0" fontId="4" fillId="0" borderId="24" xfId="0" applyFont="1" applyBorder="1" applyAlignment="1">
      <alignment horizontal="center" vertical="center"/>
    </xf>
    <xf numFmtId="0" fontId="4" fillId="0" borderId="25" xfId="0" applyFont="1" applyBorder="1" applyAlignment="1">
      <alignment horizontal="center" vertical="center"/>
    </xf>
    <xf numFmtId="0" fontId="4" fillId="0" borderId="26" xfId="0" applyFont="1" applyBorder="1" applyAlignment="1">
      <alignment horizontal="center" vertical="center"/>
    </xf>
    <xf numFmtId="0" fontId="4" fillId="5" borderId="29" xfId="0" applyFont="1" applyFill="1" applyBorder="1" applyAlignment="1">
      <alignment horizontal="center" vertical="center" wrapText="1"/>
    </xf>
    <xf numFmtId="0" fontId="4" fillId="5" borderId="30" xfId="0" applyFont="1" applyFill="1" applyBorder="1" applyAlignment="1">
      <alignment horizontal="center" vertical="center" wrapText="1"/>
    </xf>
    <xf numFmtId="0" fontId="4" fillId="7" borderId="30" xfId="0" applyFont="1" applyFill="1" applyBorder="1" applyAlignment="1">
      <alignment horizontal="center" vertical="center" wrapText="1"/>
    </xf>
    <xf numFmtId="0" fontId="4" fillId="9" borderId="30" xfId="0" applyFont="1" applyFill="1" applyBorder="1" applyAlignment="1">
      <alignment horizontal="center" vertical="center" wrapText="1"/>
    </xf>
    <xf numFmtId="0" fontId="4" fillId="9" borderId="31" xfId="0" applyFont="1" applyFill="1" applyBorder="1" applyAlignment="1">
      <alignment horizontal="center" vertical="center" wrapText="1"/>
    </xf>
    <xf numFmtId="0" fontId="3" fillId="0" borderId="32" xfId="0" applyFont="1" applyBorder="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33" xfId="0" applyFont="1" applyBorder="1" applyAlignment="1">
      <alignment horizontal="center" vertical="center" wrapText="1"/>
    </xf>
    <xf numFmtId="0" fontId="3" fillId="0" borderId="34" xfId="0" applyFont="1" applyBorder="1" applyAlignment="1">
      <alignment horizontal="center" vertical="center" wrapText="1"/>
    </xf>
    <xf numFmtId="0" fontId="3" fillId="0" borderId="1" xfId="0" applyFont="1" applyBorder="1" applyAlignment="1">
      <alignment horizontal="center" vertical="center" wrapText="1"/>
    </xf>
    <xf numFmtId="0" fontId="3" fillId="0" borderId="0" xfId="0" applyFont="1" applyAlignment="1">
      <alignment wrapText="1"/>
    </xf>
    <xf numFmtId="0" fontId="3" fillId="5" borderId="2" xfId="0" applyFont="1" applyFill="1" applyBorder="1" applyAlignment="1">
      <alignment vertical="center"/>
    </xf>
    <xf numFmtId="0" fontId="3" fillId="7" borderId="4" xfId="0" applyFont="1" applyFill="1" applyBorder="1" applyAlignment="1">
      <alignment vertical="center"/>
    </xf>
    <xf numFmtId="0" fontId="3" fillId="9" borderId="5" xfId="0" applyFont="1" applyFill="1" applyBorder="1" applyAlignment="1">
      <alignment vertical="center"/>
    </xf>
    <xf numFmtId="0" fontId="4" fillId="0" borderId="27" xfId="0" applyFont="1" applyBorder="1" applyAlignment="1">
      <alignment horizontal="center" vertical="center" wrapText="1"/>
    </xf>
    <xf numFmtId="0" fontId="4" fillId="0" borderId="28" xfId="0" applyFont="1" applyBorder="1" applyAlignment="1">
      <alignment horizontal="center" vertical="center" wrapText="1"/>
    </xf>
    <xf numFmtId="0" fontId="4" fillId="0" borderId="35" xfId="0" applyFont="1" applyBorder="1" applyAlignment="1">
      <alignment horizontal="center" vertical="center" wrapText="1"/>
    </xf>
    <xf numFmtId="0" fontId="0" fillId="0" borderId="1" xfId="0" applyBorder="1" applyAlignment="1">
      <alignment vertical="center"/>
    </xf>
    <xf numFmtId="0" fontId="0" fillId="0" borderId="8" xfId="0" applyBorder="1" applyAlignment="1">
      <alignment vertical="center"/>
    </xf>
    <xf numFmtId="0" fontId="0" fillId="0" borderId="9" xfId="0" applyBorder="1" applyAlignment="1">
      <alignment vertical="center"/>
    </xf>
    <xf numFmtId="0" fontId="0" fillId="0" borderId="10" xfId="0" applyBorder="1" applyAlignment="1">
      <alignment vertical="center"/>
    </xf>
    <xf numFmtId="0" fontId="0" fillId="0" borderId="20" xfId="0" applyBorder="1" applyAlignment="1">
      <alignment vertical="center"/>
    </xf>
    <xf numFmtId="0" fontId="0" fillId="0" borderId="22" xfId="0" applyBorder="1" applyAlignment="1">
      <alignment vertical="center"/>
    </xf>
    <xf numFmtId="0" fontId="0" fillId="0" borderId="18" xfId="0" applyBorder="1" applyAlignment="1">
      <alignment vertical="center"/>
    </xf>
    <xf numFmtId="0" fontId="0" fillId="0" borderId="21" xfId="0" applyBorder="1" applyAlignment="1">
      <alignment vertical="center"/>
    </xf>
    <xf numFmtId="0" fontId="0" fillId="0" borderId="19" xfId="0" applyBorder="1" applyAlignment="1">
      <alignment vertical="center"/>
    </xf>
    <xf numFmtId="0" fontId="4" fillId="9" borderId="11" xfId="0" applyFont="1" applyFill="1" applyBorder="1" applyAlignment="1">
      <alignment horizontal="center" vertical="top" wrapText="1"/>
    </xf>
    <xf numFmtId="0" fontId="4" fillId="9" borderId="19" xfId="0" applyFont="1" applyFill="1" applyBorder="1" applyAlignment="1">
      <alignment horizontal="center" vertical="top" wrapText="1"/>
    </xf>
    <xf numFmtId="0" fontId="2" fillId="0" borderId="0" xfId="0" applyFont="1" applyAlignment="1">
      <alignment wrapText="1"/>
    </xf>
    <xf numFmtId="0" fontId="0" fillId="0" borderId="0" xfId="0" applyAlignment="1">
      <alignment horizontal="center"/>
    </xf>
    <xf numFmtId="0" fontId="5" fillId="0" borderId="0" xfId="0" applyFont="1" applyAlignment="1">
      <alignment horizontal="center"/>
    </xf>
    <xf numFmtId="0" fontId="6" fillId="0" borderId="0" xfId="0" applyFont="1" applyAlignment="1">
      <alignment horizontal="center"/>
    </xf>
    <xf numFmtId="2" fontId="0" fillId="0" borderId="28" xfId="0" applyNumberFormat="1" applyBorder="1" applyAlignment="1">
      <alignment horizontal="center"/>
    </xf>
    <xf numFmtId="2" fontId="0" fillId="0" borderId="35" xfId="0" applyNumberFormat="1" applyBorder="1" applyAlignment="1">
      <alignment horizontal="center"/>
    </xf>
    <xf numFmtId="2" fontId="0" fillId="0" borderId="1" xfId="0" applyNumberFormat="1" applyBorder="1" applyAlignment="1">
      <alignment horizontal="center"/>
    </xf>
    <xf numFmtId="2" fontId="0" fillId="0" borderId="21" xfId="0" applyNumberFormat="1" applyBorder="1" applyAlignment="1">
      <alignment horizontal="center"/>
    </xf>
    <xf numFmtId="2" fontId="0" fillId="0" borderId="18" xfId="0" applyNumberFormat="1" applyBorder="1" applyAlignment="1">
      <alignment horizontal="center"/>
    </xf>
    <xf numFmtId="2" fontId="0" fillId="0" borderId="19" xfId="0" applyNumberFormat="1" applyBorder="1" applyAlignment="1">
      <alignment horizontal="center"/>
    </xf>
    <xf numFmtId="0" fontId="4" fillId="4" borderId="8" xfId="0" applyFont="1" applyFill="1" applyBorder="1" applyAlignment="1">
      <alignment horizontal="center"/>
    </xf>
    <xf numFmtId="0" fontId="4" fillId="4" borderId="9" xfId="0" applyFont="1" applyFill="1" applyBorder="1" applyAlignment="1">
      <alignment horizontal="center"/>
    </xf>
    <xf numFmtId="0" fontId="4" fillId="6" borderId="2" xfId="0" applyFont="1" applyFill="1" applyBorder="1" applyAlignment="1">
      <alignment horizontal="center"/>
    </xf>
    <xf numFmtId="0" fontId="4" fillId="6" borderId="3" xfId="0" applyFont="1" applyFill="1" applyBorder="1" applyAlignment="1">
      <alignment horizontal="center"/>
    </xf>
    <xf numFmtId="0" fontId="4" fillId="6" borderId="13" xfId="0" applyFont="1" applyFill="1" applyBorder="1" applyAlignment="1">
      <alignment horizontal="center"/>
    </xf>
    <xf numFmtId="0" fontId="4" fillId="8" borderId="2" xfId="0" applyFont="1" applyFill="1" applyBorder="1" applyAlignment="1">
      <alignment horizontal="center"/>
    </xf>
    <xf numFmtId="0" fontId="4" fillId="8" borderId="3" xfId="0" applyFont="1" applyFill="1" applyBorder="1" applyAlignment="1">
      <alignment horizontal="center"/>
    </xf>
    <xf numFmtId="0" fontId="4" fillId="8" borderId="13" xfId="0" applyFont="1" applyFill="1" applyBorder="1" applyAlignment="1">
      <alignment horizontal="center"/>
    </xf>
    <xf numFmtId="0" fontId="4" fillId="10" borderId="36" xfId="0" applyFont="1" applyFill="1" applyBorder="1" applyAlignment="1">
      <alignment horizontal="center"/>
    </xf>
    <xf numFmtId="0" fontId="3" fillId="0" borderId="39" xfId="0" applyFont="1" applyBorder="1"/>
    <xf numFmtId="0" fontId="0" fillId="0" borderId="37" xfId="0" applyBorder="1"/>
    <xf numFmtId="0" fontId="0" fillId="0" borderId="39" xfId="0" applyBorder="1"/>
    <xf numFmtId="0" fontId="1" fillId="0" borderId="0" xfId="0" applyFont="1" applyAlignment="1">
      <alignment wrapText="1"/>
    </xf>
    <xf numFmtId="0" fontId="4" fillId="11" borderId="38" xfId="0" applyFont="1" applyFill="1" applyBorder="1" applyAlignment="1">
      <alignment horizontal="center" vertical="top" wrapText="1"/>
    </xf>
    <xf numFmtId="2" fontId="0" fillId="0" borderId="25" xfId="0" applyNumberFormat="1" applyBorder="1" applyAlignment="1">
      <alignment horizontal="center"/>
    </xf>
    <xf numFmtId="2" fontId="0" fillId="0" borderId="26" xfId="0" applyNumberFormat="1" applyBorder="1" applyAlignment="1">
      <alignment horizontal="center"/>
    </xf>
    <xf numFmtId="0" fontId="4" fillId="10" borderId="36" xfId="0" applyFont="1" applyFill="1" applyBorder="1" applyAlignment="1">
      <alignment horizontal="center" vertical="center"/>
    </xf>
    <xf numFmtId="0" fontId="1" fillId="0" borderId="39" xfId="0" applyFont="1" applyBorder="1"/>
    <xf numFmtId="0" fontId="1" fillId="0" borderId="38" xfId="0" applyFont="1" applyBorder="1"/>
    <xf numFmtId="0" fontId="1" fillId="0" borderId="37" xfId="0" applyFont="1" applyBorder="1"/>
    <xf numFmtId="0" fontId="1" fillId="2" borderId="3" xfId="0" applyFont="1" applyFill="1" applyBorder="1" applyAlignment="1">
      <alignment wrapText="1"/>
    </xf>
    <xf numFmtId="0" fontId="1" fillId="2" borderId="0" xfId="0" applyFont="1" applyFill="1" applyAlignment="1">
      <alignment wrapText="1"/>
    </xf>
  </cellXfs>
  <cellStyles count="1">
    <cellStyle name="Normal" xfId="0" builtinId="0"/>
  </cellStyles>
  <dxfs count="12">
    <dxf>
      <fill>
        <patternFill>
          <bgColor theme="4" tint="0.59996337778862885"/>
        </patternFill>
      </fill>
    </dxf>
    <dxf>
      <fill>
        <patternFill>
          <bgColor theme="6" tint="0.59996337778862885"/>
        </patternFill>
      </fill>
    </dxf>
    <dxf>
      <fill>
        <patternFill>
          <bgColor theme="7" tint="0.39994506668294322"/>
        </patternFill>
      </fill>
    </dxf>
    <dxf>
      <fill>
        <patternFill>
          <bgColor theme="5" tint="0.39994506668294322"/>
        </patternFill>
      </fill>
    </dxf>
    <dxf>
      <fill>
        <patternFill>
          <bgColor theme="4" tint="0.59996337778862885"/>
        </patternFill>
      </fill>
    </dxf>
    <dxf>
      <fill>
        <patternFill>
          <bgColor theme="6" tint="0.59996337778862885"/>
        </patternFill>
      </fill>
    </dxf>
    <dxf>
      <fill>
        <patternFill>
          <bgColor theme="7" tint="0.39994506668294322"/>
        </patternFill>
      </fill>
    </dxf>
    <dxf>
      <fill>
        <patternFill>
          <bgColor theme="5" tint="0.39994506668294322"/>
        </patternFill>
      </fill>
    </dxf>
    <dxf>
      <fill>
        <patternFill>
          <bgColor theme="4" tint="0.59996337778862885"/>
        </patternFill>
      </fill>
    </dxf>
    <dxf>
      <fill>
        <patternFill>
          <bgColor theme="6" tint="0.59996337778862885"/>
        </patternFill>
      </fill>
    </dxf>
    <dxf>
      <fill>
        <patternFill>
          <bgColor theme="7" tint="0.39994506668294322"/>
        </patternFill>
      </fill>
    </dxf>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10" Type="http://schemas.openxmlformats.org/officeDocument/2006/relationships/calcChain" Target="calcChain.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G981"/>
  <sheetViews>
    <sheetView zoomScale="55" zoomScaleNormal="55" workbookViewId="0">
      <selection activeCell="E16" sqref="E16"/>
    </sheetView>
  </sheetViews>
  <sheetFormatPr defaultColWidth="14.44140625" defaultRowHeight="15" customHeight="1" x14ac:dyDescent="0.3"/>
  <cols>
    <col min="2" max="3" width="8.6640625" customWidth="1"/>
    <col min="4" max="4" width="22.33203125" customWidth="1"/>
    <col min="5" max="5" width="23.5546875" customWidth="1"/>
    <col min="6" max="6" width="66.77734375" bestFit="1" customWidth="1"/>
    <col min="7" max="7" width="255.77734375" bestFit="1" customWidth="1"/>
    <col min="8" max="8" width="16.33203125" style="21" bestFit="1" customWidth="1"/>
    <col min="9" max="11" width="9.77734375" customWidth="1"/>
    <col min="12" max="12" width="9.77734375" style="21" customWidth="1"/>
    <col min="13" max="16" width="9.77734375" customWidth="1"/>
    <col min="17" max="17" width="9.77734375" style="37" customWidth="1"/>
    <col min="18" max="24" width="9.77734375" customWidth="1"/>
    <col min="25" max="27" width="8.6640625" customWidth="1"/>
    <col min="28" max="28" width="71.109375" style="48" customWidth="1"/>
    <col min="29" max="32" width="9.5546875" style="48" customWidth="1"/>
    <col min="33" max="35" width="15.21875" style="86" customWidth="1"/>
    <col min="36" max="37" width="8.6640625" customWidth="1"/>
    <col min="38" max="38" width="14.33203125" customWidth="1"/>
    <col min="39" max="45" width="9.88671875" customWidth="1"/>
    <col min="46" max="59" width="8.6640625" customWidth="1"/>
  </cols>
  <sheetData>
    <row r="1" spans="1:45" ht="15" customHeight="1" thickBot="1" x14ac:dyDescent="0.35">
      <c r="A1" s="19"/>
      <c r="B1" s="4"/>
      <c r="C1" s="4"/>
      <c r="D1" s="4"/>
      <c r="E1" s="4"/>
      <c r="F1" s="4"/>
      <c r="G1" s="4"/>
      <c r="H1" s="95" t="s">
        <v>2</v>
      </c>
      <c r="I1" s="96"/>
      <c r="J1" s="96"/>
      <c r="K1" s="96"/>
      <c r="L1" s="97" t="s">
        <v>3</v>
      </c>
      <c r="M1" s="98"/>
      <c r="N1" s="98"/>
      <c r="O1" s="98"/>
      <c r="P1" s="98"/>
      <c r="Q1" s="99"/>
      <c r="R1" s="100" t="s">
        <v>4</v>
      </c>
      <c r="S1" s="101"/>
      <c r="T1" s="101"/>
      <c r="U1" s="101"/>
      <c r="V1" s="101"/>
      <c r="W1" s="101"/>
      <c r="X1" s="102"/>
    </row>
    <row r="2" spans="1:45" ht="66.599999999999994" customHeight="1" thickBot="1" x14ac:dyDescent="0.35">
      <c r="A2" s="22"/>
      <c r="B2" s="39" t="s">
        <v>0</v>
      </c>
      <c r="C2" s="39" t="s">
        <v>1</v>
      </c>
      <c r="D2" s="40" t="s">
        <v>2</v>
      </c>
      <c r="E2" s="41" t="s">
        <v>3</v>
      </c>
      <c r="F2" s="46" t="s">
        <v>4</v>
      </c>
      <c r="G2" s="42" t="s">
        <v>182</v>
      </c>
      <c r="H2" s="27" t="s">
        <v>146</v>
      </c>
      <c r="I2" s="28" t="s">
        <v>138</v>
      </c>
      <c r="J2" s="28" t="s">
        <v>139</v>
      </c>
      <c r="K2" s="28" t="s">
        <v>140</v>
      </c>
      <c r="L2" s="29" t="s">
        <v>136</v>
      </c>
      <c r="M2" s="30" t="s">
        <v>137</v>
      </c>
      <c r="N2" s="30" t="s">
        <v>141</v>
      </c>
      <c r="O2" s="43" t="s">
        <v>142</v>
      </c>
      <c r="P2" s="43" t="s">
        <v>143</v>
      </c>
      <c r="Q2" s="47" t="s">
        <v>144</v>
      </c>
      <c r="R2" s="83" t="s">
        <v>145</v>
      </c>
      <c r="S2" s="44" t="s">
        <v>147</v>
      </c>
      <c r="T2" s="44" t="s">
        <v>148</v>
      </c>
      <c r="U2" s="45" t="s">
        <v>149</v>
      </c>
      <c r="V2" s="45" t="s">
        <v>150</v>
      </c>
      <c r="W2" s="45" t="s">
        <v>151</v>
      </c>
      <c r="X2" s="84" t="s">
        <v>152</v>
      </c>
      <c r="AC2" s="49" t="s">
        <v>131</v>
      </c>
      <c r="AD2" s="50" t="s">
        <v>134</v>
      </c>
      <c r="AE2" s="50" t="s">
        <v>132</v>
      </c>
      <c r="AF2" s="50" t="s">
        <v>135</v>
      </c>
      <c r="AG2" s="50" t="s">
        <v>170</v>
      </c>
      <c r="AH2" s="50" t="s">
        <v>171</v>
      </c>
      <c r="AI2" s="51" t="s">
        <v>133</v>
      </c>
      <c r="AL2" s="48"/>
      <c r="AM2" s="71" t="s">
        <v>175</v>
      </c>
      <c r="AN2" s="72" t="s">
        <v>176</v>
      </c>
      <c r="AO2" s="72" t="s">
        <v>177</v>
      </c>
      <c r="AP2" s="72" t="s">
        <v>178</v>
      </c>
      <c r="AQ2" s="72" t="s">
        <v>179</v>
      </c>
      <c r="AR2" s="72" t="s">
        <v>180</v>
      </c>
      <c r="AS2" s="73" t="s">
        <v>181</v>
      </c>
    </row>
    <row r="3" spans="1:45" ht="23.4" customHeight="1" x14ac:dyDescent="0.3">
      <c r="A3" s="5" t="s">
        <v>9</v>
      </c>
      <c r="B3" s="6">
        <v>1</v>
      </c>
      <c r="C3" s="6" t="s">
        <v>6</v>
      </c>
      <c r="D3" s="6" t="s">
        <v>7</v>
      </c>
      <c r="E3" s="6" t="s">
        <v>8</v>
      </c>
      <c r="F3" s="6" t="s">
        <v>9</v>
      </c>
      <c r="G3" s="85" t="s">
        <v>10</v>
      </c>
      <c r="H3" s="33" t="s">
        <v>131</v>
      </c>
      <c r="I3" s="7" t="s">
        <v>134</v>
      </c>
      <c r="J3" s="7" t="s">
        <v>134</v>
      </c>
      <c r="K3" s="7" t="s">
        <v>134</v>
      </c>
      <c r="L3" s="33" t="s">
        <v>131</v>
      </c>
      <c r="M3" s="7" t="s">
        <v>134</v>
      </c>
      <c r="N3" s="7" t="s">
        <v>134</v>
      </c>
      <c r="O3" s="7" t="s">
        <v>134</v>
      </c>
      <c r="P3" s="7" t="s">
        <v>134</v>
      </c>
      <c r="Q3" s="34" t="s">
        <v>134</v>
      </c>
      <c r="R3" s="33" t="s">
        <v>131</v>
      </c>
      <c r="S3" s="7" t="s">
        <v>134</v>
      </c>
      <c r="T3" s="7" t="s">
        <v>134</v>
      </c>
      <c r="U3" s="7" t="s">
        <v>134</v>
      </c>
      <c r="V3" s="7" t="s">
        <v>134</v>
      </c>
      <c r="W3" s="7" t="s">
        <v>134</v>
      </c>
      <c r="X3" s="34" t="s">
        <v>134</v>
      </c>
      <c r="AB3" s="52" t="s">
        <v>153</v>
      </c>
      <c r="AC3" s="59">
        <f>COUNTIF($H$3:$H$72, "TP")</f>
        <v>20</v>
      </c>
      <c r="AD3" s="60">
        <f>COUNTIF($H$3:$H$72, "TN")</f>
        <v>41</v>
      </c>
      <c r="AE3" s="60">
        <f>COUNTIF($H$3:$H$72, "FP")</f>
        <v>9</v>
      </c>
      <c r="AF3" s="60">
        <f>COUNTIF($H$3:$H$72, "FN")</f>
        <v>0</v>
      </c>
      <c r="AG3" s="89">
        <f>AC3/(AC3+AE3)</f>
        <v>0.68965517241379315</v>
      </c>
      <c r="AH3" s="89">
        <f>AC3/(AC3+AF3)</f>
        <v>1</v>
      </c>
      <c r="AI3" s="90">
        <f>AC3/(AC3+(AE3+AF3)/2)</f>
        <v>0.81632653061224492</v>
      </c>
      <c r="AL3" s="68" t="s">
        <v>172</v>
      </c>
      <c r="AM3" s="75">
        <f t="shared" ref="AM3:AS3" si="0">AVERAGE(AC3:AC6)</f>
        <v>13.75</v>
      </c>
      <c r="AN3" s="76">
        <f t="shared" si="0"/>
        <v>50</v>
      </c>
      <c r="AO3" s="76">
        <f t="shared" si="0"/>
        <v>3.75</v>
      </c>
      <c r="AP3" s="76">
        <f t="shared" si="0"/>
        <v>2.5</v>
      </c>
      <c r="AQ3" s="76">
        <f t="shared" si="0"/>
        <v>0.83718652037617558</v>
      </c>
      <c r="AR3" s="76">
        <f t="shared" si="0"/>
        <v>0.875</v>
      </c>
      <c r="AS3" s="77">
        <f t="shared" si="0"/>
        <v>0.82312925170068019</v>
      </c>
    </row>
    <row r="4" spans="1:45" ht="23.4" customHeight="1" x14ac:dyDescent="0.3">
      <c r="A4" s="5" t="s">
        <v>9</v>
      </c>
      <c r="B4" s="6">
        <v>2</v>
      </c>
      <c r="C4" s="6" t="s">
        <v>11</v>
      </c>
      <c r="D4" s="6" t="s">
        <v>7</v>
      </c>
      <c r="E4" s="6" t="s">
        <v>8</v>
      </c>
      <c r="F4" s="6" t="s">
        <v>9</v>
      </c>
      <c r="G4" s="6" t="s">
        <v>12</v>
      </c>
      <c r="H4" s="33" t="s">
        <v>131</v>
      </c>
      <c r="I4" s="7" t="s">
        <v>134</v>
      </c>
      <c r="J4" s="7" t="s">
        <v>134</v>
      </c>
      <c r="K4" s="7" t="s">
        <v>134</v>
      </c>
      <c r="L4" s="33" t="s">
        <v>131</v>
      </c>
      <c r="M4" s="7" t="s">
        <v>134</v>
      </c>
      <c r="N4" s="7" t="s">
        <v>134</v>
      </c>
      <c r="O4" s="7" t="s">
        <v>134</v>
      </c>
      <c r="P4" s="7" t="s">
        <v>134</v>
      </c>
      <c r="Q4" s="34" t="s">
        <v>134</v>
      </c>
      <c r="R4" s="33" t="s">
        <v>131</v>
      </c>
      <c r="S4" s="7" t="s">
        <v>134</v>
      </c>
      <c r="T4" s="7" t="s">
        <v>134</v>
      </c>
      <c r="U4" s="7" t="s">
        <v>134</v>
      </c>
      <c r="V4" s="7" t="s">
        <v>134</v>
      </c>
      <c r="W4" s="7" t="s">
        <v>134</v>
      </c>
      <c r="X4" s="34" t="s">
        <v>134</v>
      </c>
      <c r="AB4" s="53" t="s">
        <v>154</v>
      </c>
      <c r="AC4" s="61">
        <f>COUNTIF($I$3:$I$72, "TP")</f>
        <v>15</v>
      </c>
      <c r="AD4" s="58">
        <f>COUNTIF($I$3:$I$72, "TN")</f>
        <v>50</v>
      </c>
      <c r="AE4" s="58">
        <f>COUNTIF($I$3:$I$72, "FP")</f>
        <v>5</v>
      </c>
      <c r="AF4" s="58">
        <f>COUNTIF($I$3:$I$72, "FN")</f>
        <v>0</v>
      </c>
      <c r="AG4" s="91">
        <f t="shared" ref="AG4:AG19" si="1">AC4/(AC4+AE4)</f>
        <v>0.75</v>
      </c>
      <c r="AH4" s="91">
        <f t="shared" ref="AH4:AH19" si="2">AC4/(AC4+AF4)</f>
        <v>1</v>
      </c>
      <c r="AI4" s="92">
        <f t="shared" ref="AI4:AI19" si="3">AC4/(AC4+(AE4+AF4)/2)</f>
        <v>0.8571428571428571</v>
      </c>
      <c r="AL4" s="69" t="s">
        <v>173</v>
      </c>
      <c r="AM4" s="78">
        <f t="shared" ref="AM4:AS4" si="4">AVERAGE(AC7:AC12)</f>
        <v>8</v>
      </c>
      <c r="AN4" s="74">
        <f t="shared" si="4"/>
        <v>58.333333333333336</v>
      </c>
      <c r="AO4" s="74">
        <f t="shared" si="4"/>
        <v>0</v>
      </c>
      <c r="AP4" s="74">
        <f t="shared" si="4"/>
        <v>3.6666666666666665</v>
      </c>
      <c r="AQ4" s="74">
        <f t="shared" si="4"/>
        <v>1</v>
      </c>
      <c r="AR4" s="74">
        <f t="shared" si="4"/>
        <v>0.66666666666666663</v>
      </c>
      <c r="AS4" s="81">
        <f t="shared" si="4"/>
        <v>0.7087542087542088</v>
      </c>
    </row>
    <row r="5" spans="1:45" ht="23.4" customHeight="1" thickBot="1" x14ac:dyDescent="0.35">
      <c r="A5" s="5" t="s">
        <v>9</v>
      </c>
      <c r="B5" s="6">
        <v>3</v>
      </c>
      <c r="C5" s="6" t="s">
        <v>13</v>
      </c>
      <c r="D5" s="6" t="s">
        <v>7</v>
      </c>
      <c r="E5" s="6" t="s">
        <v>8</v>
      </c>
      <c r="F5" s="6" t="s">
        <v>9</v>
      </c>
      <c r="G5" s="6" t="s">
        <v>14</v>
      </c>
      <c r="H5" s="33" t="s">
        <v>131</v>
      </c>
      <c r="I5" s="7" t="s">
        <v>134</v>
      </c>
      <c r="J5" s="7" t="s">
        <v>134</v>
      </c>
      <c r="K5" s="7" t="s">
        <v>134</v>
      </c>
      <c r="L5" s="33" t="s">
        <v>131</v>
      </c>
      <c r="M5" s="7" t="s">
        <v>134</v>
      </c>
      <c r="N5" s="7" t="s">
        <v>134</v>
      </c>
      <c r="O5" s="7" t="s">
        <v>134</v>
      </c>
      <c r="P5" s="7" t="s">
        <v>134</v>
      </c>
      <c r="Q5" s="34" t="s">
        <v>134</v>
      </c>
      <c r="R5" s="33" t="s">
        <v>131</v>
      </c>
      <c r="S5" s="7" t="s">
        <v>134</v>
      </c>
      <c r="T5" s="7" t="s">
        <v>134</v>
      </c>
      <c r="U5" s="7" t="s">
        <v>134</v>
      </c>
      <c r="V5" s="7" t="s">
        <v>134</v>
      </c>
      <c r="W5" s="7" t="s">
        <v>134</v>
      </c>
      <c r="X5" s="34" t="s">
        <v>134</v>
      </c>
      <c r="AB5" s="53" t="s">
        <v>155</v>
      </c>
      <c r="AC5" s="61">
        <f>COUNTIF($J$3:$J$72, "TP")</f>
        <v>10</v>
      </c>
      <c r="AD5" s="58">
        <f>COUNTIF($J$3:$J$72, "TN")</f>
        <v>59</v>
      </c>
      <c r="AE5" s="58">
        <f>COUNTIF($J$3:$J$72, "FP")</f>
        <v>1</v>
      </c>
      <c r="AF5" s="58">
        <f>COUNTIF($J$3:$J$72, "FN")</f>
        <v>0</v>
      </c>
      <c r="AG5" s="91">
        <f t="shared" si="1"/>
        <v>0.90909090909090906</v>
      </c>
      <c r="AH5" s="91">
        <f t="shared" si="2"/>
        <v>1</v>
      </c>
      <c r="AI5" s="92">
        <f t="shared" si="3"/>
        <v>0.95238095238095233</v>
      </c>
      <c r="AL5" s="70" t="s">
        <v>174</v>
      </c>
      <c r="AM5" s="79">
        <f t="shared" ref="AM5:AS5" si="5">AVERAGE(AC13:AC19)</f>
        <v>6.5714285714285712</v>
      </c>
      <c r="AN5" s="80">
        <f t="shared" si="5"/>
        <v>60</v>
      </c>
      <c r="AO5" s="80">
        <f t="shared" si="5"/>
        <v>0</v>
      </c>
      <c r="AP5" s="80">
        <f t="shared" si="5"/>
        <v>3.5714285714285716</v>
      </c>
      <c r="AQ5" s="80" t="e">
        <f t="shared" si="5"/>
        <v>#DIV/0!</v>
      </c>
      <c r="AR5" s="80">
        <f t="shared" si="5"/>
        <v>0.65584415584415579</v>
      </c>
      <c r="AS5" s="82">
        <f t="shared" si="5"/>
        <v>0.69486215538847129</v>
      </c>
    </row>
    <row r="6" spans="1:45" ht="23.4" customHeight="1" x14ac:dyDescent="0.3">
      <c r="A6" s="5" t="s">
        <v>9</v>
      </c>
      <c r="B6" s="6">
        <v>4</v>
      </c>
      <c r="C6" s="6" t="s">
        <v>15</v>
      </c>
      <c r="D6" s="6" t="s">
        <v>7</v>
      </c>
      <c r="E6" s="6" t="s">
        <v>8</v>
      </c>
      <c r="F6" s="6" t="s">
        <v>9</v>
      </c>
      <c r="G6" s="6" t="s">
        <v>16</v>
      </c>
      <c r="H6" s="33" t="s">
        <v>131</v>
      </c>
      <c r="I6" s="7" t="s">
        <v>134</v>
      </c>
      <c r="J6" s="7" t="s">
        <v>134</v>
      </c>
      <c r="K6" s="7" t="s">
        <v>134</v>
      </c>
      <c r="L6" s="33" t="s">
        <v>131</v>
      </c>
      <c r="M6" s="7" t="s">
        <v>134</v>
      </c>
      <c r="N6" s="7" t="s">
        <v>134</v>
      </c>
      <c r="O6" s="7" t="s">
        <v>134</v>
      </c>
      <c r="P6" s="7" t="s">
        <v>134</v>
      </c>
      <c r="Q6" s="34" t="s">
        <v>134</v>
      </c>
      <c r="R6" s="33" t="s">
        <v>131</v>
      </c>
      <c r="S6" s="7" t="s">
        <v>134</v>
      </c>
      <c r="T6" s="7" t="s">
        <v>134</v>
      </c>
      <c r="U6" s="7" t="s">
        <v>134</v>
      </c>
      <c r="V6" s="7" t="s">
        <v>134</v>
      </c>
      <c r="W6" s="7" t="s">
        <v>134</v>
      </c>
      <c r="X6" s="34" t="s">
        <v>134</v>
      </c>
      <c r="AB6" s="53" t="s">
        <v>156</v>
      </c>
      <c r="AC6" s="61">
        <f>COUNTIF($K$3:$K$72, "TP")</f>
        <v>10</v>
      </c>
      <c r="AD6" s="58">
        <f>COUNTIF($K$3:$K$72, "TN")</f>
        <v>50</v>
      </c>
      <c r="AE6" s="58">
        <f>COUNTIF($K$3:$K$72, "FP")</f>
        <v>0</v>
      </c>
      <c r="AF6" s="58">
        <f>COUNTIF($K$3:$K$72, "FN")</f>
        <v>10</v>
      </c>
      <c r="AG6" s="91">
        <f t="shared" si="1"/>
        <v>1</v>
      </c>
      <c r="AH6" s="91">
        <f t="shared" si="2"/>
        <v>0.5</v>
      </c>
      <c r="AI6" s="92">
        <f t="shared" si="3"/>
        <v>0.66666666666666663</v>
      </c>
    </row>
    <row r="7" spans="1:45" ht="23.4" customHeight="1" x14ac:dyDescent="0.3">
      <c r="A7" s="5" t="s">
        <v>9</v>
      </c>
      <c r="B7" s="6">
        <v>5</v>
      </c>
      <c r="C7" s="6" t="s">
        <v>17</v>
      </c>
      <c r="D7" s="6" t="s">
        <v>7</v>
      </c>
      <c r="E7" s="6" t="s">
        <v>8</v>
      </c>
      <c r="F7" s="6" t="s">
        <v>9</v>
      </c>
      <c r="G7" s="6" t="s">
        <v>18</v>
      </c>
      <c r="H7" s="33" t="s">
        <v>131</v>
      </c>
      <c r="I7" s="7" t="s">
        <v>134</v>
      </c>
      <c r="J7" s="7" t="s">
        <v>134</v>
      </c>
      <c r="K7" s="7" t="s">
        <v>134</v>
      </c>
      <c r="L7" s="33" t="s">
        <v>131</v>
      </c>
      <c r="M7" s="7" t="s">
        <v>134</v>
      </c>
      <c r="N7" s="7" t="s">
        <v>134</v>
      </c>
      <c r="O7" s="7" t="s">
        <v>134</v>
      </c>
      <c r="P7" s="7" t="s">
        <v>134</v>
      </c>
      <c r="Q7" s="34" t="s">
        <v>134</v>
      </c>
      <c r="R7" s="33" t="s">
        <v>131</v>
      </c>
      <c r="S7" s="7" t="s">
        <v>134</v>
      </c>
      <c r="T7" s="7" t="s">
        <v>134</v>
      </c>
      <c r="U7" s="7" t="s">
        <v>134</v>
      </c>
      <c r="V7" s="7" t="s">
        <v>134</v>
      </c>
      <c r="W7" s="7" t="s">
        <v>134</v>
      </c>
      <c r="X7" s="34" t="s">
        <v>134</v>
      </c>
      <c r="AB7" s="54" t="s">
        <v>157</v>
      </c>
      <c r="AC7" s="61">
        <f>COUNTIF($L$3:$L$72, "TP")</f>
        <v>10</v>
      </c>
      <c r="AD7" s="65">
        <f>COUNTIF($L$3:$L$72, "TN")</f>
        <v>60</v>
      </c>
      <c r="AE7" s="58">
        <f>COUNTIF($L$3:$L$72, "FP")</f>
        <v>0</v>
      </c>
      <c r="AF7" s="58">
        <f>COUNTIF($L$3:$L$72, "FN")</f>
        <v>0</v>
      </c>
      <c r="AG7" s="91">
        <f t="shared" si="1"/>
        <v>1</v>
      </c>
      <c r="AH7" s="91">
        <f t="shared" si="2"/>
        <v>1</v>
      </c>
      <c r="AI7" s="92">
        <f t="shared" si="3"/>
        <v>1</v>
      </c>
    </row>
    <row r="8" spans="1:45" ht="23.4" customHeight="1" x14ac:dyDescent="0.3">
      <c r="A8" s="5" t="s">
        <v>9</v>
      </c>
      <c r="B8" s="6">
        <v>6</v>
      </c>
      <c r="C8" s="6" t="s">
        <v>19</v>
      </c>
      <c r="D8" s="6" t="s">
        <v>7</v>
      </c>
      <c r="E8" s="6" t="s">
        <v>8</v>
      </c>
      <c r="F8" s="6" t="s">
        <v>9</v>
      </c>
      <c r="G8" s="6" t="s">
        <v>20</v>
      </c>
      <c r="H8" s="33" t="s">
        <v>131</v>
      </c>
      <c r="I8" s="7" t="s">
        <v>134</v>
      </c>
      <c r="J8" s="7" t="s">
        <v>134</v>
      </c>
      <c r="K8" s="7" t="s">
        <v>134</v>
      </c>
      <c r="L8" s="33" t="s">
        <v>131</v>
      </c>
      <c r="M8" s="7" t="s">
        <v>134</v>
      </c>
      <c r="N8" s="7" t="s">
        <v>134</v>
      </c>
      <c r="O8" s="7" t="s">
        <v>134</v>
      </c>
      <c r="P8" s="7" t="s">
        <v>134</v>
      </c>
      <c r="Q8" s="34" t="s">
        <v>134</v>
      </c>
      <c r="R8" s="33" t="s">
        <v>131</v>
      </c>
      <c r="S8" s="7" t="s">
        <v>134</v>
      </c>
      <c r="T8" s="7" t="s">
        <v>134</v>
      </c>
      <c r="U8" s="7" t="s">
        <v>134</v>
      </c>
      <c r="V8" s="7" t="s">
        <v>134</v>
      </c>
      <c r="W8" s="7" t="s">
        <v>134</v>
      </c>
      <c r="X8" s="34" t="s">
        <v>134</v>
      </c>
      <c r="AB8" s="54" t="s">
        <v>158</v>
      </c>
      <c r="AC8" s="64">
        <f>COUNTIF($M$3:$M$72, "TP")</f>
        <v>10</v>
      </c>
      <c r="AD8" s="66">
        <f>COUNTIF($M$3:$M$72, "TN")</f>
        <v>60</v>
      </c>
      <c r="AE8" s="57">
        <f>COUNTIF($M$3:$M$72, "FP")</f>
        <v>0</v>
      </c>
      <c r="AF8" s="58">
        <f>COUNTIF($M$3:$M$72, "FN")</f>
        <v>0</v>
      </c>
      <c r="AG8" s="91">
        <f t="shared" si="1"/>
        <v>1</v>
      </c>
      <c r="AH8" s="91">
        <f t="shared" si="2"/>
        <v>1</v>
      </c>
      <c r="AI8" s="92">
        <f t="shared" si="3"/>
        <v>1</v>
      </c>
    </row>
    <row r="9" spans="1:45" ht="23.4" customHeight="1" x14ac:dyDescent="0.3">
      <c r="A9" s="5" t="s">
        <v>9</v>
      </c>
      <c r="B9" s="6">
        <v>7</v>
      </c>
      <c r="C9" s="6" t="s">
        <v>21</v>
      </c>
      <c r="D9" s="6" t="s">
        <v>7</v>
      </c>
      <c r="E9" s="6" t="s">
        <v>8</v>
      </c>
      <c r="F9" s="6" t="s">
        <v>9</v>
      </c>
      <c r="G9" s="6" t="s">
        <v>22</v>
      </c>
      <c r="H9" s="33" t="s">
        <v>131</v>
      </c>
      <c r="I9" s="7" t="s">
        <v>134</v>
      </c>
      <c r="J9" s="7" t="s">
        <v>134</v>
      </c>
      <c r="K9" s="7" t="s">
        <v>134</v>
      </c>
      <c r="L9" s="33" t="s">
        <v>131</v>
      </c>
      <c r="M9" s="7" t="s">
        <v>134</v>
      </c>
      <c r="N9" s="7" t="s">
        <v>134</v>
      </c>
      <c r="O9" s="7" t="s">
        <v>134</v>
      </c>
      <c r="P9" s="7" t="s">
        <v>134</v>
      </c>
      <c r="Q9" s="34" t="s">
        <v>134</v>
      </c>
      <c r="R9" s="33" t="s">
        <v>131</v>
      </c>
      <c r="S9" s="7" t="s">
        <v>134</v>
      </c>
      <c r="T9" s="7" t="s">
        <v>134</v>
      </c>
      <c r="U9" s="7" t="s">
        <v>134</v>
      </c>
      <c r="V9" s="7" t="s">
        <v>134</v>
      </c>
      <c r="W9" s="7" t="s">
        <v>134</v>
      </c>
      <c r="X9" s="34" t="s">
        <v>134</v>
      </c>
      <c r="AB9" s="54" t="s">
        <v>159</v>
      </c>
      <c r="AC9" s="61">
        <f>COUNTIF($N$3:$N$72, "TP")</f>
        <v>16</v>
      </c>
      <c r="AD9" s="58">
        <f>COUNTIF($N$3:$N$72, "TN")</f>
        <v>50</v>
      </c>
      <c r="AE9" s="58">
        <f>COUNTIF($N$3:$N$72, "FP")</f>
        <v>0</v>
      </c>
      <c r="AF9" s="58">
        <f>COUNTIF($N$3:$N$72, "FN")</f>
        <v>4</v>
      </c>
      <c r="AG9" s="91">
        <f t="shared" si="1"/>
        <v>1</v>
      </c>
      <c r="AH9" s="91">
        <f t="shared" si="2"/>
        <v>0.8</v>
      </c>
      <c r="AI9" s="92">
        <f t="shared" si="3"/>
        <v>0.88888888888888884</v>
      </c>
    </row>
    <row r="10" spans="1:45" ht="23.4" customHeight="1" x14ac:dyDescent="0.3">
      <c r="A10" s="5" t="s">
        <v>9</v>
      </c>
      <c r="B10" s="6">
        <v>8</v>
      </c>
      <c r="C10" s="6" t="s">
        <v>23</v>
      </c>
      <c r="D10" s="6" t="s">
        <v>7</v>
      </c>
      <c r="E10" s="6" t="s">
        <v>8</v>
      </c>
      <c r="F10" s="6" t="s">
        <v>9</v>
      </c>
      <c r="G10" s="6" t="s">
        <v>24</v>
      </c>
      <c r="H10" s="33" t="s">
        <v>131</v>
      </c>
      <c r="I10" s="7" t="s">
        <v>134</v>
      </c>
      <c r="J10" s="7" t="s">
        <v>134</v>
      </c>
      <c r="K10" s="7" t="s">
        <v>134</v>
      </c>
      <c r="L10" s="33" t="s">
        <v>131</v>
      </c>
      <c r="M10" s="7" t="s">
        <v>134</v>
      </c>
      <c r="N10" s="7" t="s">
        <v>134</v>
      </c>
      <c r="O10" s="7" t="s">
        <v>134</v>
      </c>
      <c r="P10" s="7" t="s">
        <v>134</v>
      </c>
      <c r="Q10" s="34" t="s">
        <v>134</v>
      </c>
      <c r="R10" s="33" t="s">
        <v>131</v>
      </c>
      <c r="S10" s="7" t="s">
        <v>134</v>
      </c>
      <c r="T10" s="7" t="s">
        <v>134</v>
      </c>
      <c r="U10" s="7" t="s">
        <v>134</v>
      </c>
      <c r="V10" s="7" t="s">
        <v>134</v>
      </c>
      <c r="W10" s="7" t="s">
        <v>134</v>
      </c>
      <c r="X10" s="34" t="s">
        <v>134</v>
      </c>
      <c r="AB10" s="54" t="s">
        <v>160</v>
      </c>
      <c r="AC10" s="61">
        <f>COUNTIF($O$3:$O$72, "TP")</f>
        <v>1</v>
      </c>
      <c r="AD10" s="58">
        <f>COUNTIF($O$3:$O$72, "TN")</f>
        <v>60</v>
      </c>
      <c r="AE10" s="58">
        <f>COUNTIF($O$3:$O$72, "FP")</f>
        <v>0</v>
      </c>
      <c r="AF10" s="58">
        <f>COUNTIF($O$3:$O$72, "FN")</f>
        <v>9</v>
      </c>
      <c r="AG10" s="91">
        <f t="shared" si="1"/>
        <v>1</v>
      </c>
      <c r="AH10" s="91">
        <f t="shared" si="2"/>
        <v>0.1</v>
      </c>
      <c r="AI10" s="92">
        <f t="shared" si="3"/>
        <v>0.18181818181818182</v>
      </c>
    </row>
    <row r="11" spans="1:45" ht="23.4" customHeight="1" x14ac:dyDescent="0.3">
      <c r="A11" s="5" t="s">
        <v>9</v>
      </c>
      <c r="B11" s="6">
        <v>9</v>
      </c>
      <c r="C11" s="6" t="s">
        <v>25</v>
      </c>
      <c r="D11" s="6" t="s">
        <v>7</v>
      </c>
      <c r="E11" s="6" t="s">
        <v>8</v>
      </c>
      <c r="F11" s="6" t="s">
        <v>9</v>
      </c>
      <c r="G11" s="6" t="s">
        <v>26</v>
      </c>
      <c r="H11" s="33" t="s">
        <v>131</v>
      </c>
      <c r="I11" s="7" t="s">
        <v>134</v>
      </c>
      <c r="J11" s="7" t="s">
        <v>134</v>
      </c>
      <c r="K11" s="7" t="s">
        <v>134</v>
      </c>
      <c r="L11" s="33" t="s">
        <v>131</v>
      </c>
      <c r="M11" s="7" t="s">
        <v>134</v>
      </c>
      <c r="N11" s="7" t="s">
        <v>134</v>
      </c>
      <c r="O11" s="7" t="s">
        <v>134</v>
      </c>
      <c r="P11" s="7" t="s">
        <v>134</v>
      </c>
      <c r="Q11" s="34" t="s">
        <v>134</v>
      </c>
      <c r="R11" s="33" t="s">
        <v>131</v>
      </c>
      <c r="S11" s="7" t="s">
        <v>134</v>
      </c>
      <c r="T11" s="7" t="s">
        <v>134</v>
      </c>
      <c r="U11" s="7" t="s">
        <v>134</v>
      </c>
      <c r="V11" s="7" t="s">
        <v>134</v>
      </c>
      <c r="W11" s="7" t="s">
        <v>134</v>
      </c>
      <c r="X11" s="34" t="s">
        <v>134</v>
      </c>
      <c r="AB11" s="54" t="s">
        <v>161</v>
      </c>
      <c r="AC11" s="61">
        <f>COUNTIF($P$3:$P$72, "TP")</f>
        <v>10</v>
      </c>
      <c r="AD11" s="58">
        <f>COUNTIF($P$3:$P$72, "TN")</f>
        <v>60</v>
      </c>
      <c r="AE11" s="58">
        <f>COUNTIF($P$3:$P$72, "FP")</f>
        <v>0</v>
      </c>
      <c r="AF11" s="58">
        <f>COUNTIF($P$3:$P$72, "FN")</f>
        <v>0</v>
      </c>
      <c r="AG11" s="91">
        <f t="shared" si="1"/>
        <v>1</v>
      </c>
      <c r="AH11" s="91">
        <f t="shared" si="2"/>
        <v>1</v>
      </c>
      <c r="AI11" s="92">
        <f t="shared" si="3"/>
        <v>1</v>
      </c>
    </row>
    <row r="12" spans="1:45" ht="23.4" customHeight="1" thickBot="1" x14ac:dyDescent="0.35">
      <c r="A12" s="8" t="s">
        <v>9</v>
      </c>
      <c r="B12" s="9">
        <v>10</v>
      </c>
      <c r="C12" s="9" t="s">
        <v>27</v>
      </c>
      <c r="D12" s="9" t="s">
        <v>7</v>
      </c>
      <c r="E12" s="9" t="s">
        <v>8</v>
      </c>
      <c r="F12" s="9" t="s">
        <v>9</v>
      </c>
      <c r="G12" s="9" t="s">
        <v>28</v>
      </c>
      <c r="H12" s="35" t="s">
        <v>131</v>
      </c>
      <c r="I12" s="10" t="s">
        <v>134</v>
      </c>
      <c r="J12" s="10" t="s">
        <v>134</v>
      </c>
      <c r="K12" s="10" t="s">
        <v>134</v>
      </c>
      <c r="L12" s="35" t="s">
        <v>131</v>
      </c>
      <c r="M12" s="10" t="s">
        <v>134</v>
      </c>
      <c r="N12" s="10" t="s">
        <v>134</v>
      </c>
      <c r="O12" s="10" t="s">
        <v>134</v>
      </c>
      <c r="P12" s="10" t="s">
        <v>134</v>
      </c>
      <c r="Q12" s="36" t="s">
        <v>134</v>
      </c>
      <c r="R12" s="35" t="s">
        <v>131</v>
      </c>
      <c r="S12" s="10" t="s">
        <v>134</v>
      </c>
      <c r="T12" s="10" t="s">
        <v>134</v>
      </c>
      <c r="U12" s="10" t="s">
        <v>134</v>
      </c>
      <c r="V12" s="10" t="s">
        <v>134</v>
      </c>
      <c r="W12" s="10" t="s">
        <v>134</v>
      </c>
      <c r="X12" s="36" t="s">
        <v>134</v>
      </c>
      <c r="AB12" s="54" t="s">
        <v>162</v>
      </c>
      <c r="AC12" s="61">
        <f>COUNTIF($Q$3:$Q$72, "TP")</f>
        <v>1</v>
      </c>
      <c r="AD12" s="58">
        <f>COUNTIF($Q$3:$Q$72, "TN")</f>
        <v>60</v>
      </c>
      <c r="AE12" s="58">
        <f>COUNTIF($Q$3:$Q$72, "FP")</f>
        <v>0</v>
      </c>
      <c r="AF12" s="58">
        <f>COUNTIF($Q$3:$Q$72, "FN")</f>
        <v>9</v>
      </c>
      <c r="AG12" s="91">
        <f t="shared" si="1"/>
        <v>1</v>
      </c>
      <c r="AH12" s="91">
        <f t="shared" si="2"/>
        <v>0.1</v>
      </c>
      <c r="AI12" s="92">
        <f t="shared" si="3"/>
        <v>0.18181818181818182</v>
      </c>
    </row>
    <row r="13" spans="1:45" ht="23.4" customHeight="1" x14ac:dyDescent="0.3">
      <c r="A13" s="1" t="s">
        <v>30</v>
      </c>
      <c r="B13" s="2">
        <v>1</v>
      </c>
      <c r="C13" s="2" t="s">
        <v>6</v>
      </c>
      <c r="D13" s="2" t="s">
        <v>7</v>
      </c>
      <c r="E13" s="2" t="s">
        <v>29</v>
      </c>
      <c r="F13" s="2" t="s">
        <v>30</v>
      </c>
      <c r="G13" s="2" t="s">
        <v>31</v>
      </c>
      <c r="H13" s="31" t="s">
        <v>131</v>
      </c>
      <c r="I13" s="3" t="s">
        <v>134</v>
      </c>
      <c r="J13" s="3" t="s">
        <v>134</v>
      </c>
      <c r="K13" s="3" t="s">
        <v>134</v>
      </c>
      <c r="L13" s="31" t="s">
        <v>134</v>
      </c>
      <c r="M13" s="3" t="s">
        <v>131</v>
      </c>
      <c r="N13" s="3" t="s">
        <v>134</v>
      </c>
      <c r="O13" s="3" t="s">
        <v>134</v>
      </c>
      <c r="P13" s="3" t="s">
        <v>134</v>
      </c>
      <c r="Q13" s="32" t="s">
        <v>134</v>
      </c>
      <c r="R13" s="31" t="s">
        <v>134</v>
      </c>
      <c r="S13" s="3" t="s">
        <v>131</v>
      </c>
      <c r="T13" s="3" t="s">
        <v>134</v>
      </c>
      <c r="U13" s="3" t="s">
        <v>134</v>
      </c>
      <c r="V13" s="3" t="s">
        <v>134</v>
      </c>
      <c r="W13" s="3" t="s">
        <v>134</v>
      </c>
      <c r="X13" s="32" t="s">
        <v>134</v>
      </c>
      <c r="AB13" s="55" t="s">
        <v>163</v>
      </c>
      <c r="AC13" s="61">
        <f>COUNTIF($R$3:$R$72, "TP")</f>
        <v>10</v>
      </c>
      <c r="AD13" s="58">
        <f>COUNTIF($R$3:$R$72, "TN")</f>
        <v>60</v>
      </c>
      <c r="AE13" s="58">
        <f>COUNTIF($R$3:$R$72, "FP")</f>
        <v>0</v>
      </c>
      <c r="AF13" s="58">
        <f>COUNTIF($R$3:$R$72, "FN")</f>
        <v>0</v>
      </c>
      <c r="AG13" s="91">
        <f t="shared" si="1"/>
        <v>1</v>
      </c>
      <c r="AH13" s="91">
        <f t="shared" si="2"/>
        <v>1</v>
      </c>
      <c r="AI13" s="92">
        <f t="shared" si="3"/>
        <v>1</v>
      </c>
    </row>
    <row r="14" spans="1:45" ht="23.4" customHeight="1" x14ac:dyDescent="0.3">
      <c r="A14" s="5" t="s">
        <v>30</v>
      </c>
      <c r="B14" s="6">
        <v>2</v>
      </c>
      <c r="C14" s="6" t="s">
        <v>11</v>
      </c>
      <c r="D14" s="6" t="s">
        <v>7</v>
      </c>
      <c r="E14" s="6" t="s">
        <v>29</v>
      </c>
      <c r="F14" s="6" t="s">
        <v>30</v>
      </c>
      <c r="G14" s="6" t="s">
        <v>32</v>
      </c>
      <c r="H14" s="33" t="s">
        <v>131</v>
      </c>
      <c r="I14" s="7" t="s">
        <v>134</v>
      </c>
      <c r="J14" s="7" t="s">
        <v>134</v>
      </c>
      <c r="K14" s="7" t="s">
        <v>134</v>
      </c>
      <c r="L14" s="33" t="s">
        <v>134</v>
      </c>
      <c r="M14" s="7" t="s">
        <v>131</v>
      </c>
      <c r="N14" s="7" t="s">
        <v>134</v>
      </c>
      <c r="O14" s="7" t="s">
        <v>134</v>
      </c>
      <c r="P14" s="7" t="s">
        <v>134</v>
      </c>
      <c r="Q14" s="34" t="s">
        <v>134</v>
      </c>
      <c r="R14" s="33" t="s">
        <v>134</v>
      </c>
      <c r="S14" s="7" t="s">
        <v>131</v>
      </c>
      <c r="T14" s="7" t="s">
        <v>134</v>
      </c>
      <c r="U14" s="7" t="s">
        <v>134</v>
      </c>
      <c r="V14" s="7" t="s">
        <v>134</v>
      </c>
      <c r="W14" s="7" t="s">
        <v>134</v>
      </c>
      <c r="X14" s="34" t="s">
        <v>134</v>
      </c>
      <c r="AB14" s="55" t="s">
        <v>164</v>
      </c>
      <c r="AC14" s="61">
        <f>COUNTIF($S$3:$S$72, "TP")</f>
        <v>10</v>
      </c>
      <c r="AD14" s="58">
        <f>COUNTIF($S$3:$S$72, "TN")</f>
        <v>60</v>
      </c>
      <c r="AE14" s="58">
        <f>COUNTIF($S$3:$S$72, "FP")</f>
        <v>0</v>
      </c>
      <c r="AF14" s="58">
        <f>COUNTIF($S$3:$S$72, "FN")</f>
        <v>0</v>
      </c>
      <c r="AG14" s="91">
        <f t="shared" si="1"/>
        <v>1</v>
      </c>
      <c r="AH14" s="91">
        <f t="shared" si="2"/>
        <v>1</v>
      </c>
      <c r="AI14" s="92">
        <f t="shared" si="3"/>
        <v>1</v>
      </c>
    </row>
    <row r="15" spans="1:45" ht="23.4" customHeight="1" x14ac:dyDescent="0.3">
      <c r="A15" s="5" t="s">
        <v>30</v>
      </c>
      <c r="B15" s="6">
        <v>3</v>
      </c>
      <c r="C15" s="6" t="s">
        <v>13</v>
      </c>
      <c r="D15" s="6" t="s">
        <v>7</v>
      </c>
      <c r="E15" s="6" t="s">
        <v>29</v>
      </c>
      <c r="F15" s="6" t="s">
        <v>30</v>
      </c>
      <c r="G15" s="6" t="s">
        <v>33</v>
      </c>
      <c r="H15" s="33" t="s">
        <v>131</v>
      </c>
      <c r="I15" s="7" t="s">
        <v>134</v>
      </c>
      <c r="J15" s="7" t="s">
        <v>134</v>
      </c>
      <c r="K15" s="7" t="s">
        <v>134</v>
      </c>
      <c r="L15" s="33" t="s">
        <v>134</v>
      </c>
      <c r="M15" s="7" t="s">
        <v>131</v>
      </c>
      <c r="N15" s="7" t="s">
        <v>134</v>
      </c>
      <c r="O15" s="7" t="s">
        <v>134</v>
      </c>
      <c r="P15" s="7" t="s">
        <v>134</v>
      </c>
      <c r="Q15" s="34" t="s">
        <v>134</v>
      </c>
      <c r="R15" s="33" t="s">
        <v>134</v>
      </c>
      <c r="S15" s="7" t="s">
        <v>131</v>
      </c>
      <c r="T15" s="7" t="s">
        <v>134</v>
      </c>
      <c r="U15" s="7" t="s">
        <v>134</v>
      </c>
      <c r="V15" s="7" t="s">
        <v>134</v>
      </c>
      <c r="W15" s="7" t="s">
        <v>134</v>
      </c>
      <c r="X15" s="34" t="s">
        <v>134</v>
      </c>
      <c r="AB15" s="55" t="s">
        <v>165</v>
      </c>
      <c r="AC15" s="61">
        <f>COUNTIF($T$3:$T$72, "TP")</f>
        <v>6</v>
      </c>
      <c r="AD15" s="58">
        <f>COUNTIF($T$3:$T$72, "TN")</f>
        <v>60</v>
      </c>
      <c r="AE15" s="58">
        <f>COUNTIF($T$3:$T$72, "FP")</f>
        <v>0</v>
      </c>
      <c r="AF15" s="58">
        <f>COUNTIF($T$3:$T$72, "FN")</f>
        <v>4</v>
      </c>
      <c r="AG15" s="91">
        <f t="shared" si="1"/>
        <v>1</v>
      </c>
      <c r="AH15" s="91">
        <f t="shared" si="2"/>
        <v>0.6</v>
      </c>
      <c r="AI15" s="92">
        <f t="shared" si="3"/>
        <v>0.75</v>
      </c>
    </row>
    <row r="16" spans="1:45" ht="23.4" customHeight="1" x14ac:dyDescent="0.3">
      <c r="A16" s="5" t="s">
        <v>30</v>
      </c>
      <c r="B16" s="6">
        <v>4</v>
      </c>
      <c r="C16" s="6" t="s">
        <v>15</v>
      </c>
      <c r="D16" s="6" t="s">
        <v>7</v>
      </c>
      <c r="E16" s="6" t="s">
        <v>29</v>
      </c>
      <c r="F16" s="6" t="s">
        <v>30</v>
      </c>
      <c r="G16" s="6" t="s">
        <v>34</v>
      </c>
      <c r="H16" s="33" t="s">
        <v>131</v>
      </c>
      <c r="I16" s="7" t="s">
        <v>134</v>
      </c>
      <c r="J16" s="7" t="s">
        <v>134</v>
      </c>
      <c r="K16" s="7" t="s">
        <v>134</v>
      </c>
      <c r="L16" s="33" t="s">
        <v>134</v>
      </c>
      <c r="M16" s="7" t="s">
        <v>131</v>
      </c>
      <c r="N16" s="7" t="s">
        <v>134</v>
      </c>
      <c r="O16" s="7" t="s">
        <v>134</v>
      </c>
      <c r="P16" s="7" t="s">
        <v>134</v>
      </c>
      <c r="Q16" s="34" t="s">
        <v>134</v>
      </c>
      <c r="R16" s="33" t="s">
        <v>134</v>
      </c>
      <c r="S16" s="7" t="s">
        <v>131</v>
      </c>
      <c r="T16" s="7" t="s">
        <v>134</v>
      </c>
      <c r="U16" s="7" t="s">
        <v>134</v>
      </c>
      <c r="V16" s="7" t="s">
        <v>134</v>
      </c>
      <c r="W16" s="7" t="s">
        <v>134</v>
      </c>
      <c r="X16" s="34" t="s">
        <v>134</v>
      </c>
      <c r="AB16" s="55" t="s">
        <v>166</v>
      </c>
      <c r="AC16" s="61">
        <f>COUNTIF($U$3:$U$72, "TP")</f>
        <v>9</v>
      </c>
      <c r="AD16" s="58">
        <f>COUNTIF($U$3:$U$72, "TN")</f>
        <v>60</v>
      </c>
      <c r="AE16" s="58">
        <f>COUNTIF($U$3:$U$72, "FP")</f>
        <v>0</v>
      </c>
      <c r="AF16" s="58">
        <f>COUNTIF($U$3:$U$72, "FN")</f>
        <v>1</v>
      </c>
      <c r="AG16" s="91">
        <f t="shared" si="1"/>
        <v>1</v>
      </c>
      <c r="AH16" s="91">
        <f t="shared" si="2"/>
        <v>0.9</v>
      </c>
      <c r="AI16" s="92">
        <f t="shared" si="3"/>
        <v>0.94736842105263153</v>
      </c>
    </row>
    <row r="17" spans="1:35" ht="23.4" customHeight="1" x14ac:dyDescent="0.3">
      <c r="A17" s="5" t="s">
        <v>30</v>
      </c>
      <c r="B17" s="6">
        <v>5</v>
      </c>
      <c r="C17" s="6" t="s">
        <v>17</v>
      </c>
      <c r="D17" s="6" t="s">
        <v>7</v>
      </c>
      <c r="E17" s="6" t="s">
        <v>29</v>
      </c>
      <c r="F17" s="6" t="s">
        <v>30</v>
      </c>
      <c r="G17" s="6" t="s">
        <v>35</v>
      </c>
      <c r="H17" s="33" t="s">
        <v>131</v>
      </c>
      <c r="I17" s="7" t="s">
        <v>134</v>
      </c>
      <c r="J17" s="7" t="s">
        <v>134</v>
      </c>
      <c r="K17" s="7" t="s">
        <v>134</v>
      </c>
      <c r="L17" s="33" t="s">
        <v>134</v>
      </c>
      <c r="M17" s="7" t="s">
        <v>131</v>
      </c>
      <c r="N17" s="7" t="s">
        <v>134</v>
      </c>
      <c r="O17" s="7" t="s">
        <v>134</v>
      </c>
      <c r="P17" s="7" t="s">
        <v>134</v>
      </c>
      <c r="Q17" s="34" t="s">
        <v>134</v>
      </c>
      <c r="R17" s="33" t="s">
        <v>134</v>
      </c>
      <c r="S17" s="7" t="s">
        <v>131</v>
      </c>
      <c r="T17" s="7" t="s">
        <v>134</v>
      </c>
      <c r="U17" s="7" t="s">
        <v>134</v>
      </c>
      <c r="V17" s="7" t="s">
        <v>134</v>
      </c>
      <c r="W17" s="7" t="s">
        <v>134</v>
      </c>
      <c r="X17" s="34" t="s">
        <v>134</v>
      </c>
      <c r="AB17" s="55" t="s">
        <v>167</v>
      </c>
      <c r="AC17" s="61">
        <f>COUNTIF($V$3:$V$72, "TP")</f>
        <v>0</v>
      </c>
      <c r="AD17" s="58">
        <f>COUNTIF($V$3:$V$72, "TN")</f>
        <v>60</v>
      </c>
      <c r="AE17" s="58">
        <f>COUNTIF($V$3:$V$72, "FP")</f>
        <v>0</v>
      </c>
      <c r="AF17" s="58">
        <f>COUNTIF($V$3:$V$72, "FN")</f>
        <v>10</v>
      </c>
      <c r="AG17" s="91" t="e">
        <f t="shared" si="1"/>
        <v>#DIV/0!</v>
      </c>
      <c r="AH17" s="91">
        <f t="shared" si="2"/>
        <v>0</v>
      </c>
      <c r="AI17" s="92">
        <f t="shared" si="3"/>
        <v>0</v>
      </c>
    </row>
    <row r="18" spans="1:35" ht="23.4" customHeight="1" x14ac:dyDescent="0.3">
      <c r="A18" s="5" t="s">
        <v>30</v>
      </c>
      <c r="B18" s="6">
        <v>6</v>
      </c>
      <c r="C18" s="6" t="s">
        <v>19</v>
      </c>
      <c r="D18" s="6" t="s">
        <v>7</v>
      </c>
      <c r="E18" s="6" t="s">
        <v>29</v>
      </c>
      <c r="F18" s="6" t="s">
        <v>30</v>
      </c>
      <c r="G18" s="6" t="s">
        <v>36</v>
      </c>
      <c r="H18" s="33" t="s">
        <v>131</v>
      </c>
      <c r="I18" s="7" t="s">
        <v>134</v>
      </c>
      <c r="J18" s="7" t="s">
        <v>134</v>
      </c>
      <c r="K18" s="7" t="s">
        <v>134</v>
      </c>
      <c r="L18" s="33" t="s">
        <v>134</v>
      </c>
      <c r="M18" s="7" t="s">
        <v>131</v>
      </c>
      <c r="N18" s="7" t="s">
        <v>134</v>
      </c>
      <c r="O18" s="7" t="s">
        <v>134</v>
      </c>
      <c r="P18" s="7" t="s">
        <v>134</v>
      </c>
      <c r="Q18" s="34" t="s">
        <v>134</v>
      </c>
      <c r="R18" s="33" t="s">
        <v>134</v>
      </c>
      <c r="S18" s="7" t="s">
        <v>131</v>
      </c>
      <c r="T18" s="7" t="s">
        <v>134</v>
      </c>
      <c r="U18" s="7" t="s">
        <v>134</v>
      </c>
      <c r="V18" s="7" t="s">
        <v>134</v>
      </c>
      <c r="W18" s="7" t="s">
        <v>134</v>
      </c>
      <c r="X18" s="34" t="s">
        <v>134</v>
      </c>
      <c r="AB18" s="55" t="s">
        <v>168</v>
      </c>
      <c r="AC18" s="61">
        <f>COUNTIF($W$3:$W$72, "TP")</f>
        <v>10</v>
      </c>
      <c r="AD18" s="58">
        <f>COUNTIF($W$3:$W$72, "TN")</f>
        <v>60</v>
      </c>
      <c r="AE18" s="58">
        <f>COUNTIF($W$3:$W$72, "FP")</f>
        <v>0</v>
      </c>
      <c r="AF18" s="58">
        <f>COUNTIF($W$3:$W$72, "FN")</f>
        <v>0</v>
      </c>
      <c r="AG18" s="91">
        <f t="shared" si="1"/>
        <v>1</v>
      </c>
      <c r="AH18" s="91">
        <f t="shared" si="2"/>
        <v>1</v>
      </c>
      <c r="AI18" s="92">
        <f t="shared" si="3"/>
        <v>1</v>
      </c>
    </row>
    <row r="19" spans="1:35" ht="23.4" customHeight="1" thickBot="1" x14ac:dyDescent="0.35">
      <c r="A19" s="5" t="s">
        <v>30</v>
      </c>
      <c r="B19" s="6">
        <v>7</v>
      </c>
      <c r="C19" s="6" t="s">
        <v>21</v>
      </c>
      <c r="D19" s="6" t="s">
        <v>7</v>
      </c>
      <c r="E19" s="6" t="s">
        <v>29</v>
      </c>
      <c r="F19" s="6" t="s">
        <v>30</v>
      </c>
      <c r="G19" s="6" t="s">
        <v>37</v>
      </c>
      <c r="H19" s="33" t="s">
        <v>131</v>
      </c>
      <c r="I19" s="7" t="s">
        <v>134</v>
      </c>
      <c r="J19" s="7" t="s">
        <v>134</v>
      </c>
      <c r="K19" s="7" t="s">
        <v>134</v>
      </c>
      <c r="L19" s="33" t="s">
        <v>134</v>
      </c>
      <c r="M19" s="7" t="s">
        <v>131</v>
      </c>
      <c r="N19" s="7" t="s">
        <v>134</v>
      </c>
      <c r="O19" s="7" t="s">
        <v>134</v>
      </c>
      <c r="P19" s="7" t="s">
        <v>134</v>
      </c>
      <c r="Q19" s="34" t="s">
        <v>134</v>
      </c>
      <c r="R19" s="33" t="s">
        <v>134</v>
      </c>
      <c r="S19" s="7" t="s">
        <v>131</v>
      </c>
      <c r="T19" s="7" t="s">
        <v>134</v>
      </c>
      <c r="U19" s="7" t="s">
        <v>134</v>
      </c>
      <c r="V19" s="7" t="s">
        <v>134</v>
      </c>
      <c r="W19" s="7" t="s">
        <v>134</v>
      </c>
      <c r="X19" s="34" t="s">
        <v>134</v>
      </c>
      <c r="AB19" s="56" t="s">
        <v>169</v>
      </c>
      <c r="AC19" s="62">
        <f>COUNTIF($X$3:$X$72, "TP")</f>
        <v>1</v>
      </c>
      <c r="AD19" s="63">
        <f>COUNTIF($X$3:$X$72, "TN")</f>
        <v>60</v>
      </c>
      <c r="AE19" s="63">
        <f>COUNTIF($X$3:$X$72, "FP")</f>
        <v>0</v>
      </c>
      <c r="AF19" s="63">
        <f t="shared" ref="AF19" si="6">COUNTIF($K$3:$K$72, "FN")</f>
        <v>10</v>
      </c>
      <c r="AG19" s="93">
        <f t="shared" si="1"/>
        <v>1</v>
      </c>
      <c r="AH19" s="93">
        <f t="shared" si="2"/>
        <v>9.0909090909090912E-2</v>
      </c>
      <c r="AI19" s="94">
        <f t="shared" si="3"/>
        <v>0.16666666666666666</v>
      </c>
    </row>
    <row r="20" spans="1:35" ht="14.4" x14ac:dyDescent="0.3">
      <c r="A20" s="5" t="s">
        <v>30</v>
      </c>
      <c r="B20" s="6">
        <v>8</v>
      </c>
      <c r="C20" s="6" t="s">
        <v>23</v>
      </c>
      <c r="D20" s="6" t="s">
        <v>7</v>
      </c>
      <c r="E20" s="6" t="s">
        <v>29</v>
      </c>
      <c r="F20" s="6" t="s">
        <v>30</v>
      </c>
      <c r="G20" s="6" t="s">
        <v>38</v>
      </c>
      <c r="H20" s="33" t="s">
        <v>131</v>
      </c>
      <c r="I20" s="7" t="s">
        <v>134</v>
      </c>
      <c r="J20" s="7" t="s">
        <v>134</v>
      </c>
      <c r="K20" s="7" t="s">
        <v>134</v>
      </c>
      <c r="L20" s="33" t="s">
        <v>134</v>
      </c>
      <c r="M20" s="7" t="s">
        <v>131</v>
      </c>
      <c r="N20" s="7" t="s">
        <v>134</v>
      </c>
      <c r="O20" s="7" t="s">
        <v>134</v>
      </c>
      <c r="P20" s="7" t="s">
        <v>134</v>
      </c>
      <c r="Q20" s="34" t="s">
        <v>134</v>
      </c>
      <c r="R20" s="33" t="s">
        <v>134</v>
      </c>
      <c r="S20" s="7" t="s">
        <v>131</v>
      </c>
      <c r="T20" s="7" t="s">
        <v>134</v>
      </c>
      <c r="U20" s="7" t="s">
        <v>134</v>
      </c>
      <c r="V20" s="7" t="s">
        <v>134</v>
      </c>
      <c r="W20" s="7" t="s">
        <v>134</v>
      </c>
      <c r="X20" s="34" t="s">
        <v>134</v>
      </c>
    </row>
    <row r="21" spans="1:35" ht="14.4" x14ac:dyDescent="0.3">
      <c r="A21" s="5" t="s">
        <v>30</v>
      </c>
      <c r="B21" s="6">
        <v>9</v>
      </c>
      <c r="C21" s="6" t="s">
        <v>25</v>
      </c>
      <c r="D21" s="6" t="s">
        <v>7</v>
      </c>
      <c r="E21" s="6" t="s">
        <v>29</v>
      </c>
      <c r="F21" s="6" t="s">
        <v>30</v>
      </c>
      <c r="G21" s="6" t="s">
        <v>39</v>
      </c>
      <c r="H21" s="33" t="s">
        <v>131</v>
      </c>
      <c r="I21" s="7" t="s">
        <v>134</v>
      </c>
      <c r="J21" s="7" t="s">
        <v>134</v>
      </c>
      <c r="K21" s="7" t="s">
        <v>134</v>
      </c>
      <c r="L21" s="33" t="s">
        <v>134</v>
      </c>
      <c r="M21" s="7" t="s">
        <v>131</v>
      </c>
      <c r="N21" s="7" t="s">
        <v>134</v>
      </c>
      <c r="O21" s="7" t="s">
        <v>134</v>
      </c>
      <c r="P21" s="7" t="s">
        <v>134</v>
      </c>
      <c r="Q21" s="34" t="s">
        <v>134</v>
      </c>
      <c r="R21" s="33" t="s">
        <v>134</v>
      </c>
      <c r="S21" s="7" t="s">
        <v>131</v>
      </c>
      <c r="T21" s="7" t="s">
        <v>134</v>
      </c>
      <c r="U21" s="7" t="s">
        <v>134</v>
      </c>
      <c r="V21" s="7" t="s">
        <v>134</v>
      </c>
      <c r="W21" s="7" t="s">
        <v>134</v>
      </c>
      <c r="X21" s="34" t="s">
        <v>134</v>
      </c>
    </row>
    <row r="22" spans="1:35" ht="15.75" customHeight="1" thickBot="1" x14ac:dyDescent="0.35">
      <c r="A22" s="8" t="s">
        <v>30</v>
      </c>
      <c r="B22" s="9">
        <v>10</v>
      </c>
      <c r="C22" s="9" t="s">
        <v>27</v>
      </c>
      <c r="D22" s="9" t="s">
        <v>7</v>
      </c>
      <c r="E22" s="9" t="s">
        <v>29</v>
      </c>
      <c r="F22" s="9" t="s">
        <v>30</v>
      </c>
      <c r="G22" s="9" t="s">
        <v>40</v>
      </c>
      <c r="H22" s="35" t="s">
        <v>131</v>
      </c>
      <c r="I22" s="10" t="s">
        <v>134</v>
      </c>
      <c r="J22" s="10" t="s">
        <v>134</v>
      </c>
      <c r="K22" s="10" t="s">
        <v>134</v>
      </c>
      <c r="L22" s="35" t="s">
        <v>134</v>
      </c>
      <c r="M22" s="10" t="s">
        <v>131</v>
      </c>
      <c r="N22" s="10" t="s">
        <v>134</v>
      </c>
      <c r="O22" s="10" t="s">
        <v>134</v>
      </c>
      <c r="P22" s="10" t="s">
        <v>134</v>
      </c>
      <c r="Q22" s="36" t="s">
        <v>134</v>
      </c>
      <c r="R22" s="35" t="s">
        <v>134</v>
      </c>
      <c r="S22" s="10" t="s">
        <v>131</v>
      </c>
      <c r="T22" s="10" t="s">
        <v>134</v>
      </c>
      <c r="U22" s="10" t="s">
        <v>134</v>
      </c>
      <c r="V22" s="10" t="s">
        <v>134</v>
      </c>
      <c r="W22" s="10" t="s">
        <v>134</v>
      </c>
      <c r="X22" s="36" t="s">
        <v>134</v>
      </c>
    </row>
    <row r="23" spans="1:35" ht="15.75" customHeight="1" x14ac:dyDescent="0.3">
      <c r="A23" s="1" t="s">
        <v>43</v>
      </c>
      <c r="B23" s="2">
        <v>1</v>
      </c>
      <c r="C23" s="2" t="s">
        <v>6</v>
      </c>
      <c r="D23" s="2" t="s">
        <v>41</v>
      </c>
      <c r="E23" s="2" t="s">
        <v>42</v>
      </c>
      <c r="F23" s="2" t="s">
        <v>43</v>
      </c>
      <c r="G23" s="2" t="s">
        <v>44</v>
      </c>
      <c r="H23" s="31" t="s">
        <v>134</v>
      </c>
      <c r="I23" s="3" t="s">
        <v>131</v>
      </c>
      <c r="J23" s="3" t="s">
        <v>134</v>
      </c>
      <c r="K23" s="3" t="s">
        <v>134</v>
      </c>
      <c r="L23" s="31" t="s">
        <v>134</v>
      </c>
      <c r="M23" s="3" t="s">
        <v>134</v>
      </c>
      <c r="N23" s="3" t="s">
        <v>131</v>
      </c>
      <c r="O23" s="3" t="s">
        <v>134</v>
      </c>
      <c r="P23" s="3" t="s">
        <v>134</v>
      </c>
      <c r="Q23" s="32" t="s">
        <v>134</v>
      </c>
      <c r="R23" s="31" t="s">
        <v>134</v>
      </c>
      <c r="S23" s="3" t="s">
        <v>134</v>
      </c>
      <c r="T23" s="3" t="s">
        <v>131</v>
      </c>
      <c r="U23" s="3" t="s">
        <v>134</v>
      </c>
      <c r="V23" s="3" t="s">
        <v>134</v>
      </c>
      <c r="W23" s="3" t="s">
        <v>134</v>
      </c>
      <c r="X23" s="32" t="s">
        <v>134</v>
      </c>
    </row>
    <row r="24" spans="1:35" ht="15.75" customHeight="1" x14ac:dyDescent="0.3">
      <c r="A24" s="5" t="s">
        <v>43</v>
      </c>
      <c r="B24" s="6">
        <v>2</v>
      </c>
      <c r="C24" s="6" t="s">
        <v>11</v>
      </c>
      <c r="D24" s="6" t="s">
        <v>41</v>
      </c>
      <c r="E24" s="6" t="s">
        <v>42</v>
      </c>
      <c r="F24" s="6" t="s">
        <v>43</v>
      </c>
      <c r="G24" s="6" t="s">
        <v>45</v>
      </c>
      <c r="H24" s="33" t="s">
        <v>134</v>
      </c>
      <c r="I24" s="7" t="s">
        <v>131</v>
      </c>
      <c r="J24" s="7" t="s">
        <v>134</v>
      </c>
      <c r="K24" s="7" t="s">
        <v>134</v>
      </c>
      <c r="L24" s="33" t="s">
        <v>134</v>
      </c>
      <c r="M24" s="7" t="s">
        <v>134</v>
      </c>
      <c r="N24" s="7" t="s">
        <v>131</v>
      </c>
      <c r="O24" s="7" t="s">
        <v>134</v>
      </c>
      <c r="P24" s="7" t="s">
        <v>134</v>
      </c>
      <c r="Q24" s="34" t="s">
        <v>134</v>
      </c>
      <c r="R24" s="33" t="s">
        <v>134</v>
      </c>
      <c r="S24" s="7" t="s">
        <v>134</v>
      </c>
      <c r="T24" s="7" t="s">
        <v>131</v>
      </c>
      <c r="U24" s="7" t="s">
        <v>134</v>
      </c>
      <c r="V24" s="7" t="s">
        <v>134</v>
      </c>
      <c r="W24" s="7" t="s">
        <v>134</v>
      </c>
      <c r="X24" s="34" t="s">
        <v>134</v>
      </c>
    </row>
    <row r="25" spans="1:35" ht="15.75" customHeight="1" x14ac:dyDescent="0.3">
      <c r="A25" s="5" t="s">
        <v>43</v>
      </c>
      <c r="B25" s="6">
        <v>3</v>
      </c>
      <c r="C25" s="6" t="s">
        <v>13</v>
      </c>
      <c r="D25" s="6" t="s">
        <v>41</v>
      </c>
      <c r="E25" s="6" t="s">
        <v>46</v>
      </c>
      <c r="F25" s="6" t="s">
        <v>47</v>
      </c>
      <c r="G25" s="6" t="s">
        <v>48</v>
      </c>
      <c r="H25" s="33" t="s">
        <v>134</v>
      </c>
      <c r="I25" s="7" t="s">
        <v>132</v>
      </c>
      <c r="J25" s="7" t="s">
        <v>134</v>
      </c>
      <c r="K25" s="7" t="s">
        <v>134</v>
      </c>
      <c r="L25" s="33" t="s">
        <v>134</v>
      </c>
      <c r="M25" s="7" t="s">
        <v>134</v>
      </c>
      <c r="N25" s="7" t="s">
        <v>135</v>
      </c>
      <c r="O25" s="7" t="s">
        <v>134</v>
      </c>
      <c r="P25" s="7" t="s">
        <v>134</v>
      </c>
      <c r="Q25" s="34" t="s">
        <v>134</v>
      </c>
      <c r="R25" s="33" t="s">
        <v>134</v>
      </c>
      <c r="S25" s="7" t="s">
        <v>134</v>
      </c>
      <c r="T25" s="7" t="s">
        <v>135</v>
      </c>
      <c r="U25" s="7" t="s">
        <v>134</v>
      </c>
      <c r="V25" s="7" t="s">
        <v>134</v>
      </c>
      <c r="W25" s="7" t="s">
        <v>134</v>
      </c>
      <c r="X25" s="34" t="s">
        <v>134</v>
      </c>
    </row>
    <row r="26" spans="1:35" ht="15.75" customHeight="1" x14ac:dyDescent="0.3">
      <c r="A26" s="5" t="s">
        <v>43</v>
      </c>
      <c r="B26" s="6">
        <v>4</v>
      </c>
      <c r="C26" s="6" t="s">
        <v>15</v>
      </c>
      <c r="D26" s="6" t="s">
        <v>41</v>
      </c>
      <c r="E26" s="6" t="s">
        <v>42</v>
      </c>
      <c r="F26" s="6" t="s">
        <v>43</v>
      </c>
      <c r="G26" s="6" t="s">
        <v>49</v>
      </c>
      <c r="H26" s="33" t="s">
        <v>134</v>
      </c>
      <c r="I26" s="7" t="s">
        <v>131</v>
      </c>
      <c r="J26" s="7" t="s">
        <v>134</v>
      </c>
      <c r="K26" s="7" t="s">
        <v>134</v>
      </c>
      <c r="L26" s="33" t="s">
        <v>134</v>
      </c>
      <c r="M26" s="7" t="s">
        <v>134</v>
      </c>
      <c r="N26" s="7" t="s">
        <v>131</v>
      </c>
      <c r="O26" s="7" t="s">
        <v>134</v>
      </c>
      <c r="P26" s="7" t="s">
        <v>134</v>
      </c>
      <c r="Q26" s="34" t="s">
        <v>134</v>
      </c>
      <c r="R26" s="33" t="s">
        <v>134</v>
      </c>
      <c r="S26" s="7" t="s">
        <v>134</v>
      </c>
      <c r="T26" s="7" t="s">
        <v>131</v>
      </c>
      <c r="U26" s="7" t="s">
        <v>134</v>
      </c>
      <c r="V26" s="7" t="s">
        <v>134</v>
      </c>
      <c r="W26" s="7" t="s">
        <v>134</v>
      </c>
      <c r="X26" s="34" t="s">
        <v>134</v>
      </c>
    </row>
    <row r="27" spans="1:35" ht="15.75" customHeight="1" x14ac:dyDescent="0.3">
      <c r="A27" s="5" t="s">
        <v>43</v>
      </c>
      <c r="B27" s="6">
        <v>5</v>
      </c>
      <c r="C27" s="6" t="s">
        <v>17</v>
      </c>
      <c r="D27" s="6" t="s">
        <v>41</v>
      </c>
      <c r="E27" s="6" t="s">
        <v>42</v>
      </c>
      <c r="F27" s="6" t="s">
        <v>43</v>
      </c>
      <c r="G27" s="6" t="s">
        <v>50</v>
      </c>
      <c r="H27" s="33" t="s">
        <v>134</v>
      </c>
      <c r="I27" s="7" t="s">
        <v>131</v>
      </c>
      <c r="J27" s="7" t="s">
        <v>134</v>
      </c>
      <c r="K27" s="7" t="s">
        <v>134</v>
      </c>
      <c r="L27" s="33" t="s">
        <v>134</v>
      </c>
      <c r="M27" s="7" t="s">
        <v>134</v>
      </c>
      <c r="N27" s="7" t="s">
        <v>131</v>
      </c>
      <c r="O27" s="7" t="s">
        <v>134</v>
      </c>
      <c r="P27" s="7" t="s">
        <v>134</v>
      </c>
      <c r="Q27" s="34" t="s">
        <v>134</v>
      </c>
      <c r="R27" s="33" t="s">
        <v>134</v>
      </c>
      <c r="S27" s="7" t="s">
        <v>134</v>
      </c>
      <c r="T27" s="7" t="s">
        <v>131</v>
      </c>
      <c r="U27" s="7" t="s">
        <v>134</v>
      </c>
      <c r="V27" s="7" t="s">
        <v>134</v>
      </c>
      <c r="W27" s="7" t="s">
        <v>134</v>
      </c>
      <c r="X27" s="34" t="s">
        <v>134</v>
      </c>
    </row>
    <row r="28" spans="1:35" ht="15.75" customHeight="1" x14ac:dyDescent="0.3">
      <c r="A28" s="5" t="s">
        <v>43</v>
      </c>
      <c r="B28" s="6">
        <v>6</v>
      </c>
      <c r="C28" s="6" t="s">
        <v>19</v>
      </c>
      <c r="D28" s="6" t="s">
        <v>41</v>
      </c>
      <c r="E28" s="6" t="s">
        <v>42</v>
      </c>
      <c r="F28" s="6" t="s">
        <v>43</v>
      </c>
      <c r="G28" s="6" t="s">
        <v>51</v>
      </c>
      <c r="H28" s="33" t="s">
        <v>134</v>
      </c>
      <c r="I28" s="7" t="s">
        <v>131</v>
      </c>
      <c r="J28" s="7" t="s">
        <v>134</v>
      </c>
      <c r="K28" s="7" t="s">
        <v>134</v>
      </c>
      <c r="L28" s="33" t="s">
        <v>134</v>
      </c>
      <c r="M28" s="7" t="s">
        <v>134</v>
      </c>
      <c r="N28" s="7" t="s">
        <v>131</v>
      </c>
      <c r="O28" s="7" t="s">
        <v>134</v>
      </c>
      <c r="P28" s="7" t="s">
        <v>134</v>
      </c>
      <c r="Q28" s="34" t="s">
        <v>134</v>
      </c>
      <c r="R28" s="33" t="s">
        <v>134</v>
      </c>
      <c r="S28" s="7" t="s">
        <v>134</v>
      </c>
      <c r="T28" s="7" t="s">
        <v>131</v>
      </c>
      <c r="U28" s="7" t="s">
        <v>134</v>
      </c>
      <c r="V28" s="7" t="s">
        <v>134</v>
      </c>
      <c r="W28" s="7" t="s">
        <v>134</v>
      </c>
      <c r="X28" s="34" t="s">
        <v>134</v>
      </c>
    </row>
    <row r="29" spans="1:35" ht="15.75" customHeight="1" x14ac:dyDescent="0.3">
      <c r="A29" s="5" t="s">
        <v>43</v>
      </c>
      <c r="B29" s="6">
        <v>7</v>
      </c>
      <c r="C29" s="6" t="s">
        <v>21</v>
      </c>
      <c r="D29" s="6" t="s">
        <v>41</v>
      </c>
      <c r="E29" s="6" t="s">
        <v>46</v>
      </c>
      <c r="F29" s="6" t="s">
        <v>52</v>
      </c>
      <c r="G29" s="6" t="s">
        <v>53</v>
      </c>
      <c r="H29" s="33" t="s">
        <v>134</v>
      </c>
      <c r="I29" s="7" t="s">
        <v>132</v>
      </c>
      <c r="J29" s="7" t="s">
        <v>134</v>
      </c>
      <c r="K29" s="7" t="s">
        <v>134</v>
      </c>
      <c r="L29" s="33" t="s">
        <v>134</v>
      </c>
      <c r="M29" s="7" t="s">
        <v>134</v>
      </c>
      <c r="N29" s="7" t="s">
        <v>135</v>
      </c>
      <c r="O29" s="7" t="s">
        <v>134</v>
      </c>
      <c r="P29" s="7" t="s">
        <v>134</v>
      </c>
      <c r="Q29" s="34" t="s">
        <v>134</v>
      </c>
      <c r="R29" s="33" t="s">
        <v>134</v>
      </c>
      <c r="S29" s="7" t="s">
        <v>134</v>
      </c>
      <c r="T29" s="7" t="s">
        <v>135</v>
      </c>
      <c r="U29" s="7" t="s">
        <v>134</v>
      </c>
      <c r="V29" s="7" t="s">
        <v>134</v>
      </c>
      <c r="W29" s="7" t="s">
        <v>134</v>
      </c>
      <c r="X29" s="34" t="s">
        <v>134</v>
      </c>
    </row>
    <row r="30" spans="1:35" ht="15.75" customHeight="1" x14ac:dyDescent="0.3">
      <c r="A30" s="5" t="s">
        <v>43</v>
      </c>
      <c r="B30" s="6">
        <v>8</v>
      </c>
      <c r="C30" s="6" t="s">
        <v>23</v>
      </c>
      <c r="D30" s="6" t="s">
        <v>41</v>
      </c>
      <c r="E30" s="6" t="s">
        <v>46</v>
      </c>
      <c r="F30" s="6" t="s">
        <v>47</v>
      </c>
      <c r="G30" s="6" t="s">
        <v>54</v>
      </c>
      <c r="H30" s="33" t="s">
        <v>134</v>
      </c>
      <c r="I30" s="7" t="s">
        <v>132</v>
      </c>
      <c r="J30" s="7" t="s">
        <v>134</v>
      </c>
      <c r="K30" s="7" t="s">
        <v>134</v>
      </c>
      <c r="L30" s="33" t="s">
        <v>134</v>
      </c>
      <c r="M30" s="7" t="s">
        <v>134</v>
      </c>
      <c r="N30" s="7" t="s">
        <v>135</v>
      </c>
      <c r="O30" s="7" t="s">
        <v>134</v>
      </c>
      <c r="P30" s="7" t="s">
        <v>134</v>
      </c>
      <c r="Q30" s="34" t="s">
        <v>134</v>
      </c>
      <c r="R30" s="33" t="s">
        <v>134</v>
      </c>
      <c r="S30" s="7" t="s">
        <v>134</v>
      </c>
      <c r="T30" s="7" t="s">
        <v>135</v>
      </c>
      <c r="U30" s="7" t="s">
        <v>134</v>
      </c>
      <c r="V30" s="7" t="s">
        <v>134</v>
      </c>
      <c r="W30" s="7" t="s">
        <v>134</v>
      </c>
      <c r="X30" s="34" t="s">
        <v>134</v>
      </c>
    </row>
    <row r="31" spans="1:35" ht="15.75" customHeight="1" x14ac:dyDescent="0.3">
      <c r="A31" s="5" t="s">
        <v>43</v>
      </c>
      <c r="B31" s="6">
        <v>9</v>
      </c>
      <c r="C31" s="6" t="s">
        <v>25</v>
      </c>
      <c r="D31" s="6" t="s">
        <v>41</v>
      </c>
      <c r="E31" s="6" t="s">
        <v>42</v>
      </c>
      <c r="F31" s="6" t="s">
        <v>43</v>
      </c>
      <c r="G31" s="6" t="s">
        <v>55</v>
      </c>
      <c r="H31" s="33" t="s">
        <v>134</v>
      </c>
      <c r="I31" s="7" t="s">
        <v>131</v>
      </c>
      <c r="J31" s="7" t="s">
        <v>134</v>
      </c>
      <c r="K31" s="7" t="s">
        <v>134</v>
      </c>
      <c r="L31" s="33" t="s">
        <v>134</v>
      </c>
      <c r="M31" s="7" t="s">
        <v>134</v>
      </c>
      <c r="N31" s="7" t="s">
        <v>131</v>
      </c>
      <c r="O31" s="7" t="s">
        <v>134</v>
      </c>
      <c r="P31" s="7" t="s">
        <v>134</v>
      </c>
      <c r="Q31" s="34" t="s">
        <v>134</v>
      </c>
      <c r="R31" s="33" t="s">
        <v>134</v>
      </c>
      <c r="S31" s="7" t="s">
        <v>134</v>
      </c>
      <c r="T31" s="7" t="s">
        <v>131</v>
      </c>
      <c r="U31" s="7" t="s">
        <v>134</v>
      </c>
      <c r="V31" s="7" t="s">
        <v>134</v>
      </c>
      <c r="W31" s="7" t="s">
        <v>134</v>
      </c>
      <c r="X31" s="34" t="s">
        <v>134</v>
      </c>
    </row>
    <row r="32" spans="1:35" ht="15.75" customHeight="1" thickBot="1" x14ac:dyDescent="0.35">
      <c r="A32" s="5" t="s">
        <v>43</v>
      </c>
      <c r="B32" s="6">
        <v>10</v>
      </c>
      <c r="C32" s="6" t="s">
        <v>27</v>
      </c>
      <c r="D32" s="6" t="s">
        <v>41</v>
      </c>
      <c r="E32" s="6" t="s">
        <v>46</v>
      </c>
      <c r="F32" s="6" t="s">
        <v>52</v>
      </c>
      <c r="G32" s="6" t="s">
        <v>56</v>
      </c>
      <c r="H32" s="33" t="s">
        <v>134</v>
      </c>
      <c r="I32" s="7" t="s">
        <v>132</v>
      </c>
      <c r="J32" s="7" t="s">
        <v>134</v>
      </c>
      <c r="K32" s="7" t="s">
        <v>134</v>
      </c>
      <c r="L32" s="33" t="s">
        <v>134</v>
      </c>
      <c r="M32" s="7" t="s">
        <v>134</v>
      </c>
      <c r="N32" s="7" t="s">
        <v>135</v>
      </c>
      <c r="O32" s="7" t="s">
        <v>134</v>
      </c>
      <c r="P32" s="7" t="s">
        <v>134</v>
      </c>
      <c r="Q32" s="34" t="s">
        <v>134</v>
      </c>
      <c r="R32" s="33" t="s">
        <v>134</v>
      </c>
      <c r="S32" s="7" t="s">
        <v>134</v>
      </c>
      <c r="T32" s="7" t="s">
        <v>135</v>
      </c>
      <c r="U32" s="7" t="s">
        <v>134</v>
      </c>
      <c r="V32" s="7" t="s">
        <v>134</v>
      </c>
      <c r="W32" s="7" t="s">
        <v>134</v>
      </c>
      <c r="X32" s="34" t="s">
        <v>134</v>
      </c>
    </row>
    <row r="33" spans="1:24" ht="15.75" customHeight="1" x14ac:dyDescent="0.3">
      <c r="A33" s="1" t="s">
        <v>57</v>
      </c>
      <c r="B33" s="2">
        <v>1</v>
      </c>
      <c r="C33" s="2" t="s">
        <v>6</v>
      </c>
      <c r="D33" s="2" t="s">
        <v>41</v>
      </c>
      <c r="E33" s="2" t="s">
        <v>42</v>
      </c>
      <c r="F33" s="2" t="s">
        <v>57</v>
      </c>
      <c r="G33" s="2" t="s">
        <v>58</v>
      </c>
      <c r="H33" s="31" t="s">
        <v>134</v>
      </c>
      <c r="I33" s="3" t="s">
        <v>131</v>
      </c>
      <c r="J33" s="3" t="s">
        <v>134</v>
      </c>
      <c r="K33" s="3" t="s">
        <v>134</v>
      </c>
      <c r="L33" s="31" t="s">
        <v>134</v>
      </c>
      <c r="M33" s="3" t="s">
        <v>134</v>
      </c>
      <c r="N33" s="3" t="s">
        <v>131</v>
      </c>
      <c r="O33" s="3" t="s">
        <v>134</v>
      </c>
      <c r="P33" s="3" t="s">
        <v>134</v>
      </c>
      <c r="Q33" s="32" t="s">
        <v>134</v>
      </c>
      <c r="R33" s="31" t="s">
        <v>134</v>
      </c>
      <c r="S33" s="3" t="s">
        <v>134</v>
      </c>
      <c r="T33" s="3" t="s">
        <v>134</v>
      </c>
      <c r="U33" s="3" t="s">
        <v>131</v>
      </c>
      <c r="V33" s="3" t="s">
        <v>134</v>
      </c>
      <c r="W33" s="3" t="s">
        <v>134</v>
      </c>
      <c r="X33" s="32" t="s">
        <v>134</v>
      </c>
    </row>
    <row r="34" spans="1:24" ht="15.75" customHeight="1" x14ac:dyDescent="0.3">
      <c r="A34" s="5" t="s">
        <v>57</v>
      </c>
      <c r="B34" s="6">
        <v>2</v>
      </c>
      <c r="C34" s="6" t="s">
        <v>11</v>
      </c>
      <c r="D34" s="6" t="s">
        <v>41</v>
      </c>
      <c r="E34" s="6" t="s">
        <v>42</v>
      </c>
      <c r="F34" s="6" t="s">
        <v>57</v>
      </c>
      <c r="G34" s="6" t="s">
        <v>59</v>
      </c>
      <c r="H34" s="33" t="s">
        <v>134</v>
      </c>
      <c r="I34" s="7" t="s">
        <v>131</v>
      </c>
      <c r="J34" s="7" t="s">
        <v>134</v>
      </c>
      <c r="K34" s="7" t="s">
        <v>134</v>
      </c>
      <c r="L34" s="33" t="s">
        <v>134</v>
      </c>
      <c r="M34" s="7" t="s">
        <v>134</v>
      </c>
      <c r="N34" s="7" t="s">
        <v>131</v>
      </c>
      <c r="O34" s="7" t="s">
        <v>134</v>
      </c>
      <c r="P34" s="7" t="s">
        <v>134</v>
      </c>
      <c r="Q34" s="34" t="s">
        <v>134</v>
      </c>
      <c r="R34" s="33" t="s">
        <v>134</v>
      </c>
      <c r="S34" s="7" t="s">
        <v>134</v>
      </c>
      <c r="T34" s="7" t="s">
        <v>134</v>
      </c>
      <c r="U34" s="7" t="s">
        <v>131</v>
      </c>
      <c r="V34" s="7" t="s">
        <v>134</v>
      </c>
      <c r="W34" s="7" t="s">
        <v>134</v>
      </c>
      <c r="X34" s="34" t="s">
        <v>134</v>
      </c>
    </row>
    <row r="35" spans="1:24" ht="15.75" customHeight="1" x14ac:dyDescent="0.3">
      <c r="A35" s="5" t="s">
        <v>57</v>
      </c>
      <c r="B35" s="6">
        <v>3</v>
      </c>
      <c r="C35" s="6" t="s">
        <v>13</v>
      </c>
      <c r="D35" s="6" t="s">
        <v>41</v>
      </c>
      <c r="E35" s="6" t="s">
        <v>42</v>
      </c>
      <c r="F35" s="6" t="s">
        <v>57</v>
      </c>
      <c r="G35" s="6" t="s">
        <v>60</v>
      </c>
      <c r="H35" s="33" t="s">
        <v>134</v>
      </c>
      <c r="I35" s="7" t="s">
        <v>131</v>
      </c>
      <c r="J35" s="7" t="s">
        <v>134</v>
      </c>
      <c r="K35" s="7" t="s">
        <v>134</v>
      </c>
      <c r="L35" s="33" t="s">
        <v>134</v>
      </c>
      <c r="M35" s="7" t="s">
        <v>134</v>
      </c>
      <c r="N35" s="7" t="s">
        <v>131</v>
      </c>
      <c r="O35" s="7" t="s">
        <v>134</v>
      </c>
      <c r="P35" s="7" t="s">
        <v>134</v>
      </c>
      <c r="Q35" s="34" t="s">
        <v>134</v>
      </c>
      <c r="R35" s="33" t="s">
        <v>134</v>
      </c>
      <c r="S35" s="7" t="s">
        <v>134</v>
      </c>
      <c r="T35" s="7" t="s">
        <v>134</v>
      </c>
      <c r="U35" s="7" t="s">
        <v>131</v>
      </c>
      <c r="V35" s="7" t="s">
        <v>134</v>
      </c>
      <c r="W35" s="7" t="s">
        <v>134</v>
      </c>
      <c r="X35" s="34" t="s">
        <v>134</v>
      </c>
    </row>
    <row r="36" spans="1:24" ht="15.75" customHeight="1" x14ac:dyDescent="0.3">
      <c r="A36" s="5" t="s">
        <v>57</v>
      </c>
      <c r="B36" s="6">
        <v>4</v>
      </c>
      <c r="C36" s="6" t="s">
        <v>15</v>
      </c>
      <c r="D36" s="6" t="s">
        <v>41</v>
      </c>
      <c r="E36" s="6" t="s">
        <v>42</v>
      </c>
      <c r="F36" s="6" t="s">
        <v>57</v>
      </c>
      <c r="G36" s="6" t="s">
        <v>61</v>
      </c>
      <c r="H36" s="33" t="s">
        <v>134</v>
      </c>
      <c r="I36" s="7" t="s">
        <v>131</v>
      </c>
      <c r="J36" s="7" t="s">
        <v>134</v>
      </c>
      <c r="K36" s="7" t="s">
        <v>134</v>
      </c>
      <c r="L36" s="33" t="s">
        <v>134</v>
      </c>
      <c r="M36" s="7" t="s">
        <v>134</v>
      </c>
      <c r="N36" s="7" t="s">
        <v>131</v>
      </c>
      <c r="O36" s="7" t="s">
        <v>134</v>
      </c>
      <c r="P36" s="7" t="s">
        <v>134</v>
      </c>
      <c r="Q36" s="34" t="s">
        <v>134</v>
      </c>
      <c r="R36" s="33" t="s">
        <v>134</v>
      </c>
      <c r="S36" s="7" t="s">
        <v>134</v>
      </c>
      <c r="T36" s="7" t="s">
        <v>134</v>
      </c>
      <c r="U36" s="7" t="s">
        <v>131</v>
      </c>
      <c r="V36" s="7" t="s">
        <v>134</v>
      </c>
      <c r="W36" s="7" t="s">
        <v>134</v>
      </c>
      <c r="X36" s="34" t="s">
        <v>134</v>
      </c>
    </row>
    <row r="37" spans="1:24" ht="15.75" customHeight="1" x14ac:dyDescent="0.3">
      <c r="A37" s="5" t="s">
        <v>57</v>
      </c>
      <c r="B37" s="6">
        <v>5</v>
      </c>
      <c r="C37" s="6" t="s">
        <v>17</v>
      </c>
      <c r="D37" s="6" t="s">
        <v>41</v>
      </c>
      <c r="E37" s="6" t="s">
        <v>42</v>
      </c>
      <c r="F37" s="6" t="s">
        <v>57</v>
      </c>
      <c r="G37" s="6" t="s">
        <v>62</v>
      </c>
      <c r="H37" s="33" t="s">
        <v>134</v>
      </c>
      <c r="I37" s="7" t="s">
        <v>131</v>
      </c>
      <c r="J37" s="7" t="s">
        <v>134</v>
      </c>
      <c r="K37" s="7" t="s">
        <v>134</v>
      </c>
      <c r="L37" s="33" t="s">
        <v>134</v>
      </c>
      <c r="M37" s="7" t="s">
        <v>134</v>
      </c>
      <c r="N37" s="7" t="s">
        <v>131</v>
      </c>
      <c r="O37" s="7" t="s">
        <v>134</v>
      </c>
      <c r="P37" s="7" t="s">
        <v>134</v>
      </c>
      <c r="Q37" s="34" t="s">
        <v>134</v>
      </c>
      <c r="R37" s="33" t="s">
        <v>134</v>
      </c>
      <c r="S37" s="7" t="s">
        <v>134</v>
      </c>
      <c r="T37" s="7" t="s">
        <v>134</v>
      </c>
      <c r="U37" s="7" t="s">
        <v>131</v>
      </c>
      <c r="V37" s="7" t="s">
        <v>134</v>
      </c>
      <c r="W37" s="7" t="s">
        <v>134</v>
      </c>
      <c r="X37" s="34" t="s">
        <v>134</v>
      </c>
    </row>
    <row r="38" spans="1:24" ht="15.75" customHeight="1" x14ac:dyDescent="0.3">
      <c r="A38" s="5" t="s">
        <v>57</v>
      </c>
      <c r="B38" s="6">
        <v>6</v>
      </c>
      <c r="C38" s="6" t="s">
        <v>19</v>
      </c>
      <c r="D38" s="6" t="s">
        <v>41</v>
      </c>
      <c r="E38" s="6" t="s">
        <v>42</v>
      </c>
      <c r="F38" s="6" t="s">
        <v>57</v>
      </c>
      <c r="G38" s="6" t="s">
        <v>63</v>
      </c>
      <c r="H38" s="33" t="s">
        <v>134</v>
      </c>
      <c r="I38" s="7" t="s">
        <v>131</v>
      </c>
      <c r="J38" s="7" t="s">
        <v>134</v>
      </c>
      <c r="K38" s="7" t="s">
        <v>134</v>
      </c>
      <c r="L38" s="33" t="s">
        <v>134</v>
      </c>
      <c r="M38" s="7" t="s">
        <v>134</v>
      </c>
      <c r="N38" s="7" t="s">
        <v>131</v>
      </c>
      <c r="O38" s="7" t="s">
        <v>134</v>
      </c>
      <c r="P38" s="7" t="s">
        <v>134</v>
      </c>
      <c r="Q38" s="34" t="s">
        <v>134</v>
      </c>
      <c r="R38" s="33" t="s">
        <v>134</v>
      </c>
      <c r="S38" s="7" t="s">
        <v>134</v>
      </c>
      <c r="T38" s="7" t="s">
        <v>134</v>
      </c>
      <c r="U38" s="7" t="s">
        <v>131</v>
      </c>
      <c r="V38" s="7" t="s">
        <v>134</v>
      </c>
      <c r="W38" s="7" t="s">
        <v>134</v>
      </c>
      <c r="X38" s="34" t="s">
        <v>134</v>
      </c>
    </row>
    <row r="39" spans="1:24" ht="15.75" customHeight="1" x14ac:dyDescent="0.3">
      <c r="A39" s="5" t="s">
        <v>57</v>
      </c>
      <c r="B39" s="6">
        <v>7</v>
      </c>
      <c r="C39" s="6" t="s">
        <v>21</v>
      </c>
      <c r="D39" s="6" t="s">
        <v>41</v>
      </c>
      <c r="E39" s="6" t="s">
        <v>42</v>
      </c>
      <c r="F39" s="6" t="s">
        <v>57</v>
      </c>
      <c r="G39" s="6" t="s">
        <v>64</v>
      </c>
      <c r="H39" s="33" t="s">
        <v>134</v>
      </c>
      <c r="I39" s="7" t="s">
        <v>131</v>
      </c>
      <c r="J39" s="7" t="s">
        <v>134</v>
      </c>
      <c r="K39" s="7" t="s">
        <v>134</v>
      </c>
      <c r="L39" s="33" t="s">
        <v>134</v>
      </c>
      <c r="M39" s="7" t="s">
        <v>134</v>
      </c>
      <c r="N39" s="7" t="s">
        <v>131</v>
      </c>
      <c r="O39" s="7" t="s">
        <v>134</v>
      </c>
      <c r="P39" s="7" t="s">
        <v>134</v>
      </c>
      <c r="Q39" s="34" t="s">
        <v>134</v>
      </c>
      <c r="R39" s="33" t="s">
        <v>134</v>
      </c>
      <c r="S39" s="7" t="s">
        <v>134</v>
      </c>
      <c r="T39" s="7" t="s">
        <v>134</v>
      </c>
      <c r="U39" s="7" t="s">
        <v>131</v>
      </c>
      <c r="V39" s="7" t="s">
        <v>134</v>
      </c>
      <c r="W39" s="7" t="s">
        <v>134</v>
      </c>
      <c r="X39" s="34" t="s">
        <v>134</v>
      </c>
    </row>
    <row r="40" spans="1:24" ht="15.75" customHeight="1" x14ac:dyDescent="0.3">
      <c r="A40" s="5" t="s">
        <v>57</v>
      </c>
      <c r="B40" s="6">
        <v>8</v>
      </c>
      <c r="C40" s="6" t="s">
        <v>23</v>
      </c>
      <c r="D40" s="6" t="s">
        <v>41</v>
      </c>
      <c r="E40" s="6" t="s">
        <v>42</v>
      </c>
      <c r="F40" s="6" t="s">
        <v>57</v>
      </c>
      <c r="G40" s="6" t="s">
        <v>65</v>
      </c>
      <c r="H40" s="33" t="s">
        <v>134</v>
      </c>
      <c r="I40" s="7" t="s">
        <v>131</v>
      </c>
      <c r="J40" s="7" t="s">
        <v>134</v>
      </c>
      <c r="K40" s="7" t="s">
        <v>134</v>
      </c>
      <c r="L40" s="33" t="s">
        <v>134</v>
      </c>
      <c r="M40" s="7" t="s">
        <v>134</v>
      </c>
      <c r="N40" s="7" t="s">
        <v>131</v>
      </c>
      <c r="O40" s="7" t="s">
        <v>134</v>
      </c>
      <c r="P40" s="7" t="s">
        <v>134</v>
      </c>
      <c r="Q40" s="34" t="s">
        <v>134</v>
      </c>
      <c r="R40" s="33" t="s">
        <v>134</v>
      </c>
      <c r="S40" s="7" t="s">
        <v>134</v>
      </c>
      <c r="T40" s="7" t="s">
        <v>134</v>
      </c>
      <c r="U40" s="7" t="s">
        <v>131</v>
      </c>
      <c r="V40" s="7" t="s">
        <v>134</v>
      </c>
      <c r="W40" s="7" t="s">
        <v>134</v>
      </c>
      <c r="X40" s="34" t="s">
        <v>134</v>
      </c>
    </row>
    <row r="41" spans="1:24" ht="15.75" customHeight="1" x14ac:dyDescent="0.3">
      <c r="A41" s="5" t="s">
        <v>57</v>
      </c>
      <c r="B41" s="6">
        <v>9</v>
      </c>
      <c r="C41" s="6" t="s">
        <v>25</v>
      </c>
      <c r="D41" s="6" t="s">
        <v>41</v>
      </c>
      <c r="E41" s="6" t="s">
        <v>42</v>
      </c>
      <c r="F41" s="6" t="s">
        <v>57</v>
      </c>
      <c r="G41" s="6" t="s">
        <v>66</v>
      </c>
      <c r="H41" s="33" t="s">
        <v>134</v>
      </c>
      <c r="I41" s="7" t="s">
        <v>131</v>
      </c>
      <c r="J41" s="7" t="s">
        <v>134</v>
      </c>
      <c r="K41" s="7" t="s">
        <v>134</v>
      </c>
      <c r="L41" s="33" t="s">
        <v>134</v>
      </c>
      <c r="M41" s="7" t="s">
        <v>134</v>
      </c>
      <c r="N41" s="7" t="s">
        <v>131</v>
      </c>
      <c r="O41" s="7" t="s">
        <v>134</v>
      </c>
      <c r="P41" s="7" t="s">
        <v>134</v>
      </c>
      <c r="Q41" s="34" t="s">
        <v>134</v>
      </c>
      <c r="R41" s="33" t="s">
        <v>134</v>
      </c>
      <c r="S41" s="7" t="s">
        <v>134</v>
      </c>
      <c r="T41" s="7" t="s">
        <v>134</v>
      </c>
      <c r="U41" s="7" t="s">
        <v>131</v>
      </c>
      <c r="V41" s="7" t="s">
        <v>134</v>
      </c>
      <c r="W41" s="7" t="s">
        <v>134</v>
      </c>
      <c r="X41" s="34" t="s">
        <v>134</v>
      </c>
    </row>
    <row r="42" spans="1:24" ht="15.75" customHeight="1" thickBot="1" x14ac:dyDescent="0.35">
      <c r="A42" s="8" t="s">
        <v>57</v>
      </c>
      <c r="B42" s="9">
        <v>10</v>
      </c>
      <c r="C42" s="9" t="s">
        <v>27</v>
      </c>
      <c r="D42" s="9" t="s">
        <v>41</v>
      </c>
      <c r="E42" s="9" t="s">
        <v>42</v>
      </c>
      <c r="F42" s="9" t="s">
        <v>67</v>
      </c>
      <c r="G42" s="9" t="s">
        <v>68</v>
      </c>
      <c r="H42" s="35" t="s">
        <v>134</v>
      </c>
      <c r="I42" s="10" t="s">
        <v>132</v>
      </c>
      <c r="J42" s="10" t="s">
        <v>134</v>
      </c>
      <c r="K42" s="10" t="s">
        <v>134</v>
      </c>
      <c r="L42" s="35" t="s">
        <v>134</v>
      </c>
      <c r="M42" s="10" t="s">
        <v>134</v>
      </c>
      <c r="N42" s="10" t="s">
        <v>131</v>
      </c>
      <c r="O42" s="10" t="s">
        <v>134</v>
      </c>
      <c r="P42" s="10" t="s">
        <v>134</v>
      </c>
      <c r="Q42" s="36" t="s">
        <v>134</v>
      </c>
      <c r="R42" s="35" t="s">
        <v>134</v>
      </c>
      <c r="S42" s="10" t="s">
        <v>134</v>
      </c>
      <c r="T42" s="10" t="s">
        <v>134</v>
      </c>
      <c r="U42" s="10" t="s">
        <v>135</v>
      </c>
      <c r="V42" s="10" t="s">
        <v>134</v>
      </c>
      <c r="W42" s="10" t="s">
        <v>134</v>
      </c>
      <c r="X42" s="36" t="s">
        <v>134</v>
      </c>
    </row>
    <row r="43" spans="1:24" ht="15.75" customHeight="1" x14ac:dyDescent="0.3">
      <c r="A43" s="1" t="s">
        <v>85</v>
      </c>
      <c r="B43" s="2">
        <v>1</v>
      </c>
      <c r="C43" s="2" t="s">
        <v>6</v>
      </c>
      <c r="D43" s="2" t="s">
        <v>7</v>
      </c>
      <c r="E43" s="2" t="s">
        <v>69</v>
      </c>
      <c r="F43" s="2" t="s">
        <v>70</v>
      </c>
      <c r="G43" s="2" t="s">
        <v>71</v>
      </c>
      <c r="H43" s="31" t="s">
        <v>132</v>
      </c>
      <c r="I43" s="3" t="s">
        <v>134</v>
      </c>
      <c r="J43" s="3" t="s">
        <v>134</v>
      </c>
      <c r="K43" s="3" t="s">
        <v>135</v>
      </c>
      <c r="L43" s="31" t="s">
        <v>134</v>
      </c>
      <c r="M43" s="3" t="s">
        <v>134</v>
      </c>
      <c r="N43" s="3" t="s">
        <v>134</v>
      </c>
      <c r="O43" s="3" t="s">
        <v>135</v>
      </c>
      <c r="P43" s="3" t="s">
        <v>134</v>
      </c>
      <c r="Q43" s="32" t="s">
        <v>134</v>
      </c>
      <c r="R43" s="31" t="s">
        <v>134</v>
      </c>
      <c r="S43" s="3" t="s">
        <v>134</v>
      </c>
      <c r="T43" s="3" t="s">
        <v>134</v>
      </c>
      <c r="U43" s="3" t="s">
        <v>134</v>
      </c>
      <c r="V43" s="3" t="s">
        <v>135</v>
      </c>
      <c r="W43" s="3" t="s">
        <v>134</v>
      </c>
      <c r="X43" s="32" t="s">
        <v>134</v>
      </c>
    </row>
    <row r="44" spans="1:24" ht="15.75" customHeight="1" x14ac:dyDescent="0.3">
      <c r="A44" s="5" t="s">
        <v>85</v>
      </c>
      <c r="B44" s="6">
        <v>2</v>
      </c>
      <c r="C44" s="6" t="s">
        <v>11</v>
      </c>
      <c r="D44" s="6" t="s">
        <v>7</v>
      </c>
      <c r="E44" s="6" t="s">
        <v>69</v>
      </c>
      <c r="F44" s="6" t="s">
        <v>70</v>
      </c>
      <c r="G44" s="6" t="s">
        <v>72</v>
      </c>
      <c r="H44" s="33" t="s">
        <v>132</v>
      </c>
      <c r="I44" s="7" t="s">
        <v>134</v>
      </c>
      <c r="J44" s="7" t="s">
        <v>134</v>
      </c>
      <c r="K44" s="7" t="s">
        <v>135</v>
      </c>
      <c r="L44" s="33" t="s">
        <v>134</v>
      </c>
      <c r="M44" s="7" t="s">
        <v>134</v>
      </c>
      <c r="N44" s="7" t="s">
        <v>134</v>
      </c>
      <c r="O44" s="7" t="s">
        <v>135</v>
      </c>
      <c r="P44" s="7" t="s">
        <v>134</v>
      </c>
      <c r="Q44" s="34" t="s">
        <v>134</v>
      </c>
      <c r="R44" s="33" t="s">
        <v>134</v>
      </c>
      <c r="S44" s="7" t="s">
        <v>134</v>
      </c>
      <c r="T44" s="7" t="s">
        <v>134</v>
      </c>
      <c r="U44" s="7" t="s">
        <v>134</v>
      </c>
      <c r="V44" s="7" t="s">
        <v>135</v>
      </c>
      <c r="W44" s="7" t="s">
        <v>134</v>
      </c>
      <c r="X44" s="34" t="s">
        <v>134</v>
      </c>
    </row>
    <row r="45" spans="1:24" ht="15.75" customHeight="1" x14ac:dyDescent="0.3">
      <c r="A45" s="5" t="s">
        <v>85</v>
      </c>
      <c r="B45" s="6">
        <v>3</v>
      </c>
      <c r="C45" s="6" t="s">
        <v>13</v>
      </c>
      <c r="D45" s="6" t="s">
        <v>7</v>
      </c>
      <c r="E45" s="6" t="s">
        <v>69</v>
      </c>
      <c r="F45" s="6" t="s">
        <v>70</v>
      </c>
      <c r="G45" s="6" t="s">
        <v>73</v>
      </c>
      <c r="H45" s="33" t="s">
        <v>132</v>
      </c>
      <c r="I45" s="7" t="s">
        <v>134</v>
      </c>
      <c r="J45" s="7" t="s">
        <v>134</v>
      </c>
      <c r="K45" s="7" t="s">
        <v>135</v>
      </c>
      <c r="L45" s="33" t="s">
        <v>134</v>
      </c>
      <c r="M45" s="7" t="s">
        <v>134</v>
      </c>
      <c r="N45" s="7" t="s">
        <v>134</v>
      </c>
      <c r="O45" s="7" t="s">
        <v>135</v>
      </c>
      <c r="P45" s="7" t="s">
        <v>134</v>
      </c>
      <c r="Q45" s="34" t="s">
        <v>134</v>
      </c>
      <c r="R45" s="33" t="s">
        <v>134</v>
      </c>
      <c r="S45" s="7" t="s">
        <v>134</v>
      </c>
      <c r="T45" s="7" t="s">
        <v>134</v>
      </c>
      <c r="U45" s="7" t="s">
        <v>134</v>
      </c>
      <c r="V45" s="7" t="s">
        <v>135</v>
      </c>
      <c r="W45" s="7" t="s">
        <v>134</v>
      </c>
      <c r="X45" s="34" t="s">
        <v>134</v>
      </c>
    </row>
    <row r="46" spans="1:24" ht="15.75" customHeight="1" x14ac:dyDescent="0.3">
      <c r="A46" s="5" t="s">
        <v>85</v>
      </c>
      <c r="B46" s="6">
        <v>4</v>
      </c>
      <c r="C46" s="6" t="s">
        <v>15</v>
      </c>
      <c r="D46" s="6" t="s">
        <v>7</v>
      </c>
      <c r="E46" s="6" t="s">
        <v>69</v>
      </c>
      <c r="F46" s="6" t="s">
        <v>70</v>
      </c>
      <c r="G46" s="6" t="s">
        <v>74</v>
      </c>
      <c r="H46" s="33" t="s">
        <v>132</v>
      </c>
      <c r="I46" s="7" t="s">
        <v>134</v>
      </c>
      <c r="J46" s="7" t="s">
        <v>134</v>
      </c>
      <c r="K46" s="7" t="s">
        <v>135</v>
      </c>
      <c r="L46" s="33" t="s">
        <v>134</v>
      </c>
      <c r="M46" s="7" t="s">
        <v>134</v>
      </c>
      <c r="N46" s="7" t="s">
        <v>134</v>
      </c>
      <c r="O46" s="7" t="s">
        <v>135</v>
      </c>
      <c r="P46" s="7" t="s">
        <v>134</v>
      </c>
      <c r="Q46" s="34" t="s">
        <v>134</v>
      </c>
      <c r="R46" s="33" t="s">
        <v>134</v>
      </c>
      <c r="S46" s="7" t="s">
        <v>134</v>
      </c>
      <c r="T46" s="7" t="s">
        <v>134</v>
      </c>
      <c r="U46" s="7" t="s">
        <v>134</v>
      </c>
      <c r="V46" s="7" t="s">
        <v>135</v>
      </c>
      <c r="W46" s="7" t="s">
        <v>134</v>
      </c>
      <c r="X46" s="34" t="s">
        <v>134</v>
      </c>
    </row>
    <row r="47" spans="1:24" ht="15.75" customHeight="1" x14ac:dyDescent="0.3">
      <c r="A47" s="5" t="s">
        <v>85</v>
      </c>
      <c r="B47" s="6">
        <v>5</v>
      </c>
      <c r="C47" s="6" t="s">
        <v>17</v>
      </c>
      <c r="D47" s="6" t="s">
        <v>7</v>
      </c>
      <c r="E47" s="6" t="s">
        <v>69</v>
      </c>
      <c r="F47" s="6" t="s">
        <v>70</v>
      </c>
      <c r="G47" s="6" t="s">
        <v>75</v>
      </c>
      <c r="H47" s="33" t="s">
        <v>132</v>
      </c>
      <c r="I47" s="7" t="s">
        <v>134</v>
      </c>
      <c r="J47" s="7" t="s">
        <v>134</v>
      </c>
      <c r="K47" s="7" t="s">
        <v>135</v>
      </c>
      <c r="L47" s="33" t="s">
        <v>134</v>
      </c>
      <c r="M47" s="7" t="s">
        <v>134</v>
      </c>
      <c r="N47" s="7" t="s">
        <v>134</v>
      </c>
      <c r="O47" s="7" t="s">
        <v>135</v>
      </c>
      <c r="P47" s="7" t="s">
        <v>134</v>
      </c>
      <c r="Q47" s="34" t="s">
        <v>134</v>
      </c>
      <c r="R47" s="33" t="s">
        <v>134</v>
      </c>
      <c r="S47" s="7" t="s">
        <v>134</v>
      </c>
      <c r="T47" s="7" t="s">
        <v>134</v>
      </c>
      <c r="U47" s="7" t="s">
        <v>134</v>
      </c>
      <c r="V47" s="7" t="s">
        <v>135</v>
      </c>
      <c r="W47" s="7" t="s">
        <v>134</v>
      </c>
      <c r="X47" s="34" t="s">
        <v>134</v>
      </c>
    </row>
    <row r="48" spans="1:24" ht="15.75" customHeight="1" x14ac:dyDescent="0.3">
      <c r="A48" s="5" t="s">
        <v>85</v>
      </c>
      <c r="B48" s="6">
        <v>6</v>
      </c>
      <c r="C48" s="6" t="s">
        <v>19</v>
      </c>
      <c r="D48" s="6" t="s">
        <v>7</v>
      </c>
      <c r="E48" s="6" t="s">
        <v>69</v>
      </c>
      <c r="F48" s="6" t="s">
        <v>70</v>
      </c>
      <c r="G48" s="6" t="s">
        <v>76</v>
      </c>
      <c r="H48" s="33" t="s">
        <v>132</v>
      </c>
      <c r="I48" s="7" t="s">
        <v>134</v>
      </c>
      <c r="J48" s="7" t="s">
        <v>134</v>
      </c>
      <c r="K48" s="7" t="s">
        <v>135</v>
      </c>
      <c r="L48" s="33" t="s">
        <v>134</v>
      </c>
      <c r="M48" s="7" t="s">
        <v>134</v>
      </c>
      <c r="N48" s="7" t="s">
        <v>134</v>
      </c>
      <c r="O48" s="7" t="s">
        <v>135</v>
      </c>
      <c r="P48" s="7" t="s">
        <v>134</v>
      </c>
      <c r="Q48" s="34" t="s">
        <v>134</v>
      </c>
      <c r="R48" s="33" t="s">
        <v>134</v>
      </c>
      <c r="S48" s="7" t="s">
        <v>134</v>
      </c>
      <c r="T48" s="7" t="s">
        <v>134</v>
      </c>
      <c r="U48" s="7" t="s">
        <v>134</v>
      </c>
      <c r="V48" s="7" t="s">
        <v>135</v>
      </c>
      <c r="W48" s="7" t="s">
        <v>134</v>
      </c>
      <c r="X48" s="34" t="s">
        <v>134</v>
      </c>
    </row>
    <row r="49" spans="1:59" ht="15.75" customHeight="1" x14ac:dyDescent="0.3">
      <c r="A49" s="5" t="s">
        <v>85</v>
      </c>
      <c r="B49" s="6">
        <v>7</v>
      </c>
      <c r="C49" s="6" t="s">
        <v>21</v>
      </c>
      <c r="D49" s="6" t="s">
        <v>77</v>
      </c>
      <c r="E49" s="6" t="s">
        <v>78</v>
      </c>
      <c r="F49" s="6" t="s">
        <v>79</v>
      </c>
      <c r="G49" s="6" t="s">
        <v>80</v>
      </c>
      <c r="H49" s="33" t="s">
        <v>134</v>
      </c>
      <c r="I49" s="7" t="s">
        <v>134</v>
      </c>
      <c r="J49" s="7" t="s">
        <v>132</v>
      </c>
      <c r="K49" s="7" t="s">
        <v>135</v>
      </c>
      <c r="L49" s="33" t="s">
        <v>134</v>
      </c>
      <c r="M49" s="7" t="s">
        <v>134</v>
      </c>
      <c r="N49" s="7" t="s">
        <v>134</v>
      </c>
      <c r="O49" s="67" t="s">
        <v>131</v>
      </c>
      <c r="P49" s="7" t="s">
        <v>134</v>
      </c>
      <c r="Q49" s="34" t="s">
        <v>134</v>
      </c>
      <c r="R49" s="33" t="s">
        <v>134</v>
      </c>
      <c r="S49" s="7" t="s">
        <v>134</v>
      </c>
      <c r="T49" s="7" t="s">
        <v>134</v>
      </c>
      <c r="U49" s="7" t="s">
        <v>134</v>
      </c>
      <c r="V49" s="7" t="s">
        <v>135</v>
      </c>
      <c r="W49" s="7" t="s">
        <v>134</v>
      </c>
      <c r="X49" s="34" t="s">
        <v>134</v>
      </c>
    </row>
    <row r="50" spans="1:59" ht="15.75" customHeight="1" x14ac:dyDescent="0.3">
      <c r="A50" s="5" t="s">
        <v>85</v>
      </c>
      <c r="B50" s="6">
        <v>8</v>
      </c>
      <c r="C50" s="6" t="s">
        <v>23</v>
      </c>
      <c r="D50" s="6" t="s">
        <v>7</v>
      </c>
      <c r="E50" s="6" t="s">
        <v>69</v>
      </c>
      <c r="F50" s="6" t="s">
        <v>70</v>
      </c>
      <c r="G50" s="6" t="s">
        <v>81</v>
      </c>
      <c r="H50" s="33" t="s">
        <v>132</v>
      </c>
      <c r="I50" s="7" t="s">
        <v>134</v>
      </c>
      <c r="J50" s="7" t="s">
        <v>134</v>
      </c>
      <c r="K50" s="7" t="s">
        <v>135</v>
      </c>
      <c r="L50" s="33" t="s">
        <v>134</v>
      </c>
      <c r="M50" s="7" t="s">
        <v>134</v>
      </c>
      <c r="N50" s="7" t="s">
        <v>134</v>
      </c>
      <c r="O50" s="7" t="s">
        <v>135</v>
      </c>
      <c r="P50" s="7" t="s">
        <v>134</v>
      </c>
      <c r="Q50" s="34" t="s">
        <v>134</v>
      </c>
      <c r="R50" s="33" t="s">
        <v>134</v>
      </c>
      <c r="S50" s="7" t="s">
        <v>134</v>
      </c>
      <c r="T50" s="7" t="s">
        <v>134</v>
      </c>
      <c r="U50" s="7" t="s">
        <v>134</v>
      </c>
      <c r="V50" s="7" t="s">
        <v>135</v>
      </c>
      <c r="W50" s="7" t="s">
        <v>134</v>
      </c>
      <c r="X50" s="34" t="s">
        <v>134</v>
      </c>
    </row>
    <row r="51" spans="1:59" ht="15.75" customHeight="1" x14ac:dyDescent="0.3">
      <c r="A51" s="5" t="s">
        <v>85</v>
      </c>
      <c r="B51" s="6">
        <v>9</v>
      </c>
      <c r="C51" s="6" t="s">
        <v>25</v>
      </c>
      <c r="D51" s="6" t="s">
        <v>7</v>
      </c>
      <c r="E51" s="6" t="s">
        <v>69</v>
      </c>
      <c r="F51" s="6" t="s">
        <v>70</v>
      </c>
      <c r="G51" s="6" t="s">
        <v>82</v>
      </c>
      <c r="H51" s="33" t="s">
        <v>132</v>
      </c>
      <c r="I51" s="7" t="s">
        <v>134</v>
      </c>
      <c r="J51" s="7" t="s">
        <v>134</v>
      </c>
      <c r="K51" s="7" t="s">
        <v>135</v>
      </c>
      <c r="L51" s="33" t="s">
        <v>134</v>
      </c>
      <c r="M51" s="7" t="s">
        <v>134</v>
      </c>
      <c r="N51" s="7" t="s">
        <v>134</v>
      </c>
      <c r="O51" s="7" t="s">
        <v>135</v>
      </c>
      <c r="P51" s="7" t="s">
        <v>134</v>
      </c>
      <c r="Q51" s="34" t="s">
        <v>134</v>
      </c>
      <c r="R51" s="33" t="s">
        <v>134</v>
      </c>
      <c r="S51" s="7" t="s">
        <v>134</v>
      </c>
      <c r="T51" s="7" t="s">
        <v>134</v>
      </c>
      <c r="U51" s="7" t="s">
        <v>134</v>
      </c>
      <c r="V51" s="7" t="s">
        <v>135</v>
      </c>
      <c r="W51" s="7" t="s">
        <v>134</v>
      </c>
      <c r="X51" s="34" t="s">
        <v>134</v>
      </c>
    </row>
    <row r="52" spans="1:59" ht="15.75" customHeight="1" thickBot="1" x14ac:dyDescent="0.35">
      <c r="A52" s="8" t="s">
        <v>85</v>
      </c>
      <c r="B52" s="9">
        <v>10</v>
      </c>
      <c r="C52" s="9" t="s">
        <v>27</v>
      </c>
      <c r="D52" s="9" t="s">
        <v>7</v>
      </c>
      <c r="E52" s="9" t="s">
        <v>69</v>
      </c>
      <c r="F52" s="9" t="s">
        <v>70</v>
      </c>
      <c r="G52" s="9" t="s">
        <v>83</v>
      </c>
      <c r="H52" s="35" t="s">
        <v>132</v>
      </c>
      <c r="I52" s="7" t="s">
        <v>134</v>
      </c>
      <c r="J52" s="7" t="s">
        <v>134</v>
      </c>
      <c r="K52" s="7" t="s">
        <v>135</v>
      </c>
      <c r="L52" s="35" t="s">
        <v>134</v>
      </c>
      <c r="M52" s="7" t="s">
        <v>134</v>
      </c>
      <c r="N52" s="7" t="s">
        <v>134</v>
      </c>
      <c r="O52" s="7" t="s">
        <v>135</v>
      </c>
      <c r="P52" s="7" t="s">
        <v>134</v>
      </c>
      <c r="Q52" s="34" t="s">
        <v>134</v>
      </c>
      <c r="R52" s="35" t="s">
        <v>134</v>
      </c>
      <c r="S52" s="7" t="s">
        <v>134</v>
      </c>
      <c r="T52" s="7" t="s">
        <v>134</v>
      </c>
      <c r="U52" s="7" t="s">
        <v>134</v>
      </c>
      <c r="V52" s="7" t="s">
        <v>135</v>
      </c>
      <c r="W52" s="7" t="s">
        <v>134</v>
      </c>
      <c r="X52" s="34" t="s">
        <v>134</v>
      </c>
    </row>
    <row r="53" spans="1:59" ht="15.75" customHeight="1" x14ac:dyDescent="0.3">
      <c r="A53" s="1" t="s">
        <v>87</v>
      </c>
      <c r="B53" s="2">
        <v>1</v>
      </c>
      <c r="C53" s="2" t="s">
        <v>6</v>
      </c>
      <c r="D53" s="2" t="s">
        <v>84</v>
      </c>
      <c r="E53" s="2" t="s">
        <v>86</v>
      </c>
      <c r="F53" s="2" t="s">
        <v>87</v>
      </c>
      <c r="G53" s="16" t="s">
        <v>88</v>
      </c>
      <c r="H53" s="31" t="s">
        <v>134</v>
      </c>
      <c r="I53" s="3" t="s">
        <v>134</v>
      </c>
      <c r="J53" s="3" t="s">
        <v>134</v>
      </c>
      <c r="K53" s="3" t="s">
        <v>131</v>
      </c>
      <c r="L53" s="31" t="s">
        <v>134</v>
      </c>
      <c r="M53" s="3" t="s">
        <v>134</v>
      </c>
      <c r="N53" s="3" t="s">
        <v>134</v>
      </c>
      <c r="O53" s="3" t="s">
        <v>134</v>
      </c>
      <c r="P53" s="3" t="s">
        <v>131</v>
      </c>
      <c r="Q53" s="32" t="s">
        <v>134</v>
      </c>
      <c r="R53" s="31" t="s">
        <v>134</v>
      </c>
      <c r="S53" s="3" t="s">
        <v>134</v>
      </c>
      <c r="T53" s="3" t="s">
        <v>134</v>
      </c>
      <c r="U53" s="3" t="s">
        <v>134</v>
      </c>
      <c r="V53" s="3" t="s">
        <v>134</v>
      </c>
      <c r="W53" s="3" t="s">
        <v>131</v>
      </c>
      <c r="X53" s="32" t="s">
        <v>134</v>
      </c>
      <c r="AH53" s="88"/>
      <c r="AI53" s="88"/>
      <c r="AJ53" s="14"/>
      <c r="AK53" s="14"/>
      <c r="AL53" s="14"/>
      <c r="AM53" s="14"/>
      <c r="AN53" s="14"/>
      <c r="AO53" s="14"/>
      <c r="AP53" s="14"/>
      <c r="AQ53" s="14"/>
      <c r="AR53" s="14"/>
      <c r="AS53" s="14"/>
      <c r="AT53" s="14"/>
      <c r="AU53" s="14"/>
      <c r="AV53" s="14"/>
      <c r="AW53" s="14"/>
      <c r="AX53" s="14"/>
      <c r="AY53" s="14"/>
      <c r="AZ53" s="14"/>
      <c r="BA53" s="14"/>
      <c r="BB53" s="14"/>
      <c r="BC53" s="14"/>
      <c r="BD53" s="14"/>
      <c r="BE53" s="14"/>
      <c r="BF53" s="14"/>
      <c r="BG53" s="14"/>
    </row>
    <row r="54" spans="1:59" ht="15.75" customHeight="1" x14ac:dyDescent="0.3">
      <c r="A54" s="5" t="s">
        <v>87</v>
      </c>
      <c r="B54" s="6">
        <v>2</v>
      </c>
      <c r="C54" s="6" t="s">
        <v>11</v>
      </c>
      <c r="D54" s="6" t="s">
        <v>84</v>
      </c>
      <c r="E54" s="6" t="s">
        <v>86</v>
      </c>
      <c r="F54" s="6" t="s">
        <v>87</v>
      </c>
      <c r="G54" s="17" t="s">
        <v>89</v>
      </c>
      <c r="H54" s="33" t="s">
        <v>134</v>
      </c>
      <c r="I54" s="7" t="s">
        <v>134</v>
      </c>
      <c r="J54" s="7" t="s">
        <v>134</v>
      </c>
      <c r="K54" s="7" t="s">
        <v>131</v>
      </c>
      <c r="L54" s="33" t="s">
        <v>134</v>
      </c>
      <c r="M54" s="7" t="s">
        <v>134</v>
      </c>
      <c r="N54" s="7" t="s">
        <v>134</v>
      </c>
      <c r="O54" s="7" t="s">
        <v>134</v>
      </c>
      <c r="P54" s="7" t="s">
        <v>131</v>
      </c>
      <c r="Q54" s="34" t="s">
        <v>134</v>
      </c>
      <c r="R54" s="33" t="s">
        <v>134</v>
      </c>
      <c r="S54" s="7" t="s">
        <v>134</v>
      </c>
      <c r="T54" s="7" t="s">
        <v>134</v>
      </c>
      <c r="U54" s="7" t="s">
        <v>134</v>
      </c>
      <c r="V54" s="7" t="s">
        <v>134</v>
      </c>
      <c r="W54" s="7" t="s">
        <v>131</v>
      </c>
      <c r="X54" s="34" t="s">
        <v>134</v>
      </c>
    </row>
    <row r="55" spans="1:59" ht="15.75" customHeight="1" x14ac:dyDescent="0.3">
      <c r="A55" s="5" t="s">
        <v>87</v>
      </c>
      <c r="B55" s="6">
        <v>3</v>
      </c>
      <c r="C55" s="6" t="s">
        <v>13</v>
      </c>
      <c r="D55" s="6" t="s">
        <v>84</v>
      </c>
      <c r="E55" s="6" t="s">
        <v>86</v>
      </c>
      <c r="F55" s="6" t="s">
        <v>87</v>
      </c>
      <c r="G55" s="17" t="s">
        <v>90</v>
      </c>
      <c r="H55" s="33" t="s">
        <v>134</v>
      </c>
      <c r="I55" s="7" t="s">
        <v>134</v>
      </c>
      <c r="J55" s="7" t="s">
        <v>134</v>
      </c>
      <c r="K55" s="7" t="s">
        <v>131</v>
      </c>
      <c r="L55" s="33" t="s">
        <v>134</v>
      </c>
      <c r="M55" s="7" t="s">
        <v>134</v>
      </c>
      <c r="N55" s="7" t="s">
        <v>134</v>
      </c>
      <c r="O55" s="7" t="s">
        <v>134</v>
      </c>
      <c r="P55" s="7" t="s">
        <v>131</v>
      </c>
      <c r="Q55" s="34" t="s">
        <v>134</v>
      </c>
      <c r="R55" s="33" t="s">
        <v>134</v>
      </c>
      <c r="S55" s="7" t="s">
        <v>134</v>
      </c>
      <c r="T55" s="7" t="s">
        <v>134</v>
      </c>
      <c r="U55" s="7" t="s">
        <v>134</v>
      </c>
      <c r="V55" s="7" t="s">
        <v>134</v>
      </c>
      <c r="W55" s="7" t="s">
        <v>131</v>
      </c>
      <c r="X55" s="34" t="s">
        <v>134</v>
      </c>
    </row>
    <row r="56" spans="1:59" ht="15.75" customHeight="1" x14ac:dyDescent="0.3">
      <c r="A56" s="5" t="s">
        <v>87</v>
      </c>
      <c r="B56" s="6">
        <v>4</v>
      </c>
      <c r="C56" s="6" t="s">
        <v>15</v>
      </c>
      <c r="D56" s="6" t="s">
        <v>84</v>
      </c>
      <c r="E56" s="6" t="s">
        <v>86</v>
      </c>
      <c r="F56" s="6" t="s">
        <v>87</v>
      </c>
      <c r="G56" s="17" t="s">
        <v>91</v>
      </c>
      <c r="H56" s="33" t="s">
        <v>134</v>
      </c>
      <c r="I56" s="7" t="s">
        <v>134</v>
      </c>
      <c r="J56" s="7" t="s">
        <v>134</v>
      </c>
      <c r="K56" s="7" t="s">
        <v>131</v>
      </c>
      <c r="L56" s="33" t="s">
        <v>134</v>
      </c>
      <c r="M56" s="7" t="s">
        <v>134</v>
      </c>
      <c r="N56" s="7" t="s">
        <v>134</v>
      </c>
      <c r="O56" s="7" t="s">
        <v>134</v>
      </c>
      <c r="P56" s="7" t="s">
        <v>131</v>
      </c>
      <c r="Q56" s="34" t="s">
        <v>134</v>
      </c>
      <c r="R56" s="33" t="s">
        <v>134</v>
      </c>
      <c r="S56" s="7" t="s">
        <v>134</v>
      </c>
      <c r="T56" s="7" t="s">
        <v>134</v>
      </c>
      <c r="U56" s="7" t="s">
        <v>134</v>
      </c>
      <c r="V56" s="7" t="s">
        <v>134</v>
      </c>
      <c r="W56" s="7" t="s">
        <v>131</v>
      </c>
      <c r="X56" s="34" t="s">
        <v>134</v>
      </c>
    </row>
    <row r="57" spans="1:59" ht="15.75" customHeight="1" x14ac:dyDescent="0.3">
      <c r="A57" s="5" t="s">
        <v>87</v>
      </c>
      <c r="B57" s="6">
        <v>5</v>
      </c>
      <c r="C57" s="6" t="s">
        <v>17</v>
      </c>
      <c r="D57" s="6" t="s">
        <v>84</v>
      </c>
      <c r="E57" s="6" t="s">
        <v>86</v>
      </c>
      <c r="F57" s="6" t="s">
        <v>87</v>
      </c>
      <c r="G57" s="17" t="s">
        <v>92</v>
      </c>
      <c r="H57" s="33" t="s">
        <v>134</v>
      </c>
      <c r="I57" s="7" t="s">
        <v>134</v>
      </c>
      <c r="J57" s="7" t="s">
        <v>134</v>
      </c>
      <c r="K57" s="7" t="s">
        <v>131</v>
      </c>
      <c r="L57" s="33" t="s">
        <v>134</v>
      </c>
      <c r="M57" s="7" t="s">
        <v>134</v>
      </c>
      <c r="N57" s="7" t="s">
        <v>134</v>
      </c>
      <c r="O57" s="7" t="s">
        <v>134</v>
      </c>
      <c r="P57" s="7" t="s">
        <v>131</v>
      </c>
      <c r="Q57" s="34" t="s">
        <v>134</v>
      </c>
      <c r="R57" s="33" t="s">
        <v>134</v>
      </c>
      <c r="S57" s="7" t="s">
        <v>134</v>
      </c>
      <c r="T57" s="7" t="s">
        <v>134</v>
      </c>
      <c r="U57" s="7" t="s">
        <v>134</v>
      </c>
      <c r="V57" s="7" t="s">
        <v>134</v>
      </c>
      <c r="W57" s="7" t="s">
        <v>131</v>
      </c>
      <c r="X57" s="34" t="s">
        <v>134</v>
      </c>
    </row>
    <row r="58" spans="1:59" ht="15.75" customHeight="1" x14ac:dyDescent="0.3">
      <c r="A58" s="5" t="s">
        <v>87</v>
      </c>
      <c r="B58" s="6">
        <v>6</v>
      </c>
      <c r="C58" s="6" t="s">
        <v>19</v>
      </c>
      <c r="D58" s="6" t="s">
        <v>84</v>
      </c>
      <c r="E58" s="6" t="s">
        <v>86</v>
      </c>
      <c r="F58" s="6" t="s">
        <v>87</v>
      </c>
      <c r="G58" s="17" t="s">
        <v>93</v>
      </c>
      <c r="H58" s="33" t="s">
        <v>134</v>
      </c>
      <c r="I58" s="7" t="s">
        <v>134</v>
      </c>
      <c r="J58" s="7" t="s">
        <v>134</v>
      </c>
      <c r="K58" s="7" t="s">
        <v>131</v>
      </c>
      <c r="L58" s="33" t="s">
        <v>134</v>
      </c>
      <c r="M58" s="7" t="s">
        <v>134</v>
      </c>
      <c r="N58" s="7" t="s">
        <v>134</v>
      </c>
      <c r="O58" s="7" t="s">
        <v>134</v>
      </c>
      <c r="P58" s="7" t="s">
        <v>131</v>
      </c>
      <c r="Q58" s="34" t="s">
        <v>134</v>
      </c>
      <c r="R58" s="33" t="s">
        <v>134</v>
      </c>
      <c r="S58" s="7" t="s">
        <v>134</v>
      </c>
      <c r="T58" s="7" t="s">
        <v>134</v>
      </c>
      <c r="U58" s="7" t="s">
        <v>134</v>
      </c>
      <c r="V58" s="7" t="s">
        <v>134</v>
      </c>
      <c r="W58" s="7" t="s">
        <v>131</v>
      </c>
      <c r="X58" s="34" t="s">
        <v>134</v>
      </c>
    </row>
    <row r="59" spans="1:59" ht="15.75" customHeight="1" x14ac:dyDescent="0.3">
      <c r="A59" s="5" t="s">
        <v>87</v>
      </c>
      <c r="B59" s="6">
        <v>7</v>
      </c>
      <c r="C59" s="6" t="s">
        <v>21</v>
      </c>
      <c r="D59" s="6" t="s">
        <v>84</v>
      </c>
      <c r="E59" s="6" t="s">
        <v>86</v>
      </c>
      <c r="F59" s="6" t="s">
        <v>87</v>
      </c>
      <c r="G59" s="6" t="s">
        <v>94</v>
      </c>
      <c r="H59" s="33" t="s">
        <v>134</v>
      </c>
      <c r="I59" s="7" t="s">
        <v>134</v>
      </c>
      <c r="J59" s="7" t="s">
        <v>134</v>
      </c>
      <c r="K59" s="7" t="s">
        <v>131</v>
      </c>
      <c r="L59" s="33" t="s">
        <v>134</v>
      </c>
      <c r="M59" s="7" t="s">
        <v>134</v>
      </c>
      <c r="N59" s="7" t="s">
        <v>134</v>
      </c>
      <c r="O59" s="7" t="s">
        <v>134</v>
      </c>
      <c r="P59" s="7" t="s">
        <v>131</v>
      </c>
      <c r="Q59" s="34" t="s">
        <v>134</v>
      </c>
      <c r="R59" s="33" t="s">
        <v>134</v>
      </c>
      <c r="S59" s="7" t="s">
        <v>134</v>
      </c>
      <c r="T59" s="7" t="s">
        <v>134</v>
      </c>
      <c r="U59" s="7" t="s">
        <v>134</v>
      </c>
      <c r="V59" s="7" t="s">
        <v>134</v>
      </c>
      <c r="W59" s="7" t="s">
        <v>131</v>
      </c>
      <c r="X59" s="34" t="s">
        <v>134</v>
      </c>
    </row>
    <row r="60" spans="1:59" ht="15.75" customHeight="1" x14ac:dyDescent="0.3">
      <c r="A60" s="5" t="s">
        <v>87</v>
      </c>
      <c r="B60" s="6">
        <v>8</v>
      </c>
      <c r="C60" s="6" t="s">
        <v>23</v>
      </c>
      <c r="D60" s="6" t="s">
        <v>84</v>
      </c>
      <c r="E60" s="6" t="s">
        <v>86</v>
      </c>
      <c r="F60" s="6" t="s">
        <v>87</v>
      </c>
      <c r="G60" s="17" t="s">
        <v>95</v>
      </c>
      <c r="H60" s="33" t="s">
        <v>134</v>
      </c>
      <c r="I60" s="7" t="s">
        <v>134</v>
      </c>
      <c r="J60" s="7" t="s">
        <v>134</v>
      </c>
      <c r="K60" s="7" t="s">
        <v>131</v>
      </c>
      <c r="L60" s="33" t="s">
        <v>134</v>
      </c>
      <c r="M60" s="7" t="s">
        <v>134</v>
      </c>
      <c r="N60" s="7" t="s">
        <v>134</v>
      </c>
      <c r="O60" s="7" t="s">
        <v>134</v>
      </c>
      <c r="P60" s="7" t="s">
        <v>131</v>
      </c>
      <c r="Q60" s="34" t="s">
        <v>134</v>
      </c>
      <c r="R60" s="33" t="s">
        <v>134</v>
      </c>
      <c r="S60" s="7" t="s">
        <v>134</v>
      </c>
      <c r="T60" s="7" t="s">
        <v>134</v>
      </c>
      <c r="U60" s="7" t="s">
        <v>134</v>
      </c>
      <c r="V60" s="7" t="s">
        <v>134</v>
      </c>
      <c r="W60" s="7" t="s">
        <v>131</v>
      </c>
      <c r="X60" s="34" t="s">
        <v>134</v>
      </c>
    </row>
    <row r="61" spans="1:59" ht="15.75" customHeight="1" x14ac:dyDescent="0.3">
      <c r="A61" s="5" t="s">
        <v>87</v>
      </c>
      <c r="B61" s="6">
        <v>9</v>
      </c>
      <c r="C61" s="6" t="s">
        <v>25</v>
      </c>
      <c r="D61" s="6" t="s">
        <v>84</v>
      </c>
      <c r="E61" s="6" t="s">
        <v>86</v>
      </c>
      <c r="F61" s="6" t="s">
        <v>87</v>
      </c>
      <c r="G61" s="17" t="s">
        <v>96</v>
      </c>
      <c r="H61" s="33" t="s">
        <v>134</v>
      </c>
      <c r="I61" s="7" t="s">
        <v>134</v>
      </c>
      <c r="J61" s="7" t="s">
        <v>134</v>
      </c>
      <c r="K61" s="7" t="s">
        <v>131</v>
      </c>
      <c r="L61" s="33" t="s">
        <v>134</v>
      </c>
      <c r="M61" s="7" t="s">
        <v>134</v>
      </c>
      <c r="N61" s="7" t="s">
        <v>134</v>
      </c>
      <c r="O61" s="7" t="s">
        <v>134</v>
      </c>
      <c r="P61" s="7" t="s">
        <v>131</v>
      </c>
      <c r="Q61" s="34" t="s">
        <v>134</v>
      </c>
      <c r="R61" s="33" t="s">
        <v>134</v>
      </c>
      <c r="S61" s="7" t="s">
        <v>134</v>
      </c>
      <c r="T61" s="7" t="s">
        <v>134</v>
      </c>
      <c r="U61" s="7" t="s">
        <v>134</v>
      </c>
      <c r="V61" s="7" t="s">
        <v>134</v>
      </c>
      <c r="W61" s="7" t="s">
        <v>131</v>
      </c>
      <c r="X61" s="34" t="s">
        <v>134</v>
      </c>
    </row>
    <row r="62" spans="1:59" ht="15.75" customHeight="1" thickBot="1" x14ac:dyDescent="0.35">
      <c r="A62" s="8" t="s">
        <v>87</v>
      </c>
      <c r="B62" s="9">
        <v>10</v>
      </c>
      <c r="C62" s="9" t="s">
        <v>27</v>
      </c>
      <c r="D62" s="9" t="s">
        <v>84</v>
      </c>
      <c r="E62" s="9" t="s">
        <v>86</v>
      </c>
      <c r="F62" s="9" t="s">
        <v>87</v>
      </c>
      <c r="G62" s="18" t="s">
        <v>97</v>
      </c>
      <c r="H62" s="35" t="s">
        <v>134</v>
      </c>
      <c r="I62" s="10" t="s">
        <v>134</v>
      </c>
      <c r="J62" s="10" t="s">
        <v>134</v>
      </c>
      <c r="K62" s="10" t="s">
        <v>131</v>
      </c>
      <c r="L62" s="35" t="s">
        <v>134</v>
      </c>
      <c r="M62" s="10" t="s">
        <v>134</v>
      </c>
      <c r="N62" s="10" t="s">
        <v>134</v>
      </c>
      <c r="O62" s="10" t="s">
        <v>134</v>
      </c>
      <c r="P62" s="10" t="s">
        <v>131</v>
      </c>
      <c r="Q62" s="36" t="s">
        <v>134</v>
      </c>
      <c r="R62" s="35" t="s">
        <v>134</v>
      </c>
      <c r="S62" s="10" t="s">
        <v>134</v>
      </c>
      <c r="T62" s="10" t="s">
        <v>134</v>
      </c>
      <c r="U62" s="10" t="s">
        <v>134</v>
      </c>
      <c r="V62" s="10" t="s">
        <v>134</v>
      </c>
      <c r="W62" s="10" t="s">
        <v>131</v>
      </c>
      <c r="X62" s="36" t="s">
        <v>134</v>
      </c>
    </row>
    <row r="63" spans="1:59" ht="15.75" customHeight="1" x14ac:dyDescent="0.3">
      <c r="A63" s="19" t="s">
        <v>101</v>
      </c>
      <c r="B63" s="4">
        <v>1</v>
      </c>
      <c r="C63" s="4" t="s">
        <v>6</v>
      </c>
      <c r="D63" s="4" t="s">
        <v>77</v>
      </c>
      <c r="E63" s="4" t="s">
        <v>86</v>
      </c>
      <c r="F63" s="4" t="s">
        <v>98</v>
      </c>
      <c r="G63" s="20" t="s">
        <v>99</v>
      </c>
      <c r="H63" s="31" t="s">
        <v>134</v>
      </c>
      <c r="I63" s="3" t="s">
        <v>134</v>
      </c>
      <c r="J63" s="26" t="s">
        <v>131</v>
      </c>
      <c r="K63" s="26" t="s">
        <v>134</v>
      </c>
      <c r="L63" s="31" t="s">
        <v>134</v>
      </c>
      <c r="M63" s="3" t="s">
        <v>134</v>
      </c>
      <c r="N63" s="26" t="s">
        <v>134</v>
      </c>
      <c r="O63" s="26" t="s">
        <v>134</v>
      </c>
      <c r="P63" s="3" t="s">
        <v>134</v>
      </c>
      <c r="Q63" s="32" t="s">
        <v>131</v>
      </c>
      <c r="R63" s="31" t="s">
        <v>134</v>
      </c>
      <c r="S63" s="3" t="s">
        <v>134</v>
      </c>
      <c r="T63" s="26" t="s">
        <v>134</v>
      </c>
      <c r="U63" s="26" t="s">
        <v>134</v>
      </c>
      <c r="V63" s="3" t="s">
        <v>134</v>
      </c>
      <c r="W63" s="3" t="s">
        <v>134</v>
      </c>
      <c r="X63" s="32" t="s">
        <v>131</v>
      </c>
    </row>
    <row r="64" spans="1:59" ht="15.75" customHeight="1" x14ac:dyDescent="0.3">
      <c r="A64" s="21" t="s">
        <v>101</v>
      </c>
      <c r="B64">
        <v>2</v>
      </c>
      <c r="C64" t="s">
        <v>11</v>
      </c>
      <c r="D64" t="s">
        <v>77</v>
      </c>
      <c r="E64" t="s">
        <v>100</v>
      </c>
      <c r="F64" t="s">
        <v>101</v>
      </c>
      <c r="G64" t="s">
        <v>102</v>
      </c>
      <c r="H64" s="33" t="s">
        <v>134</v>
      </c>
      <c r="I64" t="s">
        <v>134</v>
      </c>
      <c r="J64" t="s">
        <v>131</v>
      </c>
      <c r="K64" t="s">
        <v>134</v>
      </c>
      <c r="L64" s="33" t="s">
        <v>134</v>
      </c>
      <c r="M64" t="s">
        <v>134</v>
      </c>
      <c r="N64" t="s">
        <v>134</v>
      </c>
      <c r="O64" t="s">
        <v>134</v>
      </c>
      <c r="P64" t="s">
        <v>134</v>
      </c>
      <c r="Q64" s="37" t="s">
        <v>135</v>
      </c>
      <c r="R64" s="33" t="s">
        <v>134</v>
      </c>
      <c r="S64" t="s">
        <v>134</v>
      </c>
      <c r="T64" t="s">
        <v>134</v>
      </c>
      <c r="U64" t="s">
        <v>134</v>
      </c>
      <c r="V64" t="s">
        <v>134</v>
      </c>
      <c r="W64" t="s">
        <v>134</v>
      </c>
      <c r="X64" s="37" t="s">
        <v>135</v>
      </c>
    </row>
    <row r="65" spans="1:24" ht="15.75" customHeight="1" x14ac:dyDescent="0.3">
      <c r="A65" s="21" t="s">
        <v>101</v>
      </c>
      <c r="B65">
        <v>3</v>
      </c>
      <c r="C65" t="s">
        <v>13</v>
      </c>
      <c r="D65" t="s">
        <v>77</v>
      </c>
      <c r="E65" t="s">
        <v>100</v>
      </c>
      <c r="F65" t="s">
        <v>101</v>
      </c>
      <c r="G65" t="s">
        <v>103</v>
      </c>
      <c r="H65" s="33" t="s">
        <v>134</v>
      </c>
      <c r="I65" t="s">
        <v>134</v>
      </c>
      <c r="J65" t="s">
        <v>131</v>
      </c>
      <c r="K65" t="s">
        <v>134</v>
      </c>
      <c r="L65" s="33" t="s">
        <v>134</v>
      </c>
      <c r="M65" t="s">
        <v>134</v>
      </c>
      <c r="N65" t="s">
        <v>134</v>
      </c>
      <c r="O65" t="s">
        <v>134</v>
      </c>
      <c r="P65" t="s">
        <v>134</v>
      </c>
      <c r="Q65" s="37" t="s">
        <v>135</v>
      </c>
      <c r="R65" s="33" t="s">
        <v>134</v>
      </c>
      <c r="S65" t="s">
        <v>134</v>
      </c>
      <c r="T65" t="s">
        <v>134</v>
      </c>
      <c r="U65" t="s">
        <v>134</v>
      </c>
      <c r="V65" t="s">
        <v>134</v>
      </c>
      <c r="W65" t="s">
        <v>134</v>
      </c>
      <c r="X65" s="37" t="s">
        <v>135</v>
      </c>
    </row>
    <row r="66" spans="1:24" ht="15.75" customHeight="1" x14ac:dyDescent="0.3">
      <c r="A66" s="21" t="s">
        <v>101</v>
      </c>
      <c r="B66">
        <v>4</v>
      </c>
      <c r="C66" t="s">
        <v>15</v>
      </c>
      <c r="D66" t="s">
        <v>77</v>
      </c>
      <c r="E66" t="s">
        <v>100</v>
      </c>
      <c r="F66" t="s">
        <v>101</v>
      </c>
      <c r="G66" t="s">
        <v>104</v>
      </c>
      <c r="H66" s="33" t="s">
        <v>134</v>
      </c>
      <c r="I66" t="s">
        <v>134</v>
      </c>
      <c r="J66" t="s">
        <v>131</v>
      </c>
      <c r="K66" t="s">
        <v>134</v>
      </c>
      <c r="L66" s="33" t="s">
        <v>134</v>
      </c>
      <c r="M66" t="s">
        <v>134</v>
      </c>
      <c r="N66" t="s">
        <v>134</v>
      </c>
      <c r="O66" t="s">
        <v>134</v>
      </c>
      <c r="P66" t="s">
        <v>134</v>
      </c>
      <c r="Q66" s="37" t="s">
        <v>135</v>
      </c>
      <c r="R66" s="33" t="s">
        <v>134</v>
      </c>
      <c r="S66" t="s">
        <v>134</v>
      </c>
      <c r="T66" t="s">
        <v>134</v>
      </c>
      <c r="U66" t="s">
        <v>134</v>
      </c>
      <c r="V66" t="s">
        <v>134</v>
      </c>
      <c r="W66" t="s">
        <v>134</v>
      </c>
      <c r="X66" s="37" t="s">
        <v>135</v>
      </c>
    </row>
    <row r="67" spans="1:24" ht="15.75" customHeight="1" x14ac:dyDescent="0.3">
      <c r="A67" s="21" t="s">
        <v>101</v>
      </c>
      <c r="B67">
        <v>5</v>
      </c>
      <c r="C67" t="s">
        <v>17</v>
      </c>
      <c r="D67" t="s">
        <v>77</v>
      </c>
      <c r="E67" t="s">
        <v>100</v>
      </c>
      <c r="F67" t="s">
        <v>101</v>
      </c>
      <c r="G67" t="s">
        <v>105</v>
      </c>
      <c r="H67" s="33" t="s">
        <v>134</v>
      </c>
      <c r="I67" t="s">
        <v>134</v>
      </c>
      <c r="J67" t="s">
        <v>131</v>
      </c>
      <c r="K67" t="s">
        <v>134</v>
      </c>
      <c r="L67" s="33" t="s">
        <v>134</v>
      </c>
      <c r="M67" t="s">
        <v>134</v>
      </c>
      <c r="N67" t="s">
        <v>134</v>
      </c>
      <c r="O67" t="s">
        <v>134</v>
      </c>
      <c r="P67" t="s">
        <v>134</v>
      </c>
      <c r="Q67" s="37" t="s">
        <v>135</v>
      </c>
      <c r="R67" s="33" t="s">
        <v>134</v>
      </c>
      <c r="S67" t="s">
        <v>134</v>
      </c>
      <c r="T67" t="s">
        <v>134</v>
      </c>
      <c r="U67" t="s">
        <v>134</v>
      </c>
      <c r="V67" t="s">
        <v>134</v>
      </c>
      <c r="W67" t="s">
        <v>134</v>
      </c>
      <c r="X67" s="37" t="s">
        <v>135</v>
      </c>
    </row>
    <row r="68" spans="1:24" ht="15.75" customHeight="1" x14ac:dyDescent="0.3">
      <c r="A68" s="21" t="s">
        <v>101</v>
      </c>
      <c r="B68">
        <v>6</v>
      </c>
      <c r="C68" t="s">
        <v>19</v>
      </c>
      <c r="D68" t="s">
        <v>77</v>
      </c>
      <c r="E68" t="s">
        <v>100</v>
      </c>
      <c r="F68" t="s">
        <v>101</v>
      </c>
      <c r="G68" t="s">
        <v>106</v>
      </c>
      <c r="H68" s="33" t="s">
        <v>134</v>
      </c>
      <c r="I68" t="s">
        <v>134</v>
      </c>
      <c r="J68" t="s">
        <v>131</v>
      </c>
      <c r="K68" t="s">
        <v>134</v>
      </c>
      <c r="L68" s="33" t="s">
        <v>134</v>
      </c>
      <c r="M68" t="s">
        <v>134</v>
      </c>
      <c r="N68" t="s">
        <v>134</v>
      </c>
      <c r="O68" t="s">
        <v>134</v>
      </c>
      <c r="P68" t="s">
        <v>134</v>
      </c>
      <c r="Q68" s="37" t="s">
        <v>135</v>
      </c>
      <c r="R68" s="33" t="s">
        <v>134</v>
      </c>
      <c r="S68" t="s">
        <v>134</v>
      </c>
      <c r="T68" t="s">
        <v>134</v>
      </c>
      <c r="U68" t="s">
        <v>134</v>
      </c>
      <c r="V68" t="s">
        <v>134</v>
      </c>
      <c r="W68" t="s">
        <v>134</v>
      </c>
      <c r="X68" s="37" t="s">
        <v>135</v>
      </c>
    </row>
    <row r="69" spans="1:24" ht="15.75" customHeight="1" x14ac:dyDescent="0.3">
      <c r="A69" s="21" t="s">
        <v>101</v>
      </c>
      <c r="B69">
        <v>7</v>
      </c>
      <c r="C69" t="s">
        <v>21</v>
      </c>
      <c r="D69" t="s">
        <v>77</v>
      </c>
      <c r="E69" t="s">
        <v>100</v>
      </c>
      <c r="F69" t="s">
        <v>101</v>
      </c>
      <c r="G69" t="s">
        <v>107</v>
      </c>
      <c r="H69" s="33" t="s">
        <v>134</v>
      </c>
      <c r="I69" t="s">
        <v>134</v>
      </c>
      <c r="J69" t="s">
        <v>131</v>
      </c>
      <c r="K69" t="s">
        <v>134</v>
      </c>
      <c r="L69" s="33" t="s">
        <v>134</v>
      </c>
      <c r="M69" t="s">
        <v>134</v>
      </c>
      <c r="N69" t="s">
        <v>134</v>
      </c>
      <c r="O69" t="s">
        <v>134</v>
      </c>
      <c r="P69" t="s">
        <v>134</v>
      </c>
      <c r="Q69" s="37" t="s">
        <v>135</v>
      </c>
      <c r="R69" s="33" t="s">
        <v>134</v>
      </c>
      <c r="S69" t="s">
        <v>134</v>
      </c>
      <c r="T69" t="s">
        <v>134</v>
      </c>
      <c r="U69" t="s">
        <v>134</v>
      </c>
      <c r="V69" t="s">
        <v>134</v>
      </c>
      <c r="W69" t="s">
        <v>134</v>
      </c>
      <c r="X69" s="37" t="s">
        <v>135</v>
      </c>
    </row>
    <row r="70" spans="1:24" ht="15.75" customHeight="1" x14ac:dyDescent="0.3">
      <c r="A70" s="21" t="s">
        <v>101</v>
      </c>
      <c r="B70">
        <v>8</v>
      </c>
      <c r="C70" t="s">
        <v>23</v>
      </c>
      <c r="D70" t="s">
        <v>77</v>
      </c>
      <c r="E70" t="s">
        <v>100</v>
      </c>
      <c r="F70" t="s">
        <v>101</v>
      </c>
      <c r="G70" t="s">
        <v>108</v>
      </c>
      <c r="H70" s="33" t="s">
        <v>134</v>
      </c>
      <c r="I70" t="s">
        <v>134</v>
      </c>
      <c r="J70" t="s">
        <v>131</v>
      </c>
      <c r="K70" t="s">
        <v>134</v>
      </c>
      <c r="L70" s="33" t="s">
        <v>134</v>
      </c>
      <c r="M70" t="s">
        <v>134</v>
      </c>
      <c r="N70" t="s">
        <v>134</v>
      </c>
      <c r="O70" t="s">
        <v>134</v>
      </c>
      <c r="P70" t="s">
        <v>134</v>
      </c>
      <c r="Q70" s="37" t="s">
        <v>135</v>
      </c>
      <c r="R70" s="33" t="s">
        <v>134</v>
      </c>
      <c r="S70" t="s">
        <v>134</v>
      </c>
      <c r="T70" t="s">
        <v>134</v>
      </c>
      <c r="U70" t="s">
        <v>134</v>
      </c>
      <c r="V70" t="s">
        <v>134</v>
      </c>
      <c r="W70" t="s">
        <v>134</v>
      </c>
      <c r="X70" s="37" t="s">
        <v>135</v>
      </c>
    </row>
    <row r="71" spans="1:24" ht="15.75" customHeight="1" x14ac:dyDescent="0.3">
      <c r="A71" s="21" t="s">
        <v>101</v>
      </c>
      <c r="B71">
        <v>9</v>
      </c>
      <c r="C71" t="s">
        <v>25</v>
      </c>
      <c r="D71" t="s">
        <v>77</v>
      </c>
      <c r="E71" t="s">
        <v>100</v>
      </c>
      <c r="F71" t="s">
        <v>101</v>
      </c>
      <c r="G71" t="s">
        <v>109</v>
      </c>
      <c r="H71" s="33" t="s">
        <v>134</v>
      </c>
      <c r="I71" t="s">
        <v>134</v>
      </c>
      <c r="J71" t="s">
        <v>131</v>
      </c>
      <c r="K71" t="s">
        <v>134</v>
      </c>
      <c r="L71" s="33" t="s">
        <v>134</v>
      </c>
      <c r="M71" t="s">
        <v>134</v>
      </c>
      <c r="N71" t="s">
        <v>134</v>
      </c>
      <c r="O71" t="s">
        <v>134</v>
      </c>
      <c r="P71" t="s">
        <v>134</v>
      </c>
      <c r="Q71" s="37" t="s">
        <v>135</v>
      </c>
      <c r="R71" s="33" t="s">
        <v>134</v>
      </c>
      <c r="S71" t="s">
        <v>134</v>
      </c>
      <c r="T71" t="s">
        <v>134</v>
      </c>
      <c r="U71" t="s">
        <v>134</v>
      </c>
      <c r="V71" t="s">
        <v>134</v>
      </c>
      <c r="W71" t="s">
        <v>134</v>
      </c>
      <c r="X71" s="37" t="s">
        <v>135</v>
      </c>
    </row>
    <row r="72" spans="1:24" ht="15.75" customHeight="1" thickBot="1" x14ac:dyDescent="0.35">
      <c r="A72" s="22" t="s">
        <v>101</v>
      </c>
      <c r="B72" s="11">
        <v>10</v>
      </c>
      <c r="C72" s="11" t="s">
        <v>27</v>
      </c>
      <c r="D72" s="11" t="s">
        <v>77</v>
      </c>
      <c r="E72" s="11" t="s">
        <v>100</v>
      </c>
      <c r="F72" s="11" t="s">
        <v>101</v>
      </c>
      <c r="G72" s="11" t="s">
        <v>110</v>
      </c>
      <c r="H72" s="35" t="s">
        <v>134</v>
      </c>
      <c r="I72" s="11" t="s">
        <v>134</v>
      </c>
      <c r="J72" s="11" t="s">
        <v>131</v>
      </c>
      <c r="K72" s="11" t="s">
        <v>134</v>
      </c>
      <c r="L72" s="35" t="s">
        <v>134</v>
      </c>
      <c r="M72" s="11" t="s">
        <v>134</v>
      </c>
      <c r="N72" s="11" t="s">
        <v>134</v>
      </c>
      <c r="O72" s="11" t="s">
        <v>134</v>
      </c>
      <c r="P72" s="11" t="s">
        <v>134</v>
      </c>
      <c r="Q72" s="38" t="s">
        <v>135</v>
      </c>
      <c r="R72" s="35" t="s">
        <v>134</v>
      </c>
      <c r="S72" s="11" t="s">
        <v>134</v>
      </c>
      <c r="T72" s="11" t="s">
        <v>134</v>
      </c>
      <c r="U72" s="11" t="s">
        <v>134</v>
      </c>
      <c r="V72" s="11" t="s">
        <v>134</v>
      </c>
      <c r="W72" s="11" t="s">
        <v>134</v>
      </c>
      <c r="X72" s="38" t="s">
        <v>135</v>
      </c>
    </row>
    <row r="73" spans="1:24" ht="15.75" customHeight="1" x14ac:dyDescent="0.3"/>
    <row r="74" spans="1:24" ht="15.75" customHeight="1" x14ac:dyDescent="0.3"/>
    <row r="75" spans="1:24" ht="15.75" customHeight="1" x14ac:dyDescent="0.3"/>
    <row r="76" spans="1:24" ht="15.75" customHeight="1" x14ac:dyDescent="0.3"/>
    <row r="77" spans="1:24" ht="15.75" customHeight="1" x14ac:dyDescent="0.3"/>
    <row r="78" spans="1:24" ht="15.75" customHeight="1" x14ac:dyDescent="0.3"/>
    <row r="79" spans="1:24" ht="15.75" customHeight="1" x14ac:dyDescent="0.3"/>
    <row r="80" spans="1:24"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sheetData>
  <mergeCells count="3">
    <mergeCell ref="H1:K1"/>
    <mergeCell ref="L1:Q1"/>
    <mergeCell ref="R1:X1"/>
  </mergeCells>
  <conditionalFormatting sqref="H3:X72">
    <cfRule type="containsText" dxfId="11" priority="1" operator="containsText" text="FN">
      <formula>NOT(ISERROR(SEARCH("FN",H3)))</formula>
    </cfRule>
    <cfRule type="containsText" dxfId="10" priority="2" operator="containsText" text="FP">
      <formula>NOT(ISERROR(SEARCH("FP",H3)))</formula>
    </cfRule>
    <cfRule type="containsText" dxfId="9" priority="3" operator="containsText" text="TP">
      <formula>NOT(ISERROR(SEARCH("TP",H3)))</formula>
    </cfRule>
    <cfRule type="containsText" dxfId="8" priority="4" operator="containsText" text="TN">
      <formula>NOT(ISERROR(SEARCH("TN",H3)))</formula>
    </cfRule>
  </conditionalFormatting>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72E42A-2D5D-45CC-8418-D0FC9AF57B63}">
  <dimension ref="A1:BC981"/>
  <sheetViews>
    <sheetView tabSelected="1" zoomScale="61" zoomScaleNormal="70" workbookViewId="0">
      <selection activeCell="E9" sqref="E9"/>
    </sheetView>
  </sheetViews>
  <sheetFormatPr defaultColWidth="14.44140625" defaultRowHeight="14.4" x14ac:dyDescent="0.3"/>
  <cols>
    <col min="2" max="3" width="8.6640625" customWidth="1"/>
    <col min="4" max="4" width="22.33203125" customWidth="1"/>
    <col min="5" max="5" width="23.5546875" customWidth="1"/>
    <col min="6" max="6" width="17.6640625" customWidth="1"/>
    <col min="7" max="7" width="71.21875" customWidth="1"/>
    <col min="8" max="24" width="9.77734375" customWidth="1"/>
    <col min="25" max="25" width="18.5546875" customWidth="1"/>
    <col min="26" max="27" width="8.6640625" customWidth="1"/>
    <col min="28" max="28" width="55.77734375" style="48" customWidth="1"/>
    <col min="29" max="32" width="8.6640625" customWidth="1"/>
    <col min="33" max="35" width="13.33203125" style="86" customWidth="1"/>
    <col min="36" max="37" width="8.6640625" customWidth="1"/>
    <col min="38" max="38" width="15.44140625" customWidth="1"/>
    <col min="39" max="55" width="8.6640625" customWidth="1"/>
  </cols>
  <sheetData>
    <row r="1" spans="1:45" ht="15" customHeight="1" thickBot="1" x14ac:dyDescent="0.35">
      <c r="A1" s="19"/>
      <c r="B1" s="4"/>
      <c r="C1" s="4"/>
      <c r="D1" s="4"/>
      <c r="E1" s="4"/>
      <c r="F1" s="4"/>
      <c r="G1" s="4"/>
      <c r="H1" s="95" t="s">
        <v>2</v>
      </c>
      <c r="I1" s="96"/>
      <c r="J1" s="96"/>
      <c r="K1" s="96"/>
      <c r="L1" s="97" t="s">
        <v>3</v>
      </c>
      <c r="M1" s="98"/>
      <c r="N1" s="98"/>
      <c r="O1" s="98"/>
      <c r="P1" s="98"/>
      <c r="Q1" s="99"/>
      <c r="R1" s="100" t="s">
        <v>4</v>
      </c>
      <c r="S1" s="101"/>
      <c r="T1" s="101"/>
      <c r="U1" s="101"/>
      <c r="V1" s="101"/>
      <c r="W1" s="101"/>
      <c r="X1" s="101"/>
      <c r="Y1" s="103" t="s">
        <v>5</v>
      </c>
    </row>
    <row r="2" spans="1:45" ht="66.599999999999994" customHeight="1" thickBot="1" x14ac:dyDescent="0.35">
      <c r="A2" s="22"/>
      <c r="B2" s="39" t="s">
        <v>0</v>
      </c>
      <c r="C2" s="39" t="s">
        <v>1</v>
      </c>
      <c r="D2" s="40" t="s">
        <v>2</v>
      </c>
      <c r="E2" s="41" t="s">
        <v>3</v>
      </c>
      <c r="F2" s="46" t="s">
        <v>4</v>
      </c>
      <c r="G2" s="42" t="s">
        <v>5</v>
      </c>
      <c r="H2" s="27" t="s">
        <v>146</v>
      </c>
      <c r="I2" s="28" t="s">
        <v>138</v>
      </c>
      <c r="J2" s="28" t="s">
        <v>139</v>
      </c>
      <c r="K2" s="28" t="s">
        <v>140</v>
      </c>
      <c r="L2" s="29" t="s">
        <v>136</v>
      </c>
      <c r="M2" s="30" t="s">
        <v>137</v>
      </c>
      <c r="N2" s="30" t="s">
        <v>141</v>
      </c>
      <c r="O2" s="43" t="s">
        <v>142</v>
      </c>
      <c r="P2" s="43" t="s">
        <v>143</v>
      </c>
      <c r="Q2" s="47" t="s">
        <v>144</v>
      </c>
      <c r="R2" s="83" t="s">
        <v>145</v>
      </c>
      <c r="S2" s="44" t="s">
        <v>147</v>
      </c>
      <c r="T2" s="44" t="s">
        <v>148</v>
      </c>
      <c r="U2" s="45" t="s">
        <v>149</v>
      </c>
      <c r="V2" s="45" t="s">
        <v>150</v>
      </c>
      <c r="W2" s="45" t="s">
        <v>151</v>
      </c>
      <c r="X2" s="84" t="s">
        <v>152</v>
      </c>
      <c r="Y2" s="108" t="s">
        <v>145</v>
      </c>
      <c r="AC2" s="49" t="s">
        <v>131</v>
      </c>
      <c r="AD2" s="50" t="s">
        <v>134</v>
      </c>
      <c r="AE2" s="50" t="s">
        <v>132</v>
      </c>
      <c r="AF2" s="50" t="s">
        <v>135</v>
      </c>
      <c r="AG2" s="50" t="s">
        <v>170</v>
      </c>
      <c r="AH2" s="50" t="s">
        <v>171</v>
      </c>
      <c r="AI2" s="51" t="s">
        <v>133</v>
      </c>
      <c r="AL2" s="48"/>
      <c r="AM2" s="71" t="s">
        <v>175</v>
      </c>
      <c r="AN2" s="72" t="s">
        <v>176</v>
      </c>
      <c r="AO2" s="72" t="s">
        <v>177</v>
      </c>
      <c r="AP2" s="72" t="s">
        <v>178</v>
      </c>
      <c r="AQ2" s="72" t="s">
        <v>179</v>
      </c>
      <c r="AR2" s="72" t="s">
        <v>180</v>
      </c>
      <c r="AS2" s="73" t="s">
        <v>181</v>
      </c>
    </row>
    <row r="3" spans="1:45" ht="20.399999999999999" customHeight="1" x14ac:dyDescent="0.3">
      <c r="A3" s="5" t="s">
        <v>9</v>
      </c>
      <c r="B3" s="6">
        <v>1</v>
      </c>
      <c r="C3" s="6" t="s">
        <v>6</v>
      </c>
      <c r="D3" s="6" t="s">
        <v>7</v>
      </c>
      <c r="E3" s="6" t="s">
        <v>8</v>
      </c>
      <c r="F3" s="6" t="s">
        <v>9</v>
      </c>
      <c r="G3" s="107" t="s">
        <v>183</v>
      </c>
      <c r="H3" s="33" t="s">
        <v>131</v>
      </c>
      <c r="I3" s="7" t="s">
        <v>134</v>
      </c>
      <c r="J3" s="7" t="s">
        <v>134</v>
      </c>
      <c r="K3" s="7" t="s">
        <v>134</v>
      </c>
      <c r="L3" s="33" t="s">
        <v>131</v>
      </c>
      <c r="M3" s="7" t="s">
        <v>134</v>
      </c>
      <c r="N3" s="7" t="s">
        <v>134</v>
      </c>
      <c r="O3" s="7" t="s">
        <v>134</v>
      </c>
      <c r="P3" s="7" t="s">
        <v>134</v>
      </c>
      <c r="Q3" s="34" t="s">
        <v>134</v>
      </c>
      <c r="R3" s="33" t="s">
        <v>131</v>
      </c>
      <c r="S3" s="7" t="s">
        <v>134</v>
      </c>
      <c r="T3" s="7" t="s">
        <v>134</v>
      </c>
      <c r="U3" s="7" t="s">
        <v>134</v>
      </c>
      <c r="V3" s="7" t="s">
        <v>134</v>
      </c>
      <c r="W3" s="7" t="s">
        <v>134</v>
      </c>
      <c r="X3" s="34" t="s">
        <v>134</v>
      </c>
      <c r="Y3" s="104" t="s">
        <v>131</v>
      </c>
      <c r="AB3" s="52" t="s">
        <v>153</v>
      </c>
      <c r="AC3" s="59">
        <f>COUNTIF($H$3:$H$72, "TP")</f>
        <v>20</v>
      </c>
      <c r="AD3" s="60">
        <f>COUNTIF($H$3:$H$72, "TN")</f>
        <v>50</v>
      </c>
      <c r="AE3" s="60">
        <f>COUNTIF($H$3:$H$72, "FP")</f>
        <v>0</v>
      </c>
      <c r="AF3" s="60">
        <f>COUNTIF($H$3:$H$72, "FN")</f>
        <v>0</v>
      </c>
      <c r="AG3" s="89">
        <f>AC3/(AC3+AE3)</f>
        <v>1</v>
      </c>
      <c r="AH3" s="89">
        <f>AC3/(AC3+AF3)</f>
        <v>1</v>
      </c>
      <c r="AI3" s="90">
        <f>AC3/(AC3+(AE3+AF3)/2)</f>
        <v>1</v>
      </c>
      <c r="AL3" s="68" t="s">
        <v>172</v>
      </c>
      <c r="AM3" s="75">
        <f>AVERAGE(AC3:AC6)</f>
        <v>16.25</v>
      </c>
      <c r="AN3" s="76">
        <f t="shared" ref="AM3:AS3" si="0">AVERAGE(AD3:AD6)</f>
        <v>52.5</v>
      </c>
      <c r="AO3" s="76">
        <f t="shared" si="0"/>
        <v>1.25</v>
      </c>
      <c r="AP3" s="76">
        <f t="shared" si="0"/>
        <v>0</v>
      </c>
      <c r="AQ3" s="76">
        <f t="shared" si="0"/>
        <v>0.9375</v>
      </c>
      <c r="AR3" s="76">
        <f t="shared" si="0"/>
        <v>1</v>
      </c>
      <c r="AS3" s="77">
        <f t="shared" si="0"/>
        <v>0.9642857142857143</v>
      </c>
    </row>
    <row r="4" spans="1:45" ht="20.399999999999999" customHeight="1" x14ac:dyDescent="0.3">
      <c r="A4" s="5" t="s">
        <v>9</v>
      </c>
      <c r="B4" s="6">
        <v>2</v>
      </c>
      <c r="C4" s="6" t="s">
        <v>11</v>
      </c>
      <c r="D4" s="6" t="s">
        <v>7</v>
      </c>
      <c r="E4" s="6" t="s">
        <v>8</v>
      </c>
      <c r="F4" s="6" t="s">
        <v>9</v>
      </c>
      <c r="G4" s="107" t="s">
        <v>184</v>
      </c>
      <c r="H4" s="33" t="s">
        <v>131</v>
      </c>
      <c r="I4" s="7" t="s">
        <v>134</v>
      </c>
      <c r="J4" s="7" t="s">
        <v>134</v>
      </c>
      <c r="K4" s="7" t="s">
        <v>134</v>
      </c>
      <c r="L4" s="33" t="s">
        <v>131</v>
      </c>
      <c r="M4" s="7" t="s">
        <v>134</v>
      </c>
      <c r="N4" s="7" t="s">
        <v>134</v>
      </c>
      <c r="O4" s="7" t="s">
        <v>134</v>
      </c>
      <c r="P4" s="7" t="s">
        <v>134</v>
      </c>
      <c r="Q4" s="34" t="s">
        <v>134</v>
      </c>
      <c r="R4" s="33" t="s">
        <v>131</v>
      </c>
      <c r="S4" s="7" t="s">
        <v>134</v>
      </c>
      <c r="T4" s="7" t="s">
        <v>134</v>
      </c>
      <c r="U4" s="7" t="s">
        <v>134</v>
      </c>
      <c r="V4" s="7" t="s">
        <v>134</v>
      </c>
      <c r="W4" s="7" t="s">
        <v>134</v>
      </c>
      <c r="X4" s="34" t="s">
        <v>134</v>
      </c>
      <c r="Y4" s="104" t="s">
        <v>131</v>
      </c>
      <c r="AB4" s="53" t="s">
        <v>154</v>
      </c>
      <c r="AC4" s="61">
        <f>COUNTIF($I$3:$I$72, "TP")</f>
        <v>15</v>
      </c>
      <c r="AD4" s="58">
        <f>COUNTIF($I$3:$I$72, "TN")</f>
        <v>50</v>
      </c>
      <c r="AE4" s="58">
        <f>COUNTIF($I$3:$I$72, "FP")</f>
        <v>5</v>
      </c>
      <c r="AF4" s="58">
        <f>COUNTIF($I$3:$I$72, "FN")</f>
        <v>0</v>
      </c>
      <c r="AG4" s="91">
        <f t="shared" ref="AG4:AG19" si="1">AC4/(AC4+AE4)</f>
        <v>0.75</v>
      </c>
      <c r="AH4" s="91">
        <f t="shared" ref="AH4:AH19" si="2">AC4/(AC4+AF4)</f>
        <v>1</v>
      </c>
      <c r="AI4" s="92">
        <f t="shared" ref="AI4:AI19" si="3">AC4/(AC4+(AE4+AF4)/2)</f>
        <v>0.8571428571428571</v>
      </c>
      <c r="AL4" s="69" t="s">
        <v>173</v>
      </c>
      <c r="AM4" s="78">
        <f t="shared" ref="AM4:AS4" si="4">AVERAGE(AC7:AC12)</f>
        <v>11</v>
      </c>
      <c r="AN4" s="74">
        <f t="shared" si="4"/>
        <v>58.333333333333336</v>
      </c>
      <c r="AO4" s="74">
        <f t="shared" si="4"/>
        <v>0</v>
      </c>
      <c r="AP4" s="74">
        <f t="shared" si="4"/>
        <v>0.66666666666666663</v>
      </c>
      <c r="AQ4" s="74">
        <f t="shared" si="4"/>
        <v>1</v>
      </c>
      <c r="AR4" s="74">
        <f t="shared" si="4"/>
        <v>0.96666666666666667</v>
      </c>
      <c r="AS4" s="81">
        <f t="shared" si="4"/>
        <v>0.98148148148148151</v>
      </c>
    </row>
    <row r="5" spans="1:45" ht="20.399999999999999" customHeight="1" thickBot="1" x14ac:dyDescent="0.35">
      <c r="A5" s="5" t="s">
        <v>9</v>
      </c>
      <c r="B5" s="6">
        <v>3</v>
      </c>
      <c r="C5" s="6" t="s">
        <v>13</v>
      </c>
      <c r="D5" s="6" t="s">
        <v>7</v>
      </c>
      <c r="E5" s="6" t="s">
        <v>8</v>
      </c>
      <c r="F5" s="6" t="s">
        <v>9</v>
      </c>
      <c r="G5" s="6" t="s">
        <v>14</v>
      </c>
      <c r="H5" s="33" t="s">
        <v>131</v>
      </c>
      <c r="I5" s="7" t="s">
        <v>134</v>
      </c>
      <c r="J5" s="7" t="s">
        <v>134</v>
      </c>
      <c r="K5" s="7" t="s">
        <v>134</v>
      </c>
      <c r="L5" s="33" t="s">
        <v>131</v>
      </c>
      <c r="M5" s="7" t="s">
        <v>134</v>
      </c>
      <c r="N5" s="7" t="s">
        <v>134</v>
      </c>
      <c r="O5" s="7" t="s">
        <v>134</v>
      </c>
      <c r="P5" s="7" t="s">
        <v>134</v>
      </c>
      <c r="Q5" s="34" t="s">
        <v>134</v>
      </c>
      <c r="R5" s="33" t="s">
        <v>131</v>
      </c>
      <c r="S5" s="7" t="s">
        <v>134</v>
      </c>
      <c r="T5" s="7" t="s">
        <v>134</v>
      </c>
      <c r="U5" s="7" t="s">
        <v>134</v>
      </c>
      <c r="V5" s="7" t="s">
        <v>134</v>
      </c>
      <c r="W5" s="7" t="s">
        <v>134</v>
      </c>
      <c r="X5" s="34" t="s">
        <v>134</v>
      </c>
      <c r="Y5" s="104" t="s">
        <v>131</v>
      </c>
      <c r="AB5" s="53" t="s">
        <v>155</v>
      </c>
      <c r="AC5" s="61">
        <f>COUNTIF($J$3:$J$72, "TP")</f>
        <v>10</v>
      </c>
      <c r="AD5" s="58">
        <f>COUNTIF($J$3:$J$72, "TN")</f>
        <v>60</v>
      </c>
      <c r="AE5" s="58">
        <f>COUNTIF($J$3:$J$72, "FP")</f>
        <v>0</v>
      </c>
      <c r="AF5" s="58">
        <f>COUNTIF($J$3:$J$72, "FN")</f>
        <v>0</v>
      </c>
      <c r="AG5" s="91">
        <f t="shared" si="1"/>
        <v>1</v>
      </c>
      <c r="AH5" s="91">
        <f t="shared" si="2"/>
        <v>1</v>
      </c>
      <c r="AI5" s="92">
        <f t="shared" si="3"/>
        <v>1</v>
      </c>
      <c r="AL5" s="70" t="s">
        <v>174</v>
      </c>
      <c r="AM5" s="79">
        <f t="shared" ref="AM5:AS5" si="5">AVERAGE(AC13:AC19)</f>
        <v>9.2857142857142865</v>
      </c>
      <c r="AN5" s="80">
        <f t="shared" si="5"/>
        <v>60</v>
      </c>
      <c r="AO5" s="80">
        <f t="shared" si="5"/>
        <v>0</v>
      </c>
      <c r="AP5" s="80">
        <f t="shared" si="5"/>
        <v>0.7142857142857143</v>
      </c>
      <c r="AQ5" s="80">
        <f t="shared" si="5"/>
        <v>1</v>
      </c>
      <c r="AR5" s="80">
        <f t="shared" si="5"/>
        <v>0.9285714285714286</v>
      </c>
      <c r="AS5" s="82">
        <f t="shared" si="5"/>
        <v>0.95676691729323315</v>
      </c>
    </row>
    <row r="6" spans="1:45" ht="20.399999999999999" customHeight="1" thickBot="1" x14ac:dyDescent="0.35">
      <c r="A6" s="5" t="s">
        <v>9</v>
      </c>
      <c r="B6" s="6">
        <v>4</v>
      </c>
      <c r="C6" s="6" t="s">
        <v>15</v>
      </c>
      <c r="D6" s="6" t="s">
        <v>7</v>
      </c>
      <c r="E6" s="6" t="s">
        <v>8</v>
      </c>
      <c r="F6" s="6" t="s">
        <v>9</v>
      </c>
      <c r="G6" s="107" t="s">
        <v>16</v>
      </c>
      <c r="H6" s="33" t="s">
        <v>131</v>
      </c>
      <c r="I6" s="7" t="s">
        <v>134</v>
      </c>
      <c r="J6" s="7" t="s">
        <v>134</v>
      </c>
      <c r="K6" s="7" t="s">
        <v>134</v>
      </c>
      <c r="L6" s="33" t="s">
        <v>131</v>
      </c>
      <c r="M6" s="7" t="s">
        <v>134</v>
      </c>
      <c r="N6" s="7" t="s">
        <v>134</v>
      </c>
      <c r="O6" s="7" t="s">
        <v>134</v>
      </c>
      <c r="P6" s="7" t="s">
        <v>134</v>
      </c>
      <c r="Q6" s="34" t="s">
        <v>134</v>
      </c>
      <c r="R6" s="33" t="s">
        <v>131</v>
      </c>
      <c r="S6" s="7" t="s">
        <v>134</v>
      </c>
      <c r="T6" s="7" t="s">
        <v>134</v>
      </c>
      <c r="U6" s="7" t="s">
        <v>134</v>
      </c>
      <c r="V6" s="7" t="s">
        <v>134</v>
      </c>
      <c r="W6" s="7" t="s">
        <v>134</v>
      </c>
      <c r="X6" s="34" t="s">
        <v>134</v>
      </c>
      <c r="Y6" s="104" t="s">
        <v>131</v>
      </c>
      <c r="AB6" s="53" t="s">
        <v>156</v>
      </c>
      <c r="AC6" s="61">
        <f>COUNTIF($K$3:$K$72, "TP")</f>
        <v>20</v>
      </c>
      <c r="AD6" s="58">
        <f>COUNTIF($K$3:$K$72, "TN")</f>
        <v>50</v>
      </c>
      <c r="AE6" s="58">
        <f>COUNTIF($K$3:$K$72, "FP")</f>
        <v>0</v>
      </c>
      <c r="AF6" s="58">
        <f>COUNTIF($K$3:$K$72, "FN")</f>
        <v>0</v>
      </c>
      <c r="AG6" s="91">
        <f t="shared" si="1"/>
        <v>1</v>
      </c>
      <c r="AH6" s="91">
        <f t="shared" si="2"/>
        <v>1</v>
      </c>
      <c r="AI6" s="92">
        <f t="shared" si="3"/>
        <v>1</v>
      </c>
      <c r="AL6" s="111" t="s">
        <v>5</v>
      </c>
      <c r="AM6" s="62">
        <f>COUNTIF($Y$3:$Y$72, "TP")</f>
        <v>49</v>
      </c>
      <c r="AN6" s="63">
        <f>COUNTIF($Y$3:$Y$72, "TN")</f>
        <v>0</v>
      </c>
      <c r="AO6" s="63">
        <f>COUNTIF($Y$3:$Y$72, "FP")</f>
        <v>6</v>
      </c>
      <c r="AP6" s="63">
        <f>COUNTIF($Y$3:$Y$72, "FN")</f>
        <v>10</v>
      </c>
      <c r="AQ6" s="109">
        <f t="shared" ref="AQ6" si="6">AM6/(AM6+AO6)</f>
        <v>0.89090909090909087</v>
      </c>
      <c r="AR6" s="109">
        <f t="shared" ref="AR6" si="7">AM6/(AM6+AP6)</f>
        <v>0.83050847457627119</v>
      </c>
      <c r="AS6" s="110">
        <f t="shared" ref="AS6" si="8">AM6/(AM6+(AO6+AP6)/2)</f>
        <v>0.85964912280701755</v>
      </c>
    </row>
    <row r="7" spans="1:45" ht="20.399999999999999" customHeight="1" x14ac:dyDescent="0.3">
      <c r="A7" s="5" t="s">
        <v>9</v>
      </c>
      <c r="B7" s="6">
        <v>5</v>
      </c>
      <c r="C7" s="6" t="s">
        <v>17</v>
      </c>
      <c r="D7" s="6" t="s">
        <v>7</v>
      </c>
      <c r="E7" s="6" t="s">
        <v>8</v>
      </c>
      <c r="F7" s="6" t="s">
        <v>9</v>
      </c>
      <c r="G7" s="107" t="s">
        <v>18</v>
      </c>
      <c r="H7" s="33" t="s">
        <v>131</v>
      </c>
      <c r="I7" s="7" t="s">
        <v>134</v>
      </c>
      <c r="J7" s="7" t="s">
        <v>134</v>
      </c>
      <c r="K7" s="7" t="s">
        <v>134</v>
      </c>
      <c r="L7" s="33" t="s">
        <v>131</v>
      </c>
      <c r="M7" s="7" t="s">
        <v>134</v>
      </c>
      <c r="N7" s="7" t="s">
        <v>134</v>
      </c>
      <c r="O7" s="7" t="s">
        <v>134</v>
      </c>
      <c r="P7" s="7" t="s">
        <v>134</v>
      </c>
      <c r="Q7" s="34" t="s">
        <v>134</v>
      </c>
      <c r="R7" s="33" t="s">
        <v>131</v>
      </c>
      <c r="S7" s="7" t="s">
        <v>134</v>
      </c>
      <c r="T7" s="7" t="s">
        <v>134</v>
      </c>
      <c r="U7" s="7" t="s">
        <v>134</v>
      </c>
      <c r="V7" s="7" t="s">
        <v>134</v>
      </c>
      <c r="W7" s="7" t="s">
        <v>134</v>
      </c>
      <c r="X7" s="34" t="s">
        <v>134</v>
      </c>
      <c r="Y7" s="104" t="s">
        <v>131</v>
      </c>
      <c r="AB7" s="54" t="s">
        <v>157</v>
      </c>
      <c r="AC7" s="61">
        <f>COUNTIF($L$3:$L$72, "TP")</f>
        <v>10</v>
      </c>
      <c r="AD7" s="65">
        <f>COUNTIF($L$3:$L$72, "TN")</f>
        <v>60</v>
      </c>
      <c r="AE7" s="58">
        <f>COUNTIF($L$3:$L$72, "FP")</f>
        <v>0</v>
      </c>
      <c r="AF7" s="58">
        <f>COUNTIF($L$3:$L$72, "FN")</f>
        <v>0</v>
      </c>
      <c r="AG7" s="91">
        <f t="shared" si="1"/>
        <v>1</v>
      </c>
      <c r="AH7" s="91">
        <f t="shared" si="2"/>
        <v>1</v>
      </c>
      <c r="AI7" s="92">
        <f t="shared" si="3"/>
        <v>1</v>
      </c>
    </row>
    <row r="8" spans="1:45" ht="20.399999999999999" customHeight="1" x14ac:dyDescent="0.3">
      <c r="A8" s="5" t="s">
        <v>9</v>
      </c>
      <c r="B8" s="6">
        <v>6</v>
      </c>
      <c r="C8" s="6" t="s">
        <v>19</v>
      </c>
      <c r="D8" s="6" t="s">
        <v>7</v>
      </c>
      <c r="E8" s="6" t="s">
        <v>8</v>
      </c>
      <c r="F8" s="6" t="s">
        <v>9</v>
      </c>
      <c r="G8" s="107" t="s">
        <v>20</v>
      </c>
      <c r="H8" s="33" t="s">
        <v>131</v>
      </c>
      <c r="I8" s="7" t="s">
        <v>134</v>
      </c>
      <c r="J8" s="7" t="s">
        <v>134</v>
      </c>
      <c r="K8" s="7" t="s">
        <v>134</v>
      </c>
      <c r="L8" s="33" t="s">
        <v>131</v>
      </c>
      <c r="M8" s="7" t="s">
        <v>134</v>
      </c>
      <c r="N8" s="7" t="s">
        <v>134</v>
      </c>
      <c r="O8" s="7" t="s">
        <v>134</v>
      </c>
      <c r="P8" s="7" t="s">
        <v>134</v>
      </c>
      <c r="Q8" s="34" t="s">
        <v>134</v>
      </c>
      <c r="R8" s="33" t="s">
        <v>131</v>
      </c>
      <c r="S8" s="7" t="s">
        <v>134</v>
      </c>
      <c r="T8" s="7" t="s">
        <v>134</v>
      </c>
      <c r="U8" s="7" t="s">
        <v>134</v>
      </c>
      <c r="V8" s="7" t="s">
        <v>134</v>
      </c>
      <c r="W8" s="7" t="s">
        <v>134</v>
      </c>
      <c r="X8" s="34" t="s">
        <v>134</v>
      </c>
      <c r="Y8" s="104" t="s">
        <v>131</v>
      </c>
      <c r="AB8" s="54" t="s">
        <v>158</v>
      </c>
      <c r="AC8" s="64">
        <f>COUNTIF($M$3:$M$72, "TP")</f>
        <v>10</v>
      </c>
      <c r="AD8" s="66">
        <f>COUNTIF($M$3:$M$72, "TN")</f>
        <v>60</v>
      </c>
      <c r="AE8" s="57">
        <f>COUNTIF($M$3:$M$72, "FP")</f>
        <v>0</v>
      </c>
      <c r="AF8" s="58">
        <f>COUNTIF($M$3:$M$72, "FN")</f>
        <v>0</v>
      </c>
      <c r="AG8" s="91">
        <f t="shared" si="1"/>
        <v>1</v>
      </c>
      <c r="AH8" s="91">
        <f t="shared" si="2"/>
        <v>1</v>
      </c>
      <c r="AI8" s="92">
        <f t="shared" si="3"/>
        <v>1</v>
      </c>
    </row>
    <row r="9" spans="1:45" ht="20.399999999999999" customHeight="1" x14ac:dyDescent="0.3">
      <c r="A9" s="5" t="s">
        <v>9</v>
      </c>
      <c r="B9" s="6">
        <v>7</v>
      </c>
      <c r="C9" s="6" t="s">
        <v>21</v>
      </c>
      <c r="D9" s="6" t="s">
        <v>7</v>
      </c>
      <c r="E9" s="6" t="s">
        <v>8</v>
      </c>
      <c r="F9" s="6" t="s">
        <v>9</v>
      </c>
      <c r="G9" s="6" t="s">
        <v>22</v>
      </c>
      <c r="H9" s="33" t="s">
        <v>131</v>
      </c>
      <c r="I9" s="7" t="s">
        <v>134</v>
      </c>
      <c r="J9" s="7" t="s">
        <v>134</v>
      </c>
      <c r="K9" s="7" t="s">
        <v>134</v>
      </c>
      <c r="L9" s="33" t="s">
        <v>131</v>
      </c>
      <c r="M9" s="7" t="s">
        <v>134</v>
      </c>
      <c r="N9" s="7" t="s">
        <v>134</v>
      </c>
      <c r="O9" s="7" t="s">
        <v>134</v>
      </c>
      <c r="P9" s="7" t="s">
        <v>134</v>
      </c>
      <c r="Q9" s="34" t="s">
        <v>134</v>
      </c>
      <c r="R9" s="33" t="s">
        <v>131</v>
      </c>
      <c r="S9" s="7" t="s">
        <v>134</v>
      </c>
      <c r="T9" s="7" t="s">
        <v>134</v>
      </c>
      <c r="U9" s="7" t="s">
        <v>134</v>
      </c>
      <c r="V9" s="7" t="s">
        <v>134</v>
      </c>
      <c r="W9" s="7" t="s">
        <v>134</v>
      </c>
      <c r="X9" s="34" t="s">
        <v>134</v>
      </c>
      <c r="Y9" s="112" t="s">
        <v>131</v>
      </c>
      <c r="AB9" s="54" t="s">
        <v>159</v>
      </c>
      <c r="AC9" s="61">
        <f>COUNTIF($N$3:$N$72, "TP")</f>
        <v>16</v>
      </c>
      <c r="AD9" s="58">
        <f>COUNTIF($N$3:$N$72, "TN")</f>
        <v>50</v>
      </c>
      <c r="AE9" s="58">
        <f>COUNTIF($N$3:$N$72, "FP")</f>
        <v>0</v>
      </c>
      <c r="AF9" s="58">
        <f>COUNTIF($N$3:$N$72, "FN")</f>
        <v>4</v>
      </c>
      <c r="AG9" s="91">
        <f t="shared" si="1"/>
        <v>1</v>
      </c>
      <c r="AH9" s="91">
        <f t="shared" si="2"/>
        <v>0.8</v>
      </c>
      <c r="AI9" s="92">
        <f t="shared" si="3"/>
        <v>0.88888888888888884</v>
      </c>
    </row>
    <row r="10" spans="1:45" ht="20.399999999999999" customHeight="1" x14ac:dyDescent="0.3">
      <c r="A10" s="5" t="s">
        <v>9</v>
      </c>
      <c r="B10" s="6">
        <v>8</v>
      </c>
      <c r="C10" s="6" t="s">
        <v>23</v>
      </c>
      <c r="D10" s="6" t="s">
        <v>7</v>
      </c>
      <c r="E10" s="6" t="s">
        <v>8</v>
      </c>
      <c r="F10" s="6" t="s">
        <v>9</v>
      </c>
      <c r="G10" s="6" t="s">
        <v>24</v>
      </c>
      <c r="H10" s="33" t="s">
        <v>131</v>
      </c>
      <c r="I10" s="7" t="s">
        <v>134</v>
      </c>
      <c r="J10" s="7" t="s">
        <v>134</v>
      </c>
      <c r="K10" s="7" t="s">
        <v>134</v>
      </c>
      <c r="L10" s="33" t="s">
        <v>131</v>
      </c>
      <c r="M10" s="7" t="s">
        <v>134</v>
      </c>
      <c r="N10" s="7" t="s">
        <v>134</v>
      </c>
      <c r="O10" s="7" t="s">
        <v>134</v>
      </c>
      <c r="P10" s="7" t="s">
        <v>134</v>
      </c>
      <c r="Q10" s="34" t="s">
        <v>134</v>
      </c>
      <c r="R10" s="33" t="s">
        <v>131</v>
      </c>
      <c r="S10" s="7" t="s">
        <v>134</v>
      </c>
      <c r="T10" s="7" t="s">
        <v>134</v>
      </c>
      <c r="U10" s="7" t="s">
        <v>134</v>
      </c>
      <c r="V10" s="7" t="s">
        <v>134</v>
      </c>
      <c r="W10" s="7" t="s">
        <v>134</v>
      </c>
      <c r="X10" s="34" t="s">
        <v>134</v>
      </c>
      <c r="Y10" s="112" t="s">
        <v>131</v>
      </c>
      <c r="AB10" s="54" t="s">
        <v>160</v>
      </c>
      <c r="AC10" s="61">
        <f>COUNTIF($O$3:$O$72, "TP")</f>
        <v>10</v>
      </c>
      <c r="AD10" s="58">
        <f>COUNTIF($O$3:$O$72, "TN")</f>
        <v>60</v>
      </c>
      <c r="AE10" s="58">
        <f>COUNTIF($O$3:$O$72, "FP")</f>
        <v>0</v>
      </c>
      <c r="AF10" s="58">
        <f>COUNTIF($O$3:$O$72, "FN")</f>
        <v>0</v>
      </c>
      <c r="AG10" s="91">
        <f t="shared" si="1"/>
        <v>1</v>
      </c>
      <c r="AH10" s="91">
        <f t="shared" si="2"/>
        <v>1</v>
      </c>
      <c r="AI10" s="92">
        <f t="shared" si="3"/>
        <v>1</v>
      </c>
    </row>
    <row r="11" spans="1:45" ht="20.399999999999999" customHeight="1" x14ac:dyDescent="0.3">
      <c r="A11" s="5" t="s">
        <v>9</v>
      </c>
      <c r="B11" s="6">
        <v>9</v>
      </c>
      <c r="C11" s="6" t="s">
        <v>25</v>
      </c>
      <c r="D11" s="6" t="s">
        <v>7</v>
      </c>
      <c r="E11" s="6" t="s">
        <v>8</v>
      </c>
      <c r="F11" s="6" t="s">
        <v>9</v>
      </c>
      <c r="G11" s="6" t="s">
        <v>26</v>
      </c>
      <c r="H11" s="33" t="s">
        <v>131</v>
      </c>
      <c r="I11" s="7" t="s">
        <v>134</v>
      </c>
      <c r="J11" s="7" t="s">
        <v>134</v>
      </c>
      <c r="K11" s="7" t="s">
        <v>134</v>
      </c>
      <c r="L11" s="33" t="s">
        <v>131</v>
      </c>
      <c r="M11" s="7" t="s">
        <v>134</v>
      </c>
      <c r="N11" s="7" t="s">
        <v>134</v>
      </c>
      <c r="O11" s="7" t="s">
        <v>134</v>
      </c>
      <c r="P11" s="7" t="s">
        <v>134</v>
      </c>
      <c r="Q11" s="34" t="s">
        <v>134</v>
      </c>
      <c r="R11" s="33" t="s">
        <v>131</v>
      </c>
      <c r="S11" s="7" t="s">
        <v>134</v>
      </c>
      <c r="T11" s="7" t="s">
        <v>134</v>
      </c>
      <c r="U11" s="7" t="s">
        <v>134</v>
      </c>
      <c r="V11" s="7" t="s">
        <v>134</v>
      </c>
      <c r="W11" s="7" t="s">
        <v>134</v>
      </c>
      <c r="X11" s="34" t="s">
        <v>134</v>
      </c>
      <c r="Y11" s="112" t="s">
        <v>131</v>
      </c>
      <c r="AB11" s="54" t="s">
        <v>161</v>
      </c>
      <c r="AC11" s="61">
        <f>COUNTIF($P$3:$P$72, "TP")</f>
        <v>10</v>
      </c>
      <c r="AD11" s="58">
        <f>COUNTIF($P$3:$P$72, "TN")</f>
        <v>60</v>
      </c>
      <c r="AE11" s="58">
        <f>COUNTIF($P$3:$P$72, "FP")</f>
        <v>0</v>
      </c>
      <c r="AF11" s="58">
        <f>COUNTIF($P$3:$P$72, "FN")</f>
        <v>0</v>
      </c>
      <c r="AG11" s="91">
        <f t="shared" si="1"/>
        <v>1</v>
      </c>
      <c r="AH11" s="91">
        <f t="shared" si="2"/>
        <v>1</v>
      </c>
      <c r="AI11" s="92">
        <f t="shared" si="3"/>
        <v>1</v>
      </c>
    </row>
    <row r="12" spans="1:45" ht="20.399999999999999" customHeight="1" thickBot="1" x14ac:dyDescent="0.35">
      <c r="A12" s="8" t="s">
        <v>9</v>
      </c>
      <c r="B12" s="9">
        <v>10</v>
      </c>
      <c r="C12" s="9" t="s">
        <v>27</v>
      </c>
      <c r="D12" s="9" t="s">
        <v>7</v>
      </c>
      <c r="E12" s="9" t="s">
        <v>8</v>
      </c>
      <c r="F12" s="9" t="s">
        <v>9</v>
      </c>
      <c r="G12" s="9" t="s">
        <v>28</v>
      </c>
      <c r="H12" s="35" t="s">
        <v>131</v>
      </c>
      <c r="I12" s="10" t="s">
        <v>134</v>
      </c>
      <c r="J12" s="10" t="s">
        <v>134</v>
      </c>
      <c r="K12" s="10" t="s">
        <v>134</v>
      </c>
      <c r="L12" s="35" t="s">
        <v>131</v>
      </c>
      <c r="M12" s="10" t="s">
        <v>134</v>
      </c>
      <c r="N12" s="10" t="s">
        <v>134</v>
      </c>
      <c r="O12" s="10" t="s">
        <v>134</v>
      </c>
      <c r="P12" s="10" t="s">
        <v>134</v>
      </c>
      <c r="Q12" s="36" t="s">
        <v>134</v>
      </c>
      <c r="R12" s="35" t="s">
        <v>131</v>
      </c>
      <c r="S12" s="10" t="s">
        <v>134</v>
      </c>
      <c r="T12" s="10" t="s">
        <v>134</v>
      </c>
      <c r="U12" s="10" t="s">
        <v>134</v>
      </c>
      <c r="V12" s="10" t="s">
        <v>134</v>
      </c>
      <c r="W12" s="10" t="s">
        <v>134</v>
      </c>
      <c r="X12" s="36" t="s">
        <v>134</v>
      </c>
      <c r="Y12" s="113" t="s">
        <v>131</v>
      </c>
      <c r="AB12" s="54" t="s">
        <v>162</v>
      </c>
      <c r="AC12" s="61">
        <f>COUNTIF($Q$3:$Q$72, "TP")</f>
        <v>10</v>
      </c>
      <c r="AD12" s="58">
        <f>COUNTIF($Q$3:$Q$72, "TN")</f>
        <v>60</v>
      </c>
      <c r="AE12" s="58">
        <f>COUNTIF($Q$3:$Q$72, "FP")</f>
        <v>0</v>
      </c>
      <c r="AF12" s="58">
        <f>COUNTIF($Q$3:$Q$72, "FN")</f>
        <v>0</v>
      </c>
      <c r="AG12" s="91">
        <f t="shared" si="1"/>
        <v>1</v>
      </c>
      <c r="AH12" s="91">
        <f t="shared" si="2"/>
        <v>1</v>
      </c>
      <c r="AI12" s="92">
        <f t="shared" si="3"/>
        <v>1</v>
      </c>
    </row>
    <row r="13" spans="1:45" ht="20.399999999999999" customHeight="1" x14ac:dyDescent="0.3">
      <c r="A13" s="1" t="s">
        <v>30</v>
      </c>
      <c r="B13" s="2">
        <v>1</v>
      </c>
      <c r="C13" s="2" t="s">
        <v>6</v>
      </c>
      <c r="D13" s="2" t="s">
        <v>7</v>
      </c>
      <c r="E13" s="2" t="s">
        <v>29</v>
      </c>
      <c r="F13" s="2" t="s">
        <v>30</v>
      </c>
      <c r="G13" s="2" t="s">
        <v>31</v>
      </c>
      <c r="H13" s="31" t="s">
        <v>131</v>
      </c>
      <c r="I13" s="3" t="s">
        <v>134</v>
      </c>
      <c r="J13" s="3" t="s">
        <v>134</v>
      </c>
      <c r="K13" s="3" t="s">
        <v>134</v>
      </c>
      <c r="L13" s="31" t="s">
        <v>134</v>
      </c>
      <c r="M13" s="3" t="s">
        <v>131</v>
      </c>
      <c r="N13" s="3" t="s">
        <v>134</v>
      </c>
      <c r="O13" s="3" t="s">
        <v>134</v>
      </c>
      <c r="P13" s="3" t="s">
        <v>134</v>
      </c>
      <c r="Q13" s="32" t="s">
        <v>134</v>
      </c>
      <c r="R13" s="31" t="s">
        <v>134</v>
      </c>
      <c r="S13" s="3" t="s">
        <v>131</v>
      </c>
      <c r="T13" s="3" t="s">
        <v>134</v>
      </c>
      <c r="U13" s="3" t="s">
        <v>134</v>
      </c>
      <c r="V13" s="3" t="s">
        <v>134</v>
      </c>
      <c r="W13" s="3" t="s">
        <v>134</v>
      </c>
      <c r="X13" s="32" t="s">
        <v>134</v>
      </c>
      <c r="Y13" s="114" t="s">
        <v>135</v>
      </c>
      <c r="AB13" s="55" t="s">
        <v>163</v>
      </c>
      <c r="AC13" s="61">
        <f>COUNTIF($R$3:$R$72, "TP")</f>
        <v>10</v>
      </c>
      <c r="AD13" s="58">
        <f>COUNTIF($R$3:$R$72, "TN")</f>
        <v>60</v>
      </c>
      <c r="AE13" s="58">
        <f>COUNTIF($R$3:$R$72, "FP")</f>
        <v>0</v>
      </c>
      <c r="AF13" s="58">
        <f>COUNTIF($R$3:$R$72, "FN")</f>
        <v>0</v>
      </c>
      <c r="AG13" s="91">
        <f t="shared" si="1"/>
        <v>1</v>
      </c>
      <c r="AH13" s="91">
        <f t="shared" si="2"/>
        <v>1</v>
      </c>
      <c r="AI13" s="92">
        <f t="shared" si="3"/>
        <v>1</v>
      </c>
    </row>
    <row r="14" spans="1:45" ht="20.399999999999999" customHeight="1" x14ac:dyDescent="0.3">
      <c r="A14" s="5" t="s">
        <v>30</v>
      </c>
      <c r="B14" s="6">
        <v>2</v>
      </c>
      <c r="C14" s="6" t="s">
        <v>11</v>
      </c>
      <c r="D14" s="6" t="s">
        <v>7</v>
      </c>
      <c r="E14" s="6" t="s">
        <v>29</v>
      </c>
      <c r="F14" s="6" t="s">
        <v>30</v>
      </c>
      <c r="G14" s="6" t="s">
        <v>32</v>
      </c>
      <c r="H14" s="33" t="s">
        <v>131</v>
      </c>
      <c r="I14" s="7" t="s">
        <v>134</v>
      </c>
      <c r="J14" s="7" t="s">
        <v>134</v>
      </c>
      <c r="K14" s="7" t="s">
        <v>134</v>
      </c>
      <c r="L14" s="33" t="s">
        <v>134</v>
      </c>
      <c r="M14" s="7" t="s">
        <v>131</v>
      </c>
      <c r="N14" s="7" t="s">
        <v>134</v>
      </c>
      <c r="O14" s="7" t="s">
        <v>134</v>
      </c>
      <c r="P14" s="7" t="s">
        <v>134</v>
      </c>
      <c r="Q14" s="34" t="s">
        <v>134</v>
      </c>
      <c r="R14" s="33" t="s">
        <v>134</v>
      </c>
      <c r="S14" s="7" t="s">
        <v>131</v>
      </c>
      <c r="T14" s="7" t="s">
        <v>134</v>
      </c>
      <c r="U14" s="7" t="s">
        <v>134</v>
      </c>
      <c r="V14" s="7" t="s">
        <v>134</v>
      </c>
      <c r="W14" s="7" t="s">
        <v>134</v>
      </c>
      <c r="X14" s="34" t="s">
        <v>134</v>
      </c>
      <c r="Y14" s="112" t="s">
        <v>131</v>
      </c>
      <c r="AB14" s="55" t="s">
        <v>164</v>
      </c>
      <c r="AC14" s="61">
        <f>COUNTIF($S$3:$S$72, "TP")</f>
        <v>10</v>
      </c>
      <c r="AD14" s="58">
        <f>COUNTIF($S$3:$S$72, "TN")</f>
        <v>60</v>
      </c>
      <c r="AE14" s="58">
        <f>COUNTIF($S$3:$S$72, "FP")</f>
        <v>0</v>
      </c>
      <c r="AF14" s="58">
        <f>COUNTIF($S$3:$S$72, "FN")</f>
        <v>0</v>
      </c>
      <c r="AG14" s="91">
        <f t="shared" si="1"/>
        <v>1</v>
      </c>
      <c r="AH14" s="91">
        <f t="shared" si="2"/>
        <v>1</v>
      </c>
      <c r="AI14" s="92">
        <f t="shared" si="3"/>
        <v>1</v>
      </c>
    </row>
    <row r="15" spans="1:45" ht="20.399999999999999" customHeight="1" x14ac:dyDescent="0.3">
      <c r="A15" s="5" t="s">
        <v>30</v>
      </c>
      <c r="B15" s="6">
        <v>3</v>
      </c>
      <c r="C15" s="6" t="s">
        <v>13</v>
      </c>
      <c r="D15" s="6" t="s">
        <v>7</v>
      </c>
      <c r="E15" s="6" t="s">
        <v>29</v>
      </c>
      <c r="F15" s="6" t="s">
        <v>30</v>
      </c>
      <c r="G15" s="6" t="s">
        <v>33</v>
      </c>
      <c r="H15" s="33" t="s">
        <v>131</v>
      </c>
      <c r="I15" s="7" t="s">
        <v>134</v>
      </c>
      <c r="J15" s="7" t="s">
        <v>134</v>
      </c>
      <c r="K15" s="7" t="s">
        <v>134</v>
      </c>
      <c r="L15" s="33" t="s">
        <v>134</v>
      </c>
      <c r="M15" s="7" t="s">
        <v>131</v>
      </c>
      <c r="N15" s="7" t="s">
        <v>134</v>
      </c>
      <c r="O15" s="7" t="s">
        <v>134</v>
      </c>
      <c r="P15" s="7" t="s">
        <v>134</v>
      </c>
      <c r="Q15" s="34" t="s">
        <v>134</v>
      </c>
      <c r="R15" s="33" t="s">
        <v>134</v>
      </c>
      <c r="S15" s="7" t="s">
        <v>131</v>
      </c>
      <c r="T15" s="7" t="s">
        <v>134</v>
      </c>
      <c r="U15" s="7" t="s">
        <v>134</v>
      </c>
      <c r="V15" s="7" t="s">
        <v>134</v>
      </c>
      <c r="W15" s="7" t="s">
        <v>134</v>
      </c>
      <c r="X15" s="34" t="s">
        <v>134</v>
      </c>
      <c r="Y15" s="112" t="s">
        <v>135</v>
      </c>
      <c r="AB15" s="55" t="s">
        <v>165</v>
      </c>
      <c r="AC15" s="61">
        <f>COUNTIF($T$3:$T$72, "TP")</f>
        <v>6</v>
      </c>
      <c r="AD15" s="58">
        <f>COUNTIF($T$3:$T$72, "TN")</f>
        <v>60</v>
      </c>
      <c r="AE15" s="58">
        <f>COUNTIF($T$3:$T$72, "FP")</f>
        <v>0</v>
      </c>
      <c r="AF15" s="58">
        <f>COUNTIF($T$3:$T$72, "FN")</f>
        <v>4</v>
      </c>
      <c r="AG15" s="91">
        <f t="shared" si="1"/>
        <v>1</v>
      </c>
      <c r="AH15" s="91">
        <f t="shared" si="2"/>
        <v>0.6</v>
      </c>
      <c r="AI15" s="92">
        <f t="shared" si="3"/>
        <v>0.75</v>
      </c>
    </row>
    <row r="16" spans="1:45" ht="20.399999999999999" customHeight="1" x14ac:dyDescent="0.3">
      <c r="A16" s="5" t="s">
        <v>30</v>
      </c>
      <c r="B16" s="6">
        <v>4</v>
      </c>
      <c r="C16" s="6" t="s">
        <v>15</v>
      </c>
      <c r="D16" s="6" t="s">
        <v>7</v>
      </c>
      <c r="E16" s="6" t="s">
        <v>29</v>
      </c>
      <c r="F16" s="6" t="s">
        <v>30</v>
      </c>
      <c r="G16" s="6" t="s">
        <v>34</v>
      </c>
      <c r="H16" s="33" t="s">
        <v>131</v>
      </c>
      <c r="I16" s="7" t="s">
        <v>134</v>
      </c>
      <c r="J16" s="7" t="s">
        <v>134</v>
      </c>
      <c r="K16" s="7" t="s">
        <v>134</v>
      </c>
      <c r="L16" s="33" t="s">
        <v>134</v>
      </c>
      <c r="M16" s="7" t="s">
        <v>131</v>
      </c>
      <c r="N16" s="7" t="s">
        <v>134</v>
      </c>
      <c r="O16" s="7" t="s">
        <v>134</v>
      </c>
      <c r="P16" s="7" t="s">
        <v>134</v>
      </c>
      <c r="Q16" s="34" t="s">
        <v>134</v>
      </c>
      <c r="R16" s="33" t="s">
        <v>134</v>
      </c>
      <c r="S16" s="7" t="s">
        <v>131</v>
      </c>
      <c r="T16" s="7" t="s">
        <v>134</v>
      </c>
      <c r="U16" s="7" t="s">
        <v>134</v>
      </c>
      <c r="V16" s="7" t="s">
        <v>134</v>
      </c>
      <c r="W16" s="7" t="s">
        <v>134</v>
      </c>
      <c r="X16" s="34" t="s">
        <v>134</v>
      </c>
      <c r="Y16" s="112" t="s">
        <v>131</v>
      </c>
      <c r="AB16" s="55" t="s">
        <v>166</v>
      </c>
      <c r="AC16" s="61">
        <f>COUNTIF($U$3:$U$72, "TP")</f>
        <v>9</v>
      </c>
      <c r="AD16" s="58">
        <f>COUNTIF($U$3:$U$72, "TN")</f>
        <v>60</v>
      </c>
      <c r="AE16" s="58">
        <f>COUNTIF($U$3:$U$72, "FP")</f>
        <v>0</v>
      </c>
      <c r="AF16" s="58">
        <f>COUNTIF($U$3:$U$72, "FN")</f>
        <v>1</v>
      </c>
      <c r="AG16" s="91">
        <f t="shared" si="1"/>
        <v>1</v>
      </c>
      <c r="AH16" s="91">
        <f t="shared" si="2"/>
        <v>0.9</v>
      </c>
      <c r="AI16" s="92">
        <f t="shared" si="3"/>
        <v>0.94736842105263153</v>
      </c>
    </row>
    <row r="17" spans="1:35" ht="20.399999999999999" customHeight="1" x14ac:dyDescent="0.3">
      <c r="A17" s="5" t="s">
        <v>30</v>
      </c>
      <c r="B17" s="6">
        <v>5</v>
      </c>
      <c r="C17" s="6" t="s">
        <v>17</v>
      </c>
      <c r="D17" s="6" t="s">
        <v>7</v>
      </c>
      <c r="E17" s="6" t="s">
        <v>29</v>
      </c>
      <c r="F17" s="6" t="s">
        <v>30</v>
      </c>
      <c r="G17" s="6" t="s">
        <v>35</v>
      </c>
      <c r="H17" s="33" t="s">
        <v>131</v>
      </c>
      <c r="I17" s="7" t="s">
        <v>134</v>
      </c>
      <c r="J17" s="7" t="s">
        <v>134</v>
      </c>
      <c r="K17" s="7" t="s">
        <v>134</v>
      </c>
      <c r="L17" s="33" t="s">
        <v>134</v>
      </c>
      <c r="M17" s="7" t="s">
        <v>131</v>
      </c>
      <c r="N17" s="7" t="s">
        <v>134</v>
      </c>
      <c r="O17" s="7" t="s">
        <v>134</v>
      </c>
      <c r="P17" s="7" t="s">
        <v>134</v>
      </c>
      <c r="Q17" s="34" t="s">
        <v>134</v>
      </c>
      <c r="R17" s="33" t="s">
        <v>134</v>
      </c>
      <c r="S17" s="7" t="s">
        <v>131</v>
      </c>
      <c r="T17" s="7" t="s">
        <v>134</v>
      </c>
      <c r="U17" s="7" t="s">
        <v>134</v>
      </c>
      <c r="V17" s="7" t="s">
        <v>134</v>
      </c>
      <c r="W17" s="7" t="s">
        <v>134</v>
      </c>
      <c r="X17" s="34" t="s">
        <v>134</v>
      </c>
      <c r="Y17" s="112" t="s">
        <v>135</v>
      </c>
      <c r="AB17" s="55" t="s">
        <v>167</v>
      </c>
      <c r="AC17" s="61">
        <f>COUNTIF($V$3:$V$72, "TP")</f>
        <v>10</v>
      </c>
      <c r="AD17" s="58">
        <f>COUNTIF($V$3:$V$72, "TN")</f>
        <v>60</v>
      </c>
      <c r="AE17" s="58">
        <f>COUNTIF($V$3:$V$72, "FP")</f>
        <v>0</v>
      </c>
      <c r="AF17" s="58">
        <f>COUNTIF($V$3:$V$72, "FN")</f>
        <v>0</v>
      </c>
      <c r="AG17" s="91">
        <f t="shared" si="1"/>
        <v>1</v>
      </c>
      <c r="AH17" s="91">
        <f t="shared" si="2"/>
        <v>1</v>
      </c>
      <c r="AI17" s="92">
        <f t="shared" si="3"/>
        <v>1</v>
      </c>
    </row>
    <row r="18" spans="1:35" ht="20.399999999999999" customHeight="1" x14ac:dyDescent="0.3">
      <c r="A18" s="5" t="s">
        <v>30</v>
      </c>
      <c r="B18" s="6">
        <v>6</v>
      </c>
      <c r="C18" s="6" t="s">
        <v>19</v>
      </c>
      <c r="D18" s="6" t="s">
        <v>7</v>
      </c>
      <c r="E18" s="6" t="s">
        <v>29</v>
      </c>
      <c r="F18" s="6" t="s">
        <v>30</v>
      </c>
      <c r="G18" s="6" t="s">
        <v>36</v>
      </c>
      <c r="H18" s="33" t="s">
        <v>131</v>
      </c>
      <c r="I18" s="7" t="s">
        <v>134</v>
      </c>
      <c r="J18" s="7" t="s">
        <v>134</v>
      </c>
      <c r="K18" s="7" t="s">
        <v>134</v>
      </c>
      <c r="L18" s="33" t="s">
        <v>134</v>
      </c>
      <c r="M18" s="7" t="s">
        <v>131</v>
      </c>
      <c r="N18" s="7" t="s">
        <v>134</v>
      </c>
      <c r="O18" s="7" t="s">
        <v>134</v>
      </c>
      <c r="P18" s="7" t="s">
        <v>134</v>
      </c>
      <c r="Q18" s="34" t="s">
        <v>134</v>
      </c>
      <c r="R18" s="33" t="s">
        <v>134</v>
      </c>
      <c r="S18" s="7" t="s">
        <v>131</v>
      </c>
      <c r="T18" s="7" t="s">
        <v>134</v>
      </c>
      <c r="U18" s="7" t="s">
        <v>134</v>
      </c>
      <c r="V18" s="7" t="s">
        <v>134</v>
      </c>
      <c r="W18" s="7" t="s">
        <v>134</v>
      </c>
      <c r="X18" s="34" t="s">
        <v>134</v>
      </c>
      <c r="Y18" s="112" t="s">
        <v>135</v>
      </c>
      <c r="AB18" s="55" t="s">
        <v>168</v>
      </c>
      <c r="AC18" s="61">
        <f>COUNTIF($W$3:$W$72, "TP")</f>
        <v>10</v>
      </c>
      <c r="AD18" s="58">
        <f>COUNTIF($W$3:$W$72, "TN")</f>
        <v>60</v>
      </c>
      <c r="AE18" s="58">
        <f>COUNTIF($W$3:$W$72, "FP")</f>
        <v>0</v>
      </c>
      <c r="AF18" s="58">
        <f>COUNTIF($W$3:$W$72, "FN")</f>
        <v>0</v>
      </c>
      <c r="AG18" s="91">
        <f t="shared" si="1"/>
        <v>1</v>
      </c>
      <c r="AH18" s="91">
        <f t="shared" si="2"/>
        <v>1</v>
      </c>
      <c r="AI18" s="92">
        <f t="shared" si="3"/>
        <v>1</v>
      </c>
    </row>
    <row r="19" spans="1:35" ht="20.399999999999999" customHeight="1" thickBot="1" x14ac:dyDescent="0.35">
      <c r="A19" s="5" t="s">
        <v>30</v>
      </c>
      <c r="B19" s="6">
        <v>7</v>
      </c>
      <c r="C19" s="6" t="s">
        <v>21</v>
      </c>
      <c r="D19" s="6" t="s">
        <v>7</v>
      </c>
      <c r="E19" s="6" t="s">
        <v>29</v>
      </c>
      <c r="F19" s="6" t="s">
        <v>30</v>
      </c>
      <c r="G19" s="6" t="s">
        <v>37</v>
      </c>
      <c r="H19" s="33" t="s">
        <v>131</v>
      </c>
      <c r="I19" s="7" t="s">
        <v>134</v>
      </c>
      <c r="J19" s="7" t="s">
        <v>134</v>
      </c>
      <c r="K19" s="7" t="s">
        <v>134</v>
      </c>
      <c r="L19" s="33" t="s">
        <v>134</v>
      </c>
      <c r="M19" s="7" t="s">
        <v>131</v>
      </c>
      <c r="N19" s="7" t="s">
        <v>134</v>
      </c>
      <c r="O19" s="7" t="s">
        <v>134</v>
      </c>
      <c r="P19" s="7" t="s">
        <v>134</v>
      </c>
      <c r="Q19" s="34" t="s">
        <v>134</v>
      </c>
      <c r="R19" s="33" t="s">
        <v>134</v>
      </c>
      <c r="S19" s="7" t="s">
        <v>131</v>
      </c>
      <c r="T19" s="7" t="s">
        <v>134</v>
      </c>
      <c r="U19" s="7" t="s">
        <v>134</v>
      </c>
      <c r="V19" s="7" t="s">
        <v>134</v>
      </c>
      <c r="W19" s="7" t="s">
        <v>134</v>
      </c>
      <c r="X19" s="34" t="s">
        <v>134</v>
      </c>
      <c r="Y19" s="112" t="s">
        <v>131</v>
      </c>
      <c r="AB19" s="56" t="s">
        <v>169</v>
      </c>
      <c r="AC19" s="62">
        <f>COUNTIF($X$3:$X$72, "TP")</f>
        <v>10</v>
      </c>
      <c r="AD19" s="63">
        <f>COUNTIF($X$3:$X$72, "TN")</f>
        <v>60</v>
      </c>
      <c r="AE19" s="63">
        <f>COUNTIF($X$3:$X$72, "FP")</f>
        <v>0</v>
      </c>
      <c r="AF19" s="63">
        <f>COUNTIF($X$3:$X$72, "FN")</f>
        <v>0</v>
      </c>
      <c r="AG19" s="93">
        <f t="shared" si="1"/>
        <v>1</v>
      </c>
      <c r="AH19" s="93">
        <f t="shared" si="2"/>
        <v>1</v>
      </c>
      <c r="AI19" s="94">
        <f t="shared" si="3"/>
        <v>1</v>
      </c>
    </row>
    <row r="20" spans="1:35" ht="15" thickBot="1" x14ac:dyDescent="0.35">
      <c r="A20" s="5" t="s">
        <v>30</v>
      </c>
      <c r="B20" s="6">
        <v>8</v>
      </c>
      <c r="C20" s="6" t="s">
        <v>23</v>
      </c>
      <c r="D20" s="6" t="s">
        <v>7</v>
      </c>
      <c r="E20" s="6" t="s">
        <v>29</v>
      </c>
      <c r="F20" s="6" t="s">
        <v>30</v>
      </c>
      <c r="G20" s="6" t="s">
        <v>38</v>
      </c>
      <c r="H20" s="33" t="s">
        <v>131</v>
      </c>
      <c r="I20" s="7" t="s">
        <v>134</v>
      </c>
      <c r="J20" s="7" t="s">
        <v>134</v>
      </c>
      <c r="K20" s="7" t="s">
        <v>134</v>
      </c>
      <c r="L20" s="33" t="s">
        <v>134</v>
      </c>
      <c r="M20" s="7" t="s">
        <v>131</v>
      </c>
      <c r="N20" s="7" t="s">
        <v>134</v>
      </c>
      <c r="O20" s="7" t="s">
        <v>134</v>
      </c>
      <c r="P20" s="7" t="s">
        <v>134</v>
      </c>
      <c r="Q20" s="34" t="s">
        <v>134</v>
      </c>
      <c r="R20" s="33" t="s">
        <v>134</v>
      </c>
      <c r="S20" s="7" t="s">
        <v>131</v>
      </c>
      <c r="T20" s="7" t="s">
        <v>134</v>
      </c>
      <c r="U20" s="7" t="s">
        <v>134</v>
      </c>
      <c r="V20" s="7" t="s">
        <v>134</v>
      </c>
      <c r="W20" s="7" t="s">
        <v>134</v>
      </c>
      <c r="X20" s="34" t="s">
        <v>134</v>
      </c>
      <c r="Y20" s="112" t="s">
        <v>131</v>
      </c>
      <c r="AB20" s="111" t="s">
        <v>5</v>
      </c>
      <c r="AC20" s="62">
        <f>COUNTIF($Y$3:$Y$72, "TP")</f>
        <v>49</v>
      </c>
      <c r="AD20" s="63">
        <f>COUNTIF($Y$3:$Y$72, "TN")</f>
        <v>0</v>
      </c>
      <c r="AE20" s="63">
        <f>COUNTIF($Y$3:$Y$72, "FP")</f>
        <v>6</v>
      </c>
      <c r="AF20" s="63">
        <f>COUNTIF($Y$3:$Y$72, "FN")</f>
        <v>10</v>
      </c>
      <c r="AG20" s="109">
        <f t="shared" ref="AG20" si="9">AC20/(AC20+AE20)</f>
        <v>0.89090909090909087</v>
      </c>
      <c r="AH20" s="109">
        <f t="shared" ref="AH20" si="10">AC20/(AC20+AF20)</f>
        <v>0.83050847457627119</v>
      </c>
      <c r="AI20" s="110">
        <f t="shared" ref="AI20" si="11">AC20/(AC20+(AE20+AF20)/2)</f>
        <v>0.85964912280701755</v>
      </c>
    </row>
    <row r="21" spans="1:35" x14ac:dyDescent="0.3">
      <c r="A21" s="5" t="s">
        <v>30</v>
      </c>
      <c r="B21" s="6">
        <v>9</v>
      </c>
      <c r="C21" s="6" t="s">
        <v>25</v>
      </c>
      <c r="D21" s="6" t="s">
        <v>7</v>
      </c>
      <c r="E21" s="6" t="s">
        <v>29</v>
      </c>
      <c r="F21" s="6" t="s">
        <v>30</v>
      </c>
      <c r="G21" s="6" t="s">
        <v>39</v>
      </c>
      <c r="H21" s="33" t="s">
        <v>131</v>
      </c>
      <c r="I21" s="7" t="s">
        <v>134</v>
      </c>
      <c r="J21" s="7" t="s">
        <v>134</v>
      </c>
      <c r="K21" s="7" t="s">
        <v>134</v>
      </c>
      <c r="L21" s="33" t="s">
        <v>134</v>
      </c>
      <c r="M21" s="7" t="s">
        <v>131</v>
      </c>
      <c r="N21" s="7" t="s">
        <v>134</v>
      </c>
      <c r="O21" s="7" t="s">
        <v>134</v>
      </c>
      <c r="P21" s="7" t="s">
        <v>134</v>
      </c>
      <c r="Q21" s="34" t="s">
        <v>134</v>
      </c>
      <c r="R21" s="33" t="s">
        <v>134</v>
      </c>
      <c r="S21" s="7" t="s">
        <v>131</v>
      </c>
      <c r="T21" s="7" t="s">
        <v>134</v>
      </c>
      <c r="U21" s="7" t="s">
        <v>134</v>
      </c>
      <c r="V21" s="7" t="s">
        <v>134</v>
      </c>
      <c r="W21" s="7" t="s">
        <v>134</v>
      </c>
      <c r="X21" s="34" t="s">
        <v>134</v>
      </c>
      <c r="Y21" s="112" t="s">
        <v>131</v>
      </c>
    </row>
    <row r="22" spans="1:35" ht="15.75" customHeight="1" thickBot="1" x14ac:dyDescent="0.35">
      <c r="A22" s="8" t="s">
        <v>30</v>
      </c>
      <c r="B22" s="9">
        <v>10</v>
      </c>
      <c r="C22" s="9" t="s">
        <v>27</v>
      </c>
      <c r="D22" s="9" t="s">
        <v>7</v>
      </c>
      <c r="E22" s="9" t="s">
        <v>29</v>
      </c>
      <c r="F22" s="9" t="s">
        <v>30</v>
      </c>
      <c r="G22" s="9" t="s">
        <v>40</v>
      </c>
      <c r="H22" s="35" t="s">
        <v>131</v>
      </c>
      <c r="I22" s="10" t="s">
        <v>134</v>
      </c>
      <c r="J22" s="10" t="s">
        <v>134</v>
      </c>
      <c r="K22" s="10" t="s">
        <v>134</v>
      </c>
      <c r="L22" s="35" t="s">
        <v>134</v>
      </c>
      <c r="M22" s="10" t="s">
        <v>131</v>
      </c>
      <c r="N22" s="10" t="s">
        <v>134</v>
      </c>
      <c r="O22" s="10" t="s">
        <v>134</v>
      </c>
      <c r="P22" s="10" t="s">
        <v>134</v>
      </c>
      <c r="Q22" s="36" t="s">
        <v>134</v>
      </c>
      <c r="R22" s="35" t="s">
        <v>134</v>
      </c>
      <c r="S22" s="10" t="s">
        <v>131</v>
      </c>
      <c r="T22" s="10" t="s">
        <v>134</v>
      </c>
      <c r="U22" s="10" t="s">
        <v>134</v>
      </c>
      <c r="V22" s="10" t="s">
        <v>134</v>
      </c>
      <c r="W22" s="10" t="s">
        <v>134</v>
      </c>
      <c r="X22" s="36" t="s">
        <v>134</v>
      </c>
      <c r="Y22" s="113" t="s">
        <v>135</v>
      </c>
    </row>
    <row r="23" spans="1:35" ht="15.75" customHeight="1" x14ac:dyDescent="0.3">
      <c r="A23" s="1" t="s">
        <v>43</v>
      </c>
      <c r="B23" s="2">
        <v>1</v>
      </c>
      <c r="C23" s="2" t="s">
        <v>6</v>
      </c>
      <c r="D23" s="2" t="s">
        <v>41</v>
      </c>
      <c r="E23" s="2" t="s">
        <v>42</v>
      </c>
      <c r="F23" s="2" t="s">
        <v>43</v>
      </c>
      <c r="G23" s="2" t="s">
        <v>44</v>
      </c>
      <c r="H23" s="31" t="s">
        <v>134</v>
      </c>
      <c r="I23" s="3" t="s">
        <v>131</v>
      </c>
      <c r="J23" s="3" t="s">
        <v>134</v>
      </c>
      <c r="K23" s="3" t="s">
        <v>134</v>
      </c>
      <c r="L23" s="31" t="s">
        <v>134</v>
      </c>
      <c r="M23" s="3" t="s">
        <v>134</v>
      </c>
      <c r="N23" s="3" t="s">
        <v>131</v>
      </c>
      <c r="O23" s="3" t="s">
        <v>134</v>
      </c>
      <c r="P23" s="3" t="s">
        <v>134</v>
      </c>
      <c r="Q23" s="32" t="s">
        <v>134</v>
      </c>
      <c r="R23" s="31" t="s">
        <v>134</v>
      </c>
      <c r="S23" s="3" t="s">
        <v>134</v>
      </c>
      <c r="T23" s="3" t="s">
        <v>131</v>
      </c>
      <c r="U23" s="3" t="s">
        <v>134</v>
      </c>
      <c r="V23" s="3" t="s">
        <v>134</v>
      </c>
      <c r="W23" s="3" t="s">
        <v>134</v>
      </c>
      <c r="X23" s="32" t="s">
        <v>134</v>
      </c>
      <c r="Y23" s="114" t="s">
        <v>131</v>
      </c>
    </row>
    <row r="24" spans="1:35" ht="15.75" customHeight="1" x14ac:dyDescent="0.3">
      <c r="A24" s="5" t="s">
        <v>43</v>
      </c>
      <c r="B24" s="6">
        <v>2</v>
      </c>
      <c r="C24" s="6" t="s">
        <v>11</v>
      </c>
      <c r="D24" s="6" t="s">
        <v>41</v>
      </c>
      <c r="E24" s="6" t="s">
        <v>42</v>
      </c>
      <c r="F24" s="6" t="s">
        <v>43</v>
      </c>
      <c r="G24" s="6" t="s">
        <v>45</v>
      </c>
      <c r="H24" s="33" t="s">
        <v>134</v>
      </c>
      <c r="I24" s="7" t="s">
        <v>131</v>
      </c>
      <c r="J24" s="7" t="s">
        <v>134</v>
      </c>
      <c r="K24" s="7" t="s">
        <v>134</v>
      </c>
      <c r="L24" s="33" t="s">
        <v>134</v>
      </c>
      <c r="M24" s="7" t="s">
        <v>134</v>
      </c>
      <c r="N24" s="7" t="s">
        <v>131</v>
      </c>
      <c r="O24" s="7" t="s">
        <v>134</v>
      </c>
      <c r="P24" s="7" t="s">
        <v>134</v>
      </c>
      <c r="Q24" s="34" t="s">
        <v>134</v>
      </c>
      <c r="R24" s="33" t="s">
        <v>134</v>
      </c>
      <c r="S24" s="7" t="s">
        <v>134</v>
      </c>
      <c r="T24" s="7" t="s">
        <v>131</v>
      </c>
      <c r="U24" s="7" t="s">
        <v>134</v>
      </c>
      <c r="V24" s="7" t="s">
        <v>134</v>
      </c>
      <c r="W24" s="7" t="s">
        <v>134</v>
      </c>
      <c r="X24" s="34" t="s">
        <v>134</v>
      </c>
      <c r="Y24" s="112" t="s">
        <v>132</v>
      </c>
    </row>
    <row r="25" spans="1:35" ht="15.75" customHeight="1" x14ac:dyDescent="0.3">
      <c r="A25" s="5" t="s">
        <v>43</v>
      </c>
      <c r="B25" s="6">
        <v>3</v>
      </c>
      <c r="C25" s="6" t="s">
        <v>13</v>
      </c>
      <c r="D25" s="6" t="s">
        <v>41</v>
      </c>
      <c r="E25" s="6" t="s">
        <v>46</v>
      </c>
      <c r="F25" s="6" t="s">
        <v>47</v>
      </c>
      <c r="G25" s="6" t="s">
        <v>48</v>
      </c>
      <c r="H25" s="33" t="s">
        <v>134</v>
      </c>
      <c r="I25" s="7" t="s">
        <v>132</v>
      </c>
      <c r="J25" s="7" t="s">
        <v>134</v>
      </c>
      <c r="K25" s="7" t="s">
        <v>134</v>
      </c>
      <c r="L25" s="33" t="s">
        <v>134</v>
      </c>
      <c r="M25" s="7" t="s">
        <v>134</v>
      </c>
      <c r="N25" s="7" t="s">
        <v>135</v>
      </c>
      <c r="O25" s="7" t="s">
        <v>134</v>
      </c>
      <c r="P25" s="7" t="s">
        <v>134</v>
      </c>
      <c r="Q25" s="34" t="s">
        <v>134</v>
      </c>
      <c r="R25" s="33" t="s">
        <v>134</v>
      </c>
      <c r="S25" s="7" t="s">
        <v>134</v>
      </c>
      <c r="T25" s="7" t="s">
        <v>135</v>
      </c>
      <c r="U25" s="7" t="s">
        <v>134</v>
      </c>
      <c r="V25" s="7" t="s">
        <v>134</v>
      </c>
      <c r="W25" s="7" t="s">
        <v>134</v>
      </c>
      <c r="X25" s="34" t="s">
        <v>134</v>
      </c>
      <c r="Y25" s="112" t="s">
        <v>185</v>
      </c>
    </row>
    <row r="26" spans="1:35" ht="15.75" customHeight="1" x14ac:dyDescent="0.3">
      <c r="A26" s="5" t="s">
        <v>43</v>
      </c>
      <c r="B26" s="6">
        <v>4</v>
      </c>
      <c r="C26" s="6" t="s">
        <v>15</v>
      </c>
      <c r="D26" s="6" t="s">
        <v>41</v>
      </c>
      <c r="E26" s="6" t="s">
        <v>42</v>
      </c>
      <c r="F26" s="6" t="s">
        <v>43</v>
      </c>
      <c r="G26" s="6" t="s">
        <v>49</v>
      </c>
      <c r="H26" s="33" t="s">
        <v>134</v>
      </c>
      <c r="I26" s="7" t="s">
        <v>131</v>
      </c>
      <c r="J26" s="7" t="s">
        <v>134</v>
      </c>
      <c r="K26" s="7" t="s">
        <v>134</v>
      </c>
      <c r="L26" s="33" t="s">
        <v>134</v>
      </c>
      <c r="M26" s="7" t="s">
        <v>134</v>
      </c>
      <c r="N26" s="7" t="s">
        <v>131</v>
      </c>
      <c r="O26" s="7" t="s">
        <v>134</v>
      </c>
      <c r="P26" s="7" t="s">
        <v>134</v>
      </c>
      <c r="Q26" s="34" t="s">
        <v>134</v>
      </c>
      <c r="R26" s="33" t="s">
        <v>134</v>
      </c>
      <c r="S26" s="7" t="s">
        <v>134</v>
      </c>
      <c r="T26" s="7" t="s">
        <v>131</v>
      </c>
      <c r="U26" s="7" t="s">
        <v>134</v>
      </c>
      <c r="V26" s="7" t="s">
        <v>134</v>
      </c>
      <c r="W26" s="7" t="s">
        <v>134</v>
      </c>
      <c r="X26" s="34" t="s">
        <v>134</v>
      </c>
      <c r="Y26" s="112" t="s">
        <v>132</v>
      </c>
    </row>
    <row r="27" spans="1:35" ht="15.75" customHeight="1" x14ac:dyDescent="0.3">
      <c r="A27" s="5" t="s">
        <v>43</v>
      </c>
      <c r="B27" s="6">
        <v>5</v>
      </c>
      <c r="C27" s="6" t="s">
        <v>17</v>
      </c>
      <c r="D27" s="6" t="s">
        <v>41</v>
      </c>
      <c r="E27" s="6" t="s">
        <v>42</v>
      </c>
      <c r="F27" s="6" t="s">
        <v>43</v>
      </c>
      <c r="G27" s="6" t="s">
        <v>50</v>
      </c>
      <c r="H27" s="33" t="s">
        <v>134</v>
      </c>
      <c r="I27" s="7" t="s">
        <v>131</v>
      </c>
      <c r="J27" s="7" t="s">
        <v>134</v>
      </c>
      <c r="K27" s="7" t="s">
        <v>134</v>
      </c>
      <c r="L27" s="33" t="s">
        <v>134</v>
      </c>
      <c r="M27" s="7" t="s">
        <v>134</v>
      </c>
      <c r="N27" s="7" t="s">
        <v>131</v>
      </c>
      <c r="O27" s="7" t="s">
        <v>134</v>
      </c>
      <c r="P27" s="7" t="s">
        <v>134</v>
      </c>
      <c r="Q27" s="34" t="s">
        <v>134</v>
      </c>
      <c r="R27" s="33" t="s">
        <v>134</v>
      </c>
      <c r="S27" s="7" t="s">
        <v>134</v>
      </c>
      <c r="T27" s="7" t="s">
        <v>131</v>
      </c>
      <c r="U27" s="7" t="s">
        <v>134</v>
      </c>
      <c r="V27" s="7" t="s">
        <v>134</v>
      </c>
      <c r="W27" s="7" t="s">
        <v>134</v>
      </c>
      <c r="X27" s="34" t="s">
        <v>134</v>
      </c>
      <c r="Y27" s="112" t="s">
        <v>132</v>
      </c>
    </row>
    <row r="28" spans="1:35" ht="15.75" customHeight="1" x14ac:dyDescent="0.3">
      <c r="A28" s="5" t="s">
        <v>43</v>
      </c>
      <c r="B28" s="6">
        <v>6</v>
      </c>
      <c r="C28" s="6" t="s">
        <v>19</v>
      </c>
      <c r="D28" s="6" t="s">
        <v>41</v>
      </c>
      <c r="E28" s="6" t="s">
        <v>42</v>
      </c>
      <c r="F28" s="6" t="s">
        <v>43</v>
      </c>
      <c r="G28" s="6" t="s">
        <v>51</v>
      </c>
      <c r="H28" s="33" t="s">
        <v>134</v>
      </c>
      <c r="I28" s="7" t="s">
        <v>131</v>
      </c>
      <c r="J28" s="7" t="s">
        <v>134</v>
      </c>
      <c r="K28" s="7" t="s">
        <v>134</v>
      </c>
      <c r="L28" s="33" t="s">
        <v>134</v>
      </c>
      <c r="M28" s="7" t="s">
        <v>134</v>
      </c>
      <c r="N28" s="7" t="s">
        <v>131</v>
      </c>
      <c r="O28" s="7" t="s">
        <v>134</v>
      </c>
      <c r="P28" s="7" t="s">
        <v>134</v>
      </c>
      <c r="Q28" s="34" t="s">
        <v>134</v>
      </c>
      <c r="R28" s="33" t="s">
        <v>134</v>
      </c>
      <c r="S28" s="7" t="s">
        <v>134</v>
      </c>
      <c r="T28" s="7" t="s">
        <v>131</v>
      </c>
      <c r="U28" s="7" t="s">
        <v>134</v>
      </c>
      <c r="V28" s="7" t="s">
        <v>134</v>
      </c>
      <c r="W28" s="7" t="s">
        <v>134</v>
      </c>
      <c r="X28" s="34" t="s">
        <v>134</v>
      </c>
      <c r="Y28" s="112" t="s">
        <v>132</v>
      </c>
    </row>
    <row r="29" spans="1:35" ht="15.75" customHeight="1" x14ac:dyDescent="0.3">
      <c r="A29" s="5" t="s">
        <v>43</v>
      </c>
      <c r="B29" s="6">
        <v>7</v>
      </c>
      <c r="C29" s="6" t="s">
        <v>21</v>
      </c>
      <c r="D29" s="6" t="s">
        <v>41</v>
      </c>
      <c r="E29" s="6" t="s">
        <v>46</v>
      </c>
      <c r="F29" s="6" t="s">
        <v>52</v>
      </c>
      <c r="G29" s="6" t="s">
        <v>53</v>
      </c>
      <c r="H29" s="33" t="s">
        <v>134</v>
      </c>
      <c r="I29" s="7" t="s">
        <v>132</v>
      </c>
      <c r="J29" s="7" t="s">
        <v>134</v>
      </c>
      <c r="K29" s="7" t="s">
        <v>134</v>
      </c>
      <c r="L29" s="33" t="s">
        <v>134</v>
      </c>
      <c r="M29" s="7" t="s">
        <v>134</v>
      </c>
      <c r="N29" s="7" t="s">
        <v>135</v>
      </c>
      <c r="O29" s="7" t="s">
        <v>134</v>
      </c>
      <c r="P29" s="7" t="s">
        <v>134</v>
      </c>
      <c r="Q29" s="34" t="s">
        <v>134</v>
      </c>
      <c r="R29" s="33" t="s">
        <v>134</v>
      </c>
      <c r="S29" s="7" t="s">
        <v>134</v>
      </c>
      <c r="T29" s="7" t="s">
        <v>135</v>
      </c>
      <c r="U29" s="7" t="s">
        <v>134</v>
      </c>
      <c r="V29" s="7" t="s">
        <v>134</v>
      </c>
      <c r="W29" s="7" t="s">
        <v>134</v>
      </c>
      <c r="X29" s="34" t="s">
        <v>134</v>
      </c>
      <c r="Y29" s="112" t="s">
        <v>185</v>
      </c>
    </row>
    <row r="30" spans="1:35" ht="15.75" customHeight="1" x14ac:dyDescent="0.3">
      <c r="A30" s="5" t="s">
        <v>43</v>
      </c>
      <c r="B30" s="6">
        <v>8</v>
      </c>
      <c r="C30" s="6" t="s">
        <v>23</v>
      </c>
      <c r="D30" s="6" t="s">
        <v>41</v>
      </c>
      <c r="E30" s="6" t="s">
        <v>46</v>
      </c>
      <c r="F30" s="6" t="s">
        <v>47</v>
      </c>
      <c r="G30" s="6" t="s">
        <v>54</v>
      </c>
      <c r="H30" s="33" t="s">
        <v>134</v>
      </c>
      <c r="I30" s="7" t="s">
        <v>132</v>
      </c>
      <c r="J30" s="7" t="s">
        <v>134</v>
      </c>
      <c r="K30" s="7" t="s">
        <v>134</v>
      </c>
      <c r="L30" s="33" t="s">
        <v>134</v>
      </c>
      <c r="M30" s="7" t="s">
        <v>134</v>
      </c>
      <c r="N30" s="7" t="s">
        <v>135</v>
      </c>
      <c r="O30" s="7" t="s">
        <v>134</v>
      </c>
      <c r="P30" s="7" t="s">
        <v>134</v>
      </c>
      <c r="Q30" s="34" t="s">
        <v>134</v>
      </c>
      <c r="R30" s="33" t="s">
        <v>134</v>
      </c>
      <c r="S30" s="7" t="s">
        <v>134</v>
      </c>
      <c r="T30" s="7" t="s">
        <v>135</v>
      </c>
      <c r="U30" s="7" t="s">
        <v>134</v>
      </c>
      <c r="V30" s="7" t="s">
        <v>134</v>
      </c>
      <c r="W30" s="7" t="s">
        <v>134</v>
      </c>
      <c r="X30" s="34" t="s">
        <v>134</v>
      </c>
      <c r="Y30" s="112" t="s">
        <v>185</v>
      </c>
    </row>
    <row r="31" spans="1:35" ht="15.75" customHeight="1" x14ac:dyDescent="0.3">
      <c r="A31" s="5" t="s">
        <v>43</v>
      </c>
      <c r="B31" s="6">
        <v>9</v>
      </c>
      <c r="C31" s="6" t="s">
        <v>25</v>
      </c>
      <c r="D31" s="6" t="s">
        <v>41</v>
      </c>
      <c r="E31" s="6" t="s">
        <v>42</v>
      </c>
      <c r="F31" s="6" t="s">
        <v>43</v>
      </c>
      <c r="G31" s="6" t="s">
        <v>55</v>
      </c>
      <c r="H31" s="33" t="s">
        <v>134</v>
      </c>
      <c r="I31" s="7" t="s">
        <v>131</v>
      </c>
      <c r="J31" s="7" t="s">
        <v>134</v>
      </c>
      <c r="K31" s="7" t="s">
        <v>134</v>
      </c>
      <c r="L31" s="33" t="s">
        <v>134</v>
      </c>
      <c r="M31" s="7" t="s">
        <v>134</v>
      </c>
      <c r="N31" s="7" t="s">
        <v>131</v>
      </c>
      <c r="O31" s="7" t="s">
        <v>134</v>
      </c>
      <c r="P31" s="7" t="s">
        <v>134</v>
      </c>
      <c r="Q31" s="34" t="s">
        <v>134</v>
      </c>
      <c r="R31" s="33" t="s">
        <v>134</v>
      </c>
      <c r="S31" s="7" t="s">
        <v>134</v>
      </c>
      <c r="T31" s="7" t="s">
        <v>131</v>
      </c>
      <c r="U31" s="7" t="s">
        <v>134</v>
      </c>
      <c r="V31" s="7" t="s">
        <v>134</v>
      </c>
      <c r="W31" s="7" t="s">
        <v>134</v>
      </c>
      <c r="X31" s="34" t="s">
        <v>134</v>
      </c>
      <c r="Y31" s="112" t="s">
        <v>132</v>
      </c>
    </row>
    <row r="32" spans="1:35" ht="15.75" customHeight="1" thickBot="1" x14ac:dyDescent="0.35">
      <c r="A32" s="5" t="s">
        <v>43</v>
      </c>
      <c r="B32" s="6">
        <v>10</v>
      </c>
      <c r="C32" s="6" t="s">
        <v>27</v>
      </c>
      <c r="D32" s="6" t="s">
        <v>41</v>
      </c>
      <c r="E32" s="6" t="s">
        <v>46</v>
      </c>
      <c r="F32" s="6" t="s">
        <v>52</v>
      </c>
      <c r="G32" s="6" t="s">
        <v>56</v>
      </c>
      <c r="H32" s="33" t="s">
        <v>134</v>
      </c>
      <c r="I32" s="7" t="s">
        <v>132</v>
      </c>
      <c r="J32" s="7" t="s">
        <v>134</v>
      </c>
      <c r="K32" s="7" t="s">
        <v>134</v>
      </c>
      <c r="L32" s="33" t="s">
        <v>134</v>
      </c>
      <c r="M32" s="7" t="s">
        <v>134</v>
      </c>
      <c r="N32" s="7" t="s">
        <v>135</v>
      </c>
      <c r="O32" s="7" t="s">
        <v>134</v>
      </c>
      <c r="P32" s="7" t="s">
        <v>134</v>
      </c>
      <c r="Q32" s="34" t="s">
        <v>134</v>
      </c>
      <c r="R32" s="33" t="s">
        <v>134</v>
      </c>
      <c r="S32" s="7" t="s">
        <v>134</v>
      </c>
      <c r="T32" s="7" t="s">
        <v>135</v>
      </c>
      <c r="U32" s="7" t="s">
        <v>134</v>
      </c>
      <c r="V32" s="7" t="s">
        <v>134</v>
      </c>
      <c r="W32" s="7" t="s">
        <v>134</v>
      </c>
      <c r="X32" s="34" t="s">
        <v>134</v>
      </c>
      <c r="Y32" s="112" t="s">
        <v>185</v>
      </c>
    </row>
    <row r="33" spans="1:55" ht="15.75" customHeight="1" x14ac:dyDescent="0.3">
      <c r="A33" s="1" t="s">
        <v>57</v>
      </c>
      <c r="B33" s="2">
        <v>1</v>
      </c>
      <c r="C33" s="2" t="s">
        <v>6</v>
      </c>
      <c r="D33" s="2" t="s">
        <v>41</v>
      </c>
      <c r="E33" s="2" t="s">
        <v>42</v>
      </c>
      <c r="F33" s="2" t="s">
        <v>57</v>
      </c>
      <c r="G33" s="2" t="s">
        <v>58</v>
      </c>
      <c r="H33" s="31" t="s">
        <v>134</v>
      </c>
      <c r="I33" s="3" t="s">
        <v>131</v>
      </c>
      <c r="J33" s="3" t="s">
        <v>134</v>
      </c>
      <c r="K33" s="3" t="s">
        <v>134</v>
      </c>
      <c r="L33" s="31" t="s">
        <v>134</v>
      </c>
      <c r="M33" s="3" t="s">
        <v>134</v>
      </c>
      <c r="N33" s="3" t="s">
        <v>131</v>
      </c>
      <c r="O33" s="3" t="s">
        <v>134</v>
      </c>
      <c r="P33" s="3" t="s">
        <v>134</v>
      </c>
      <c r="Q33" s="32" t="s">
        <v>134</v>
      </c>
      <c r="R33" s="31" t="s">
        <v>134</v>
      </c>
      <c r="S33" s="3" t="s">
        <v>134</v>
      </c>
      <c r="T33" s="3" t="s">
        <v>134</v>
      </c>
      <c r="U33" s="3" t="s">
        <v>131</v>
      </c>
      <c r="V33" s="3" t="s">
        <v>134</v>
      </c>
      <c r="W33" s="3" t="s">
        <v>134</v>
      </c>
      <c r="X33" s="32" t="s">
        <v>134</v>
      </c>
      <c r="Y33" s="114" t="s">
        <v>131</v>
      </c>
    </row>
    <row r="34" spans="1:55" ht="15.75" customHeight="1" x14ac:dyDescent="0.3">
      <c r="A34" s="5" t="s">
        <v>57</v>
      </c>
      <c r="B34" s="6">
        <v>2</v>
      </c>
      <c r="C34" s="6" t="s">
        <v>11</v>
      </c>
      <c r="D34" s="6" t="s">
        <v>41</v>
      </c>
      <c r="E34" s="6" t="s">
        <v>42</v>
      </c>
      <c r="F34" s="6" t="s">
        <v>57</v>
      </c>
      <c r="G34" s="6" t="s">
        <v>59</v>
      </c>
      <c r="H34" s="33" t="s">
        <v>134</v>
      </c>
      <c r="I34" s="7" t="s">
        <v>131</v>
      </c>
      <c r="J34" s="7" t="s">
        <v>134</v>
      </c>
      <c r="K34" s="7" t="s">
        <v>134</v>
      </c>
      <c r="L34" s="33" t="s">
        <v>134</v>
      </c>
      <c r="M34" s="7" t="s">
        <v>134</v>
      </c>
      <c r="N34" s="7" t="s">
        <v>131</v>
      </c>
      <c r="O34" s="7" t="s">
        <v>134</v>
      </c>
      <c r="P34" s="7" t="s">
        <v>134</v>
      </c>
      <c r="Q34" s="34" t="s">
        <v>134</v>
      </c>
      <c r="R34" s="33" t="s">
        <v>134</v>
      </c>
      <c r="S34" s="7" t="s">
        <v>134</v>
      </c>
      <c r="T34" s="7" t="s">
        <v>134</v>
      </c>
      <c r="U34" s="7" t="s">
        <v>131</v>
      </c>
      <c r="V34" s="7" t="s">
        <v>134</v>
      </c>
      <c r="W34" s="7" t="s">
        <v>134</v>
      </c>
      <c r="X34" s="34" t="s">
        <v>134</v>
      </c>
      <c r="Y34" s="112" t="s">
        <v>131</v>
      </c>
    </row>
    <row r="35" spans="1:55" ht="15.75" customHeight="1" x14ac:dyDescent="0.3">
      <c r="A35" s="5" t="s">
        <v>57</v>
      </c>
      <c r="B35" s="6">
        <v>3</v>
      </c>
      <c r="C35" s="6" t="s">
        <v>13</v>
      </c>
      <c r="D35" s="6" t="s">
        <v>41</v>
      </c>
      <c r="E35" s="6" t="s">
        <v>42</v>
      </c>
      <c r="F35" s="6" t="s">
        <v>57</v>
      </c>
      <c r="G35" s="6" t="s">
        <v>60</v>
      </c>
      <c r="H35" s="33" t="s">
        <v>134</v>
      </c>
      <c r="I35" s="7" t="s">
        <v>131</v>
      </c>
      <c r="J35" s="7" t="s">
        <v>134</v>
      </c>
      <c r="K35" s="7" t="s">
        <v>134</v>
      </c>
      <c r="L35" s="33" t="s">
        <v>134</v>
      </c>
      <c r="M35" s="7" t="s">
        <v>134</v>
      </c>
      <c r="N35" s="7" t="s">
        <v>131</v>
      </c>
      <c r="O35" s="7" t="s">
        <v>134</v>
      </c>
      <c r="P35" s="7" t="s">
        <v>134</v>
      </c>
      <c r="Q35" s="34" t="s">
        <v>134</v>
      </c>
      <c r="R35" s="33" t="s">
        <v>134</v>
      </c>
      <c r="S35" s="7" t="s">
        <v>134</v>
      </c>
      <c r="T35" s="7" t="s">
        <v>134</v>
      </c>
      <c r="U35" s="7" t="s">
        <v>131</v>
      </c>
      <c r="V35" s="7" t="s">
        <v>134</v>
      </c>
      <c r="W35" s="7" t="s">
        <v>134</v>
      </c>
      <c r="X35" s="34" t="s">
        <v>134</v>
      </c>
      <c r="Y35" s="112" t="s">
        <v>135</v>
      </c>
    </row>
    <row r="36" spans="1:55" ht="15.75" customHeight="1" x14ac:dyDescent="0.3">
      <c r="A36" s="5" t="s">
        <v>57</v>
      </c>
      <c r="B36" s="6">
        <v>4</v>
      </c>
      <c r="C36" s="6" t="s">
        <v>15</v>
      </c>
      <c r="D36" s="6" t="s">
        <v>41</v>
      </c>
      <c r="E36" s="6" t="s">
        <v>42</v>
      </c>
      <c r="F36" s="6" t="s">
        <v>57</v>
      </c>
      <c r="G36" s="6" t="s">
        <v>61</v>
      </c>
      <c r="H36" s="33" t="s">
        <v>134</v>
      </c>
      <c r="I36" s="7" t="s">
        <v>131</v>
      </c>
      <c r="J36" s="7" t="s">
        <v>134</v>
      </c>
      <c r="K36" s="7" t="s">
        <v>134</v>
      </c>
      <c r="L36" s="33" t="s">
        <v>134</v>
      </c>
      <c r="M36" s="7" t="s">
        <v>134</v>
      </c>
      <c r="N36" s="7" t="s">
        <v>131</v>
      </c>
      <c r="O36" s="7" t="s">
        <v>134</v>
      </c>
      <c r="P36" s="7" t="s">
        <v>134</v>
      </c>
      <c r="Q36" s="34" t="s">
        <v>134</v>
      </c>
      <c r="R36" s="33" t="s">
        <v>134</v>
      </c>
      <c r="S36" s="7" t="s">
        <v>134</v>
      </c>
      <c r="T36" s="7" t="s">
        <v>134</v>
      </c>
      <c r="U36" s="7" t="s">
        <v>131</v>
      </c>
      <c r="V36" s="7" t="s">
        <v>134</v>
      </c>
      <c r="W36" s="7" t="s">
        <v>134</v>
      </c>
      <c r="X36" s="34" t="s">
        <v>134</v>
      </c>
      <c r="Y36" s="112" t="s">
        <v>131</v>
      </c>
    </row>
    <row r="37" spans="1:55" ht="15.75" customHeight="1" x14ac:dyDescent="0.3">
      <c r="A37" s="5" t="s">
        <v>57</v>
      </c>
      <c r="B37" s="6">
        <v>5</v>
      </c>
      <c r="C37" s="6" t="s">
        <v>17</v>
      </c>
      <c r="D37" s="6" t="s">
        <v>41</v>
      </c>
      <c r="E37" s="6" t="s">
        <v>42</v>
      </c>
      <c r="F37" s="6" t="s">
        <v>57</v>
      </c>
      <c r="G37" s="6" t="s">
        <v>62</v>
      </c>
      <c r="H37" s="33" t="s">
        <v>134</v>
      </c>
      <c r="I37" s="7" t="s">
        <v>131</v>
      </c>
      <c r="J37" s="7" t="s">
        <v>134</v>
      </c>
      <c r="K37" s="7" t="s">
        <v>134</v>
      </c>
      <c r="L37" s="33" t="s">
        <v>134</v>
      </c>
      <c r="M37" s="7" t="s">
        <v>134</v>
      </c>
      <c r="N37" s="7" t="s">
        <v>131</v>
      </c>
      <c r="O37" s="7" t="s">
        <v>134</v>
      </c>
      <c r="P37" s="7" t="s">
        <v>134</v>
      </c>
      <c r="Q37" s="34" t="s">
        <v>134</v>
      </c>
      <c r="R37" s="33" t="s">
        <v>134</v>
      </c>
      <c r="S37" s="7" t="s">
        <v>134</v>
      </c>
      <c r="T37" s="7" t="s">
        <v>134</v>
      </c>
      <c r="U37" s="7" t="s">
        <v>131</v>
      </c>
      <c r="V37" s="7" t="s">
        <v>134</v>
      </c>
      <c r="W37" s="7" t="s">
        <v>134</v>
      </c>
      <c r="X37" s="34" t="s">
        <v>134</v>
      </c>
      <c r="Y37" s="112" t="s">
        <v>131</v>
      </c>
    </row>
    <row r="38" spans="1:55" ht="15.75" customHeight="1" x14ac:dyDescent="0.3">
      <c r="A38" s="5" t="s">
        <v>57</v>
      </c>
      <c r="B38" s="6">
        <v>6</v>
      </c>
      <c r="C38" s="6" t="s">
        <v>19</v>
      </c>
      <c r="D38" s="6" t="s">
        <v>41</v>
      </c>
      <c r="E38" s="6" t="s">
        <v>42</v>
      </c>
      <c r="F38" s="6" t="s">
        <v>57</v>
      </c>
      <c r="G38" s="6" t="s">
        <v>63</v>
      </c>
      <c r="H38" s="33" t="s">
        <v>134</v>
      </c>
      <c r="I38" s="7" t="s">
        <v>131</v>
      </c>
      <c r="J38" s="7" t="s">
        <v>134</v>
      </c>
      <c r="K38" s="7" t="s">
        <v>134</v>
      </c>
      <c r="L38" s="33" t="s">
        <v>134</v>
      </c>
      <c r="M38" s="7" t="s">
        <v>134</v>
      </c>
      <c r="N38" s="7" t="s">
        <v>131</v>
      </c>
      <c r="O38" s="7" t="s">
        <v>134</v>
      </c>
      <c r="P38" s="7" t="s">
        <v>134</v>
      </c>
      <c r="Q38" s="34" t="s">
        <v>134</v>
      </c>
      <c r="R38" s="33" t="s">
        <v>134</v>
      </c>
      <c r="S38" s="7" t="s">
        <v>134</v>
      </c>
      <c r="T38" s="7" t="s">
        <v>134</v>
      </c>
      <c r="U38" s="7" t="s">
        <v>131</v>
      </c>
      <c r="V38" s="7" t="s">
        <v>134</v>
      </c>
      <c r="W38" s="7" t="s">
        <v>134</v>
      </c>
      <c r="X38" s="34" t="s">
        <v>134</v>
      </c>
      <c r="Y38" s="112" t="s">
        <v>131</v>
      </c>
    </row>
    <row r="39" spans="1:55" ht="15.75" customHeight="1" x14ac:dyDescent="0.3">
      <c r="A39" s="5" t="s">
        <v>57</v>
      </c>
      <c r="B39" s="6">
        <v>7</v>
      </c>
      <c r="C39" s="6" t="s">
        <v>21</v>
      </c>
      <c r="D39" s="6" t="s">
        <v>41</v>
      </c>
      <c r="E39" s="6" t="s">
        <v>42</v>
      </c>
      <c r="F39" s="6" t="s">
        <v>57</v>
      </c>
      <c r="G39" s="6" t="s">
        <v>64</v>
      </c>
      <c r="H39" s="33" t="s">
        <v>134</v>
      </c>
      <c r="I39" s="7" t="s">
        <v>131</v>
      </c>
      <c r="J39" s="7" t="s">
        <v>134</v>
      </c>
      <c r="K39" s="7" t="s">
        <v>134</v>
      </c>
      <c r="L39" s="33" t="s">
        <v>134</v>
      </c>
      <c r="M39" s="7" t="s">
        <v>134</v>
      </c>
      <c r="N39" s="7" t="s">
        <v>131</v>
      </c>
      <c r="O39" s="7" t="s">
        <v>134</v>
      </c>
      <c r="P39" s="7" t="s">
        <v>134</v>
      </c>
      <c r="Q39" s="34" t="s">
        <v>134</v>
      </c>
      <c r="R39" s="33" t="s">
        <v>134</v>
      </c>
      <c r="S39" s="7" t="s">
        <v>134</v>
      </c>
      <c r="T39" s="7" t="s">
        <v>134</v>
      </c>
      <c r="U39" s="7" t="s">
        <v>131</v>
      </c>
      <c r="V39" s="7" t="s">
        <v>134</v>
      </c>
      <c r="W39" s="7" t="s">
        <v>134</v>
      </c>
      <c r="X39" s="34" t="s">
        <v>134</v>
      </c>
      <c r="Y39" s="112" t="s">
        <v>131</v>
      </c>
    </row>
    <row r="40" spans="1:55" ht="15.75" customHeight="1" x14ac:dyDescent="0.3">
      <c r="A40" s="5" t="s">
        <v>57</v>
      </c>
      <c r="B40" s="6">
        <v>8</v>
      </c>
      <c r="C40" s="6" t="s">
        <v>23</v>
      </c>
      <c r="D40" s="6" t="s">
        <v>41</v>
      </c>
      <c r="E40" s="6" t="s">
        <v>42</v>
      </c>
      <c r="F40" s="6" t="s">
        <v>57</v>
      </c>
      <c r="G40" s="6" t="s">
        <v>65</v>
      </c>
      <c r="H40" s="33" t="s">
        <v>134</v>
      </c>
      <c r="I40" s="7" t="s">
        <v>131</v>
      </c>
      <c r="J40" s="7" t="s">
        <v>134</v>
      </c>
      <c r="K40" s="7" t="s">
        <v>134</v>
      </c>
      <c r="L40" s="33" t="s">
        <v>134</v>
      </c>
      <c r="M40" s="7" t="s">
        <v>134</v>
      </c>
      <c r="N40" s="7" t="s">
        <v>131</v>
      </c>
      <c r="O40" s="7" t="s">
        <v>134</v>
      </c>
      <c r="P40" s="7" t="s">
        <v>134</v>
      </c>
      <c r="Q40" s="34" t="s">
        <v>134</v>
      </c>
      <c r="R40" s="33" t="s">
        <v>134</v>
      </c>
      <c r="S40" s="7" t="s">
        <v>134</v>
      </c>
      <c r="T40" s="7" t="s">
        <v>134</v>
      </c>
      <c r="U40" s="7" t="s">
        <v>131</v>
      </c>
      <c r="V40" s="7" t="s">
        <v>134</v>
      </c>
      <c r="W40" s="7" t="s">
        <v>134</v>
      </c>
      <c r="X40" s="34" t="s">
        <v>134</v>
      </c>
      <c r="Y40" s="112" t="s">
        <v>131</v>
      </c>
    </row>
    <row r="41" spans="1:55" ht="15.75" customHeight="1" x14ac:dyDescent="0.3">
      <c r="A41" s="5" t="s">
        <v>57</v>
      </c>
      <c r="B41" s="6">
        <v>9</v>
      </c>
      <c r="C41" s="6" t="s">
        <v>25</v>
      </c>
      <c r="D41" s="6" t="s">
        <v>41</v>
      </c>
      <c r="E41" s="6" t="s">
        <v>42</v>
      </c>
      <c r="F41" s="6" t="s">
        <v>57</v>
      </c>
      <c r="G41" s="6" t="s">
        <v>66</v>
      </c>
      <c r="H41" s="33" t="s">
        <v>134</v>
      </c>
      <c r="I41" s="7" t="s">
        <v>131</v>
      </c>
      <c r="J41" s="7" t="s">
        <v>134</v>
      </c>
      <c r="K41" s="7" t="s">
        <v>134</v>
      </c>
      <c r="L41" s="33" t="s">
        <v>134</v>
      </c>
      <c r="M41" s="7" t="s">
        <v>134</v>
      </c>
      <c r="N41" s="7" t="s">
        <v>131</v>
      </c>
      <c r="O41" s="7" t="s">
        <v>134</v>
      </c>
      <c r="P41" s="7" t="s">
        <v>134</v>
      </c>
      <c r="Q41" s="34" t="s">
        <v>134</v>
      </c>
      <c r="R41" s="33" t="s">
        <v>134</v>
      </c>
      <c r="S41" s="7" t="s">
        <v>134</v>
      </c>
      <c r="T41" s="7" t="s">
        <v>134</v>
      </c>
      <c r="U41" s="7" t="s">
        <v>131</v>
      </c>
      <c r="V41" s="7" t="s">
        <v>134</v>
      </c>
      <c r="W41" s="7" t="s">
        <v>134</v>
      </c>
      <c r="X41" s="34" t="s">
        <v>134</v>
      </c>
      <c r="Y41" s="112" t="s">
        <v>131</v>
      </c>
    </row>
    <row r="42" spans="1:55" ht="15.75" customHeight="1" thickBot="1" x14ac:dyDescent="0.35">
      <c r="A42" s="8" t="s">
        <v>57</v>
      </c>
      <c r="B42" s="9">
        <v>10</v>
      </c>
      <c r="C42" s="9" t="s">
        <v>27</v>
      </c>
      <c r="D42" s="9" t="s">
        <v>41</v>
      </c>
      <c r="E42" s="9" t="s">
        <v>42</v>
      </c>
      <c r="F42" s="9" t="s">
        <v>67</v>
      </c>
      <c r="G42" s="9" t="s">
        <v>68</v>
      </c>
      <c r="H42" s="35" t="s">
        <v>134</v>
      </c>
      <c r="I42" s="10" t="s">
        <v>132</v>
      </c>
      <c r="J42" s="10" t="s">
        <v>134</v>
      </c>
      <c r="K42" s="10" t="s">
        <v>134</v>
      </c>
      <c r="L42" s="35" t="s">
        <v>134</v>
      </c>
      <c r="M42" s="10" t="s">
        <v>134</v>
      </c>
      <c r="N42" s="10" t="s">
        <v>131</v>
      </c>
      <c r="O42" s="10" t="s">
        <v>134</v>
      </c>
      <c r="P42" s="10" t="s">
        <v>134</v>
      </c>
      <c r="Q42" s="36" t="s">
        <v>134</v>
      </c>
      <c r="R42" s="35" t="s">
        <v>134</v>
      </c>
      <c r="S42" s="10" t="s">
        <v>134</v>
      </c>
      <c r="T42" s="10" t="s">
        <v>134</v>
      </c>
      <c r="U42" s="10" t="s">
        <v>135</v>
      </c>
      <c r="V42" s="10" t="s">
        <v>134</v>
      </c>
      <c r="W42" s="10" t="s">
        <v>134</v>
      </c>
      <c r="X42" s="36" t="s">
        <v>134</v>
      </c>
      <c r="Y42" s="113" t="s">
        <v>185</v>
      </c>
    </row>
    <row r="43" spans="1:55" ht="15.75" customHeight="1" x14ac:dyDescent="0.3">
      <c r="A43" s="1" t="s">
        <v>85</v>
      </c>
      <c r="B43" s="2">
        <v>1</v>
      </c>
      <c r="C43" s="2" t="s">
        <v>6</v>
      </c>
      <c r="D43" s="2" t="s">
        <v>84</v>
      </c>
      <c r="E43" s="2" t="s">
        <v>78</v>
      </c>
      <c r="F43" s="2" t="s">
        <v>85</v>
      </c>
      <c r="G43" s="115" t="s">
        <v>122</v>
      </c>
      <c r="H43" s="31" t="s">
        <v>134</v>
      </c>
      <c r="I43" s="3" t="s">
        <v>134</v>
      </c>
      <c r="J43" s="3" t="s">
        <v>134</v>
      </c>
      <c r="K43" s="3" t="s">
        <v>131</v>
      </c>
      <c r="L43" s="31" t="s">
        <v>134</v>
      </c>
      <c r="M43" s="3" t="s">
        <v>134</v>
      </c>
      <c r="N43" s="3" t="s">
        <v>134</v>
      </c>
      <c r="O43" s="3" t="s">
        <v>131</v>
      </c>
      <c r="P43" s="3" t="s">
        <v>134</v>
      </c>
      <c r="Q43" s="32" t="s">
        <v>134</v>
      </c>
      <c r="R43" s="31" t="s">
        <v>134</v>
      </c>
      <c r="S43" s="3" t="s">
        <v>134</v>
      </c>
      <c r="T43" s="3" t="s">
        <v>134</v>
      </c>
      <c r="U43" s="3" t="s">
        <v>134</v>
      </c>
      <c r="V43" s="3" t="s">
        <v>131</v>
      </c>
      <c r="W43" s="3" t="s">
        <v>134</v>
      </c>
      <c r="X43" s="32" t="s">
        <v>134</v>
      </c>
      <c r="Y43" s="114" t="s">
        <v>135</v>
      </c>
      <c r="Z43" s="6"/>
      <c r="AA43" s="6"/>
      <c r="AC43" s="6"/>
      <c r="AD43" s="6"/>
      <c r="AE43" s="6"/>
      <c r="AF43" s="6"/>
      <c r="AG43" s="87"/>
      <c r="AH43" s="87"/>
      <c r="AI43" s="87"/>
      <c r="AJ43" s="6"/>
      <c r="AK43" s="6"/>
      <c r="AL43" s="6"/>
      <c r="AM43" s="6"/>
      <c r="AN43" s="6"/>
      <c r="AO43" s="6"/>
      <c r="AP43" s="6"/>
      <c r="AQ43" s="6"/>
      <c r="AR43" s="6"/>
      <c r="AS43" s="6"/>
      <c r="AT43" s="6"/>
      <c r="AU43" s="6"/>
      <c r="AV43" s="6"/>
      <c r="AW43" s="6"/>
      <c r="AX43" s="6"/>
      <c r="AY43" s="6"/>
      <c r="AZ43" s="6"/>
      <c r="BA43" s="6"/>
      <c r="BB43" s="6"/>
      <c r="BC43" s="6"/>
    </row>
    <row r="44" spans="1:55" ht="15.75" customHeight="1" x14ac:dyDescent="0.3">
      <c r="A44" s="5" t="s">
        <v>85</v>
      </c>
      <c r="B44" s="6">
        <v>2</v>
      </c>
      <c r="C44" s="6" t="s">
        <v>11</v>
      </c>
      <c r="D44" s="6" t="s">
        <v>84</v>
      </c>
      <c r="E44" s="6" t="s">
        <v>78</v>
      </c>
      <c r="F44" s="6" t="s">
        <v>85</v>
      </c>
      <c r="G44" s="12" t="s">
        <v>123</v>
      </c>
      <c r="H44" s="33" t="s">
        <v>134</v>
      </c>
      <c r="I44" s="7" t="s">
        <v>134</v>
      </c>
      <c r="J44" s="7" t="s">
        <v>134</v>
      </c>
      <c r="K44" s="7" t="s">
        <v>131</v>
      </c>
      <c r="L44" s="33" t="s">
        <v>134</v>
      </c>
      <c r="M44" s="7" t="s">
        <v>134</v>
      </c>
      <c r="N44" s="7" t="s">
        <v>134</v>
      </c>
      <c r="O44" s="7" t="s">
        <v>131</v>
      </c>
      <c r="P44" s="7" t="s">
        <v>134</v>
      </c>
      <c r="Q44" s="34" t="s">
        <v>134</v>
      </c>
      <c r="R44" s="33" t="s">
        <v>134</v>
      </c>
      <c r="S44" s="7" t="s">
        <v>134</v>
      </c>
      <c r="T44" s="7" t="s">
        <v>134</v>
      </c>
      <c r="U44" s="7" t="s">
        <v>134</v>
      </c>
      <c r="V44" s="7" t="s">
        <v>131</v>
      </c>
      <c r="W44" s="7" t="s">
        <v>134</v>
      </c>
      <c r="X44" s="34" t="s">
        <v>134</v>
      </c>
      <c r="Y44" s="112" t="s">
        <v>135</v>
      </c>
      <c r="Z44" s="6"/>
      <c r="AA44" s="6"/>
      <c r="AC44" s="6"/>
      <c r="AD44" s="13"/>
      <c r="AE44" s="14"/>
      <c r="AF44" s="14"/>
      <c r="AG44" s="88"/>
      <c r="AH44" s="88"/>
      <c r="AI44" s="88"/>
      <c r="AJ44" s="14"/>
      <c r="AK44" s="14"/>
      <c r="AL44" s="14"/>
      <c r="AM44" s="14"/>
      <c r="AN44" s="14"/>
      <c r="AO44" s="14"/>
      <c r="AP44" s="14"/>
      <c r="AQ44" s="14"/>
      <c r="AR44" s="14"/>
      <c r="AS44" s="14"/>
      <c r="AT44" s="14"/>
      <c r="AU44" s="14"/>
      <c r="AV44" s="14"/>
      <c r="AW44" s="14"/>
      <c r="AX44" s="14"/>
      <c r="AY44" s="14"/>
      <c r="AZ44" s="14"/>
      <c r="BA44" s="14"/>
      <c r="BB44" s="14"/>
      <c r="BC44" s="14"/>
    </row>
    <row r="45" spans="1:55" ht="15.75" customHeight="1" x14ac:dyDescent="0.3">
      <c r="A45" s="5" t="s">
        <v>85</v>
      </c>
      <c r="B45" s="6">
        <v>3</v>
      </c>
      <c r="C45" s="6" t="s">
        <v>13</v>
      </c>
      <c r="D45" s="6" t="s">
        <v>84</v>
      </c>
      <c r="E45" s="6" t="s">
        <v>78</v>
      </c>
      <c r="F45" s="6" t="s">
        <v>85</v>
      </c>
      <c r="G45" s="116" t="s">
        <v>124</v>
      </c>
      <c r="H45" s="33" t="s">
        <v>134</v>
      </c>
      <c r="I45" s="7" t="s">
        <v>134</v>
      </c>
      <c r="J45" s="7" t="s">
        <v>134</v>
      </c>
      <c r="K45" s="7" t="s">
        <v>131</v>
      </c>
      <c r="L45" s="33" t="s">
        <v>134</v>
      </c>
      <c r="M45" s="7" t="s">
        <v>134</v>
      </c>
      <c r="N45" s="7" t="s">
        <v>134</v>
      </c>
      <c r="O45" s="7" t="s">
        <v>131</v>
      </c>
      <c r="P45" s="7" t="s">
        <v>134</v>
      </c>
      <c r="Q45" s="34" t="s">
        <v>134</v>
      </c>
      <c r="R45" s="33" t="s">
        <v>134</v>
      </c>
      <c r="S45" s="7" t="s">
        <v>134</v>
      </c>
      <c r="T45" s="7" t="s">
        <v>134</v>
      </c>
      <c r="U45" s="7" t="s">
        <v>134</v>
      </c>
      <c r="V45" s="7" t="s">
        <v>131</v>
      </c>
      <c r="W45" s="7" t="s">
        <v>134</v>
      </c>
      <c r="X45" s="34" t="s">
        <v>134</v>
      </c>
      <c r="Y45" s="112" t="s">
        <v>131</v>
      </c>
      <c r="Z45" s="6"/>
      <c r="AA45" s="6"/>
      <c r="AC45" s="6"/>
      <c r="AD45" s="13"/>
      <c r="AE45" s="14"/>
      <c r="AF45" s="14"/>
      <c r="AG45" s="88"/>
      <c r="AH45" s="88"/>
      <c r="AI45" s="88"/>
      <c r="AJ45" s="14"/>
      <c r="AK45" s="14"/>
      <c r="AL45" s="14"/>
      <c r="AM45" s="14"/>
      <c r="AN45" s="14"/>
      <c r="AO45" s="14"/>
      <c r="AP45" s="14"/>
      <c r="AQ45" s="14"/>
      <c r="AR45" s="14"/>
      <c r="AS45" s="14"/>
      <c r="AT45" s="14"/>
      <c r="AU45" s="14"/>
      <c r="AV45" s="14"/>
      <c r="AW45" s="14"/>
      <c r="AX45" s="14"/>
      <c r="AY45" s="14"/>
      <c r="AZ45" s="14"/>
      <c r="BA45" s="14"/>
      <c r="BB45" s="14"/>
      <c r="BC45" s="14"/>
    </row>
    <row r="46" spans="1:55" ht="15.75" customHeight="1" x14ac:dyDescent="0.3">
      <c r="A46" s="5" t="s">
        <v>85</v>
      </c>
      <c r="B46" s="6">
        <v>4</v>
      </c>
      <c r="C46" s="6" t="s">
        <v>15</v>
      </c>
      <c r="D46" s="6" t="s">
        <v>84</v>
      </c>
      <c r="E46" s="6" t="s">
        <v>78</v>
      </c>
      <c r="F46" s="6" t="s">
        <v>85</v>
      </c>
      <c r="G46" s="12" t="s">
        <v>125</v>
      </c>
      <c r="H46" s="33" t="s">
        <v>134</v>
      </c>
      <c r="I46" s="7" t="s">
        <v>134</v>
      </c>
      <c r="J46" s="7" t="s">
        <v>134</v>
      </c>
      <c r="K46" s="7" t="s">
        <v>131</v>
      </c>
      <c r="L46" s="33" t="s">
        <v>134</v>
      </c>
      <c r="M46" s="7" t="s">
        <v>134</v>
      </c>
      <c r="N46" s="7" t="s">
        <v>134</v>
      </c>
      <c r="O46" s="7" t="s">
        <v>131</v>
      </c>
      <c r="P46" s="7" t="s">
        <v>134</v>
      </c>
      <c r="Q46" s="34" t="s">
        <v>134</v>
      </c>
      <c r="R46" s="33" t="s">
        <v>134</v>
      </c>
      <c r="S46" s="7" t="s">
        <v>134</v>
      </c>
      <c r="T46" s="7" t="s">
        <v>134</v>
      </c>
      <c r="U46" s="7" t="s">
        <v>134</v>
      </c>
      <c r="V46" s="7" t="s">
        <v>131</v>
      </c>
      <c r="W46" s="7" t="s">
        <v>134</v>
      </c>
      <c r="X46" s="34" t="s">
        <v>134</v>
      </c>
      <c r="Y46" s="112" t="s">
        <v>131</v>
      </c>
      <c r="Z46" s="6"/>
      <c r="AA46" s="6"/>
      <c r="AC46" s="6"/>
      <c r="AD46" s="13"/>
      <c r="AE46" s="14"/>
      <c r="AF46" s="14"/>
      <c r="AG46" s="88"/>
      <c r="AH46" s="88"/>
      <c r="AI46" s="88"/>
      <c r="AJ46" s="14"/>
      <c r="AK46" s="14"/>
      <c r="AL46" s="14"/>
      <c r="AM46" s="14"/>
      <c r="AN46" s="14"/>
      <c r="AO46" s="14"/>
      <c r="AP46" s="14"/>
      <c r="AQ46" s="14"/>
      <c r="AR46" s="14"/>
      <c r="AS46" s="14"/>
      <c r="AT46" s="14"/>
      <c r="AU46" s="14"/>
      <c r="AV46" s="14"/>
      <c r="AW46" s="14"/>
      <c r="AX46" s="14"/>
      <c r="AY46" s="14"/>
      <c r="AZ46" s="14"/>
      <c r="BA46" s="14"/>
      <c r="BB46" s="14"/>
      <c r="BC46" s="14"/>
    </row>
    <row r="47" spans="1:55" ht="15.75" customHeight="1" x14ac:dyDescent="0.3">
      <c r="A47" s="5" t="s">
        <v>85</v>
      </c>
      <c r="B47" s="6">
        <v>5</v>
      </c>
      <c r="C47" s="6" t="s">
        <v>17</v>
      </c>
      <c r="D47" s="6" t="s">
        <v>84</v>
      </c>
      <c r="E47" s="6" t="s">
        <v>78</v>
      </c>
      <c r="F47" s="6" t="s">
        <v>85</v>
      </c>
      <c r="G47" s="12" t="s">
        <v>126</v>
      </c>
      <c r="H47" s="33" t="s">
        <v>134</v>
      </c>
      <c r="I47" s="7" t="s">
        <v>134</v>
      </c>
      <c r="J47" s="7" t="s">
        <v>134</v>
      </c>
      <c r="K47" s="7" t="s">
        <v>131</v>
      </c>
      <c r="L47" s="33" t="s">
        <v>134</v>
      </c>
      <c r="M47" s="7" t="s">
        <v>134</v>
      </c>
      <c r="N47" s="7" t="s">
        <v>134</v>
      </c>
      <c r="O47" s="7" t="s">
        <v>131</v>
      </c>
      <c r="P47" s="7" t="s">
        <v>134</v>
      </c>
      <c r="Q47" s="34" t="s">
        <v>134</v>
      </c>
      <c r="R47" s="33" t="s">
        <v>134</v>
      </c>
      <c r="S47" s="7" t="s">
        <v>134</v>
      </c>
      <c r="T47" s="7" t="s">
        <v>134</v>
      </c>
      <c r="U47" s="7" t="s">
        <v>134</v>
      </c>
      <c r="V47" s="7" t="s">
        <v>131</v>
      </c>
      <c r="W47" s="7" t="s">
        <v>134</v>
      </c>
      <c r="X47" s="34" t="s">
        <v>134</v>
      </c>
      <c r="Y47" s="112" t="s">
        <v>131</v>
      </c>
      <c r="Z47" s="6"/>
      <c r="AA47" s="6"/>
      <c r="AC47" s="6"/>
      <c r="AD47" s="13"/>
      <c r="AE47" s="14"/>
      <c r="AF47" s="14"/>
      <c r="AG47" s="88"/>
      <c r="AH47" s="88"/>
      <c r="AI47" s="88"/>
      <c r="AJ47" s="14"/>
      <c r="AK47" s="14"/>
      <c r="AL47" s="14"/>
      <c r="AM47" s="14"/>
      <c r="AN47" s="14"/>
      <c r="AO47" s="14"/>
      <c r="AP47" s="14"/>
      <c r="AQ47" s="14"/>
      <c r="AR47" s="14"/>
      <c r="AS47" s="14"/>
      <c r="AT47" s="14"/>
      <c r="AU47" s="14"/>
      <c r="AV47" s="14"/>
      <c r="AW47" s="14"/>
      <c r="AX47" s="14"/>
      <c r="AY47" s="14"/>
      <c r="AZ47" s="14"/>
      <c r="BA47" s="14"/>
      <c r="BB47" s="14"/>
      <c r="BC47" s="14"/>
    </row>
    <row r="48" spans="1:55" ht="15.75" customHeight="1" x14ac:dyDescent="0.3">
      <c r="A48" s="5" t="s">
        <v>85</v>
      </c>
      <c r="B48" s="6">
        <v>6</v>
      </c>
      <c r="C48" s="6" t="s">
        <v>19</v>
      </c>
      <c r="D48" s="6" t="s">
        <v>84</v>
      </c>
      <c r="E48" s="6" t="s">
        <v>78</v>
      </c>
      <c r="F48" s="6" t="s">
        <v>85</v>
      </c>
      <c r="G48" s="12" t="s">
        <v>121</v>
      </c>
      <c r="H48" s="33" t="s">
        <v>134</v>
      </c>
      <c r="I48" s="7" t="s">
        <v>134</v>
      </c>
      <c r="J48" s="7" t="s">
        <v>134</v>
      </c>
      <c r="K48" s="7" t="s">
        <v>131</v>
      </c>
      <c r="L48" s="33" t="s">
        <v>134</v>
      </c>
      <c r="M48" s="7" t="s">
        <v>134</v>
      </c>
      <c r="N48" s="7" t="s">
        <v>134</v>
      </c>
      <c r="O48" s="7" t="s">
        <v>131</v>
      </c>
      <c r="P48" s="7" t="s">
        <v>134</v>
      </c>
      <c r="Q48" s="34" t="s">
        <v>134</v>
      </c>
      <c r="R48" s="33" t="s">
        <v>134</v>
      </c>
      <c r="S48" s="7" t="s">
        <v>134</v>
      </c>
      <c r="T48" s="7" t="s">
        <v>134</v>
      </c>
      <c r="U48" s="7" t="s">
        <v>134</v>
      </c>
      <c r="V48" s="7" t="s">
        <v>131</v>
      </c>
      <c r="W48" s="7" t="s">
        <v>134</v>
      </c>
      <c r="X48" s="34" t="s">
        <v>134</v>
      </c>
      <c r="Y48" s="112" t="s">
        <v>135</v>
      </c>
      <c r="Z48" s="6"/>
      <c r="AA48" s="6"/>
      <c r="AC48" s="6"/>
      <c r="AD48" s="13"/>
      <c r="AE48" s="14"/>
      <c r="AF48" s="14"/>
      <c r="AG48" s="88"/>
      <c r="AH48" s="88"/>
      <c r="AI48" s="88"/>
      <c r="AJ48" s="14"/>
      <c r="AK48" s="14"/>
      <c r="AL48" s="14"/>
      <c r="AM48" s="14"/>
      <c r="AN48" s="14"/>
      <c r="AO48" s="14"/>
      <c r="AP48" s="14"/>
      <c r="AQ48" s="14"/>
      <c r="AR48" s="14"/>
      <c r="AS48" s="14"/>
      <c r="AT48" s="14"/>
      <c r="AU48" s="14"/>
      <c r="AV48" s="14"/>
      <c r="AW48" s="14"/>
      <c r="AX48" s="14"/>
      <c r="AY48" s="14"/>
      <c r="AZ48" s="14"/>
      <c r="BA48" s="14"/>
      <c r="BB48" s="14"/>
      <c r="BC48" s="14"/>
    </row>
    <row r="49" spans="1:55" ht="15.75" customHeight="1" x14ac:dyDescent="0.3">
      <c r="A49" s="5" t="s">
        <v>85</v>
      </c>
      <c r="B49" s="6">
        <v>7</v>
      </c>
      <c r="C49" s="6" t="s">
        <v>21</v>
      </c>
      <c r="D49" s="6" t="s">
        <v>84</v>
      </c>
      <c r="E49" s="6" t="s">
        <v>78</v>
      </c>
      <c r="F49" s="6" t="s">
        <v>85</v>
      </c>
      <c r="G49" s="12" t="s">
        <v>127</v>
      </c>
      <c r="H49" s="33" t="s">
        <v>134</v>
      </c>
      <c r="I49" s="7" t="s">
        <v>134</v>
      </c>
      <c r="J49" s="7" t="s">
        <v>134</v>
      </c>
      <c r="K49" s="7" t="s">
        <v>131</v>
      </c>
      <c r="L49" s="33" t="s">
        <v>134</v>
      </c>
      <c r="M49" s="7" t="s">
        <v>134</v>
      </c>
      <c r="N49" s="7" t="s">
        <v>134</v>
      </c>
      <c r="O49" s="7" t="s">
        <v>131</v>
      </c>
      <c r="P49" s="7" t="s">
        <v>134</v>
      </c>
      <c r="Q49" s="34" t="s">
        <v>134</v>
      </c>
      <c r="R49" s="33" t="s">
        <v>134</v>
      </c>
      <c r="S49" s="7" t="s">
        <v>134</v>
      </c>
      <c r="T49" s="7" t="s">
        <v>134</v>
      </c>
      <c r="U49" s="7" t="s">
        <v>134</v>
      </c>
      <c r="V49" s="7" t="s">
        <v>131</v>
      </c>
      <c r="W49" s="7" t="s">
        <v>134</v>
      </c>
      <c r="X49" s="34" t="s">
        <v>134</v>
      </c>
      <c r="Y49" s="112" t="s">
        <v>135</v>
      </c>
      <c r="Z49" s="6"/>
      <c r="AA49" s="6"/>
      <c r="AC49" s="6"/>
      <c r="AD49" s="13"/>
      <c r="AE49" s="14"/>
      <c r="AF49" s="14"/>
      <c r="AG49" s="88"/>
      <c r="AH49" s="88"/>
      <c r="AI49" s="88"/>
      <c r="AJ49" s="14"/>
      <c r="AK49" s="14"/>
      <c r="AL49" s="14"/>
      <c r="AM49" s="14"/>
      <c r="AN49" s="14"/>
      <c r="AO49" s="14"/>
      <c r="AP49" s="14"/>
      <c r="AQ49" s="14"/>
      <c r="AR49" s="14"/>
      <c r="AS49" s="14"/>
      <c r="AT49" s="14"/>
      <c r="AU49" s="14"/>
      <c r="AV49" s="14"/>
      <c r="AW49" s="14"/>
      <c r="AX49" s="14"/>
      <c r="AY49" s="14"/>
      <c r="AZ49" s="14"/>
      <c r="BA49" s="14"/>
      <c r="BB49" s="14"/>
      <c r="BC49" s="14"/>
    </row>
    <row r="50" spans="1:55" ht="15.75" customHeight="1" x14ac:dyDescent="0.3">
      <c r="A50" s="5" t="s">
        <v>85</v>
      </c>
      <c r="B50" s="6">
        <v>8</v>
      </c>
      <c r="C50" s="6" t="s">
        <v>23</v>
      </c>
      <c r="D50" s="6" t="s">
        <v>84</v>
      </c>
      <c r="E50" s="6" t="s">
        <v>78</v>
      </c>
      <c r="F50" s="6" t="s">
        <v>85</v>
      </c>
      <c r="G50" s="116" t="s">
        <v>128</v>
      </c>
      <c r="H50" s="33" t="s">
        <v>134</v>
      </c>
      <c r="I50" s="7" t="s">
        <v>134</v>
      </c>
      <c r="J50" s="7" t="s">
        <v>134</v>
      </c>
      <c r="K50" s="7" t="s">
        <v>131</v>
      </c>
      <c r="L50" s="33" t="s">
        <v>134</v>
      </c>
      <c r="M50" s="7" t="s">
        <v>134</v>
      </c>
      <c r="N50" s="7" t="s">
        <v>134</v>
      </c>
      <c r="O50" s="7" t="s">
        <v>131</v>
      </c>
      <c r="P50" s="7" t="s">
        <v>134</v>
      </c>
      <c r="Q50" s="34" t="s">
        <v>134</v>
      </c>
      <c r="R50" s="33" t="s">
        <v>134</v>
      </c>
      <c r="S50" s="7" t="s">
        <v>134</v>
      </c>
      <c r="T50" s="7" t="s">
        <v>134</v>
      </c>
      <c r="U50" s="7" t="s">
        <v>134</v>
      </c>
      <c r="V50" s="7" t="s">
        <v>131</v>
      </c>
      <c r="W50" s="7" t="s">
        <v>134</v>
      </c>
      <c r="X50" s="34" t="s">
        <v>134</v>
      </c>
      <c r="Y50" s="112" t="s">
        <v>132</v>
      </c>
      <c r="Z50" s="6"/>
      <c r="AA50" s="6"/>
      <c r="AC50" s="6"/>
      <c r="AD50" s="13"/>
      <c r="AE50" s="14"/>
      <c r="AF50" s="14"/>
      <c r="AG50" s="88"/>
      <c r="AH50" s="88"/>
      <c r="AI50" s="88"/>
      <c r="AJ50" s="14"/>
      <c r="AK50" s="14"/>
      <c r="AL50" s="14"/>
      <c r="AM50" s="14"/>
      <c r="AN50" s="14"/>
      <c r="AO50" s="14"/>
      <c r="AP50" s="14"/>
      <c r="AQ50" s="14"/>
      <c r="AR50" s="14"/>
      <c r="AS50" s="14"/>
      <c r="AT50" s="14"/>
      <c r="AU50" s="14"/>
      <c r="AV50" s="14"/>
      <c r="AW50" s="14"/>
      <c r="AX50" s="14"/>
      <c r="AY50" s="14"/>
      <c r="AZ50" s="14"/>
      <c r="BA50" s="14"/>
      <c r="BB50" s="14"/>
      <c r="BC50" s="14"/>
    </row>
    <row r="51" spans="1:55" ht="15.75" customHeight="1" x14ac:dyDescent="0.3">
      <c r="A51" s="5" t="s">
        <v>85</v>
      </c>
      <c r="B51" s="6">
        <v>9</v>
      </c>
      <c r="C51" s="6" t="s">
        <v>25</v>
      </c>
      <c r="D51" s="6" t="s">
        <v>84</v>
      </c>
      <c r="E51" s="6" t="s">
        <v>78</v>
      </c>
      <c r="F51" s="6" t="s">
        <v>85</v>
      </c>
      <c r="G51" s="116" t="s">
        <v>129</v>
      </c>
      <c r="H51" s="33" t="s">
        <v>134</v>
      </c>
      <c r="I51" s="7" t="s">
        <v>134</v>
      </c>
      <c r="J51" s="7" t="s">
        <v>134</v>
      </c>
      <c r="K51" s="7" t="s">
        <v>131</v>
      </c>
      <c r="L51" s="33" t="s">
        <v>134</v>
      </c>
      <c r="M51" s="7" t="s">
        <v>134</v>
      </c>
      <c r="N51" s="7" t="s">
        <v>134</v>
      </c>
      <c r="O51" s="7" t="s">
        <v>131</v>
      </c>
      <c r="P51" s="7" t="s">
        <v>134</v>
      </c>
      <c r="Q51" s="34" t="s">
        <v>134</v>
      </c>
      <c r="R51" s="33" t="s">
        <v>134</v>
      </c>
      <c r="S51" s="7" t="s">
        <v>134</v>
      </c>
      <c r="T51" s="7" t="s">
        <v>134</v>
      </c>
      <c r="U51" s="7" t="s">
        <v>134</v>
      </c>
      <c r="V51" s="7" t="s">
        <v>131</v>
      </c>
      <c r="W51" s="7" t="s">
        <v>134</v>
      </c>
      <c r="X51" s="34" t="s">
        <v>134</v>
      </c>
      <c r="Y51" s="112" t="s">
        <v>131</v>
      </c>
      <c r="Z51" s="6"/>
      <c r="AA51" s="6"/>
      <c r="AC51" s="6"/>
      <c r="AD51" s="13"/>
      <c r="AE51" s="14"/>
      <c r="AF51" s="14"/>
      <c r="AG51" s="88"/>
      <c r="AH51" s="88"/>
      <c r="AI51" s="88"/>
      <c r="AJ51" s="14"/>
      <c r="AK51" s="14"/>
      <c r="AL51" s="14"/>
      <c r="AM51" s="14"/>
      <c r="AN51" s="14"/>
      <c r="AO51" s="14"/>
      <c r="AP51" s="14"/>
      <c r="AQ51" s="14"/>
      <c r="AR51" s="14"/>
      <c r="AS51" s="14"/>
      <c r="AT51" s="14"/>
      <c r="AU51" s="14"/>
      <c r="AV51" s="14"/>
      <c r="AW51" s="14"/>
      <c r="AX51" s="14"/>
      <c r="AY51" s="14"/>
      <c r="AZ51" s="14"/>
      <c r="BA51" s="14"/>
      <c r="BB51" s="14"/>
      <c r="BC51" s="14"/>
    </row>
    <row r="52" spans="1:55" ht="15.75" customHeight="1" thickBot="1" x14ac:dyDescent="0.35">
      <c r="A52" s="8" t="s">
        <v>85</v>
      </c>
      <c r="B52" s="9">
        <v>10</v>
      </c>
      <c r="C52" s="9" t="s">
        <v>27</v>
      </c>
      <c r="D52" s="9" t="s">
        <v>84</v>
      </c>
      <c r="E52" s="9" t="s">
        <v>78</v>
      </c>
      <c r="F52" s="9" t="s">
        <v>85</v>
      </c>
      <c r="G52" s="15" t="s">
        <v>130</v>
      </c>
      <c r="H52" s="35" t="s">
        <v>134</v>
      </c>
      <c r="I52" s="10" t="s">
        <v>134</v>
      </c>
      <c r="J52" s="10" t="s">
        <v>134</v>
      </c>
      <c r="K52" s="10" t="s">
        <v>131</v>
      </c>
      <c r="L52" s="35" t="s">
        <v>134</v>
      </c>
      <c r="M52" s="10" t="s">
        <v>134</v>
      </c>
      <c r="N52" s="10" t="s">
        <v>134</v>
      </c>
      <c r="O52" s="10" t="s">
        <v>131</v>
      </c>
      <c r="P52" s="10" t="s">
        <v>134</v>
      </c>
      <c r="Q52" s="36" t="s">
        <v>134</v>
      </c>
      <c r="R52" s="35" t="s">
        <v>134</v>
      </c>
      <c r="S52" s="10" t="s">
        <v>134</v>
      </c>
      <c r="T52" s="10" t="s">
        <v>134</v>
      </c>
      <c r="U52" s="10" t="s">
        <v>134</v>
      </c>
      <c r="V52" s="10" t="s">
        <v>131</v>
      </c>
      <c r="W52" s="10" t="s">
        <v>134</v>
      </c>
      <c r="X52" s="36" t="s">
        <v>134</v>
      </c>
      <c r="Y52" s="113" t="s">
        <v>131</v>
      </c>
      <c r="Z52" s="6"/>
      <c r="AA52" s="6"/>
      <c r="AC52" s="6"/>
      <c r="AD52" s="13"/>
      <c r="AE52" s="14"/>
      <c r="AF52" s="14"/>
      <c r="AG52" s="88"/>
      <c r="AH52" s="88"/>
      <c r="AI52" s="88"/>
      <c r="AJ52" s="14"/>
      <c r="AK52" s="14"/>
      <c r="AL52" s="14"/>
      <c r="AM52" s="14"/>
      <c r="AN52" s="14"/>
      <c r="AO52" s="14"/>
      <c r="AP52" s="14"/>
      <c r="AQ52" s="14"/>
      <c r="AR52" s="14"/>
      <c r="AS52" s="14"/>
      <c r="AT52" s="14"/>
      <c r="AU52" s="14"/>
      <c r="AV52" s="14"/>
      <c r="AW52" s="14"/>
      <c r="AX52" s="14"/>
      <c r="AY52" s="14"/>
      <c r="AZ52" s="14"/>
      <c r="BA52" s="14"/>
      <c r="BB52" s="14"/>
      <c r="BC52" s="14"/>
    </row>
    <row r="53" spans="1:55" ht="15.75" customHeight="1" x14ac:dyDescent="0.3">
      <c r="A53" s="1" t="s">
        <v>87</v>
      </c>
      <c r="B53" s="2">
        <v>1</v>
      </c>
      <c r="C53" s="2" t="s">
        <v>6</v>
      </c>
      <c r="D53" s="2" t="s">
        <v>84</v>
      </c>
      <c r="E53" s="2" t="s">
        <v>86</v>
      </c>
      <c r="F53" s="2" t="s">
        <v>87</v>
      </c>
      <c r="G53" s="16" t="s">
        <v>88</v>
      </c>
      <c r="H53" s="31" t="s">
        <v>134</v>
      </c>
      <c r="I53" s="3" t="s">
        <v>134</v>
      </c>
      <c r="J53" s="3" t="s">
        <v>134</v>
      </c>
      <c r="K53" s="3" t="s">
        <v>131</v>
      </c>
      <c r="L53" s="31" t="s">
        <v>134</v>
      </c>
      <c r="M53" s="3" t="s">
        <v>134</v>
      </c>
      <c r="N53" s="3" t="s">
        <v>134</v>
      </c>
      <c r="O53" s="3" t="s">
        <v>134</v>
      </c>
      <c r="P53" s="3" t="s">
        <v>131</v>
      </c>
      <c r="Q53" s="32" t="s">
        <v>134</v>
      </c>
      <c r="R53" s="31" t="s">
        <v>134</v>
      </c>
      <c r="S53" s="3" t="s">
        <v>134</v>
      </c>
      <c r="T53" s="3" t="s">
        <v>134</v>
      </c>
      <c r="U53" s="3" t="s">
        <v>134</v>
      </c>
      <c r="V53" s="3" t="s">
        <v>134</v>
      </c>
      <c r="W53" s="3" t="s">
        <v>131</v>
      </c>
      <c r="X53" s="32" t="s">
        <v>134</v>
      </c>
      <c r="Y53" s="114" t="s">
        <v>131</v>
      </c>
      <c r="AD53" s="13"/>
      <c r="AE53" s="14"/>
      <c r="AF53" s="14"/>
      <c r="AG53" s="88"/>
      <c r="AH53" s="88"/>
      <c r="AI53" s="88"/>
      <c r="AJ53" s="14"/>
      <c r="AK53" s="14"/>
      <c r="AL53" s="14"/>
      <c r="AM53" s="14"/>
      <c r="AN53" s="14"/>
      <c r="AO53" s="14"/>
      <c r="AP53" s="14"/>
      <c r="AQ53" s="14"/>
      <c r="AR53" s="14"/>
      <c r="AS53" s="14"/>
      <c r="AT53" s="14"/>
      <c r="AU53" s="14"/>
      <c r="AV53" s="14"/>
      <c r="AW53" s="14"/>
      <c r="AX53" s="14"/>
      <c r="AY53" s="14"/>
      <c r="AZ53" s="14"/>
      <c r="BA53" s="14"/>
      <c r="BB53" s="14"/>
      <c r="BC53" s="14"/>
    </row>
    <row r="54" spans="1:55" ht="15.75" customHeight="1" x14ac:dyDescent="0.3">
      <c r="A54" s="5" t="s">
        <v>87</v>
      </c>
      <c r="B54" s="6">
        <v>2</v>
      </c>
      <c r="C54" s="6" t="s">
        <v>11</v>
      </c>
      <c r="D54" s="6" t="s">
        <v>84</v>
      </c>
      <c r="E54" s="6" t="s">
        <v>86</v>
      </c>
      <c r="F54" s="6" t="s">
        <v>87</v>
      </c>
      <c r="G54" s="17" t="s">
        <v>89</v>
      </c>
      <c r="H54" s="33" t="s">
        <v>134</v>
      </c>
      <c r="I54" s="7" t="s">
        <v>134</v>
      </c>
      <c r="J54" s="7" t="s">
        <v>134</v>
      </c>
      <c r="K54" s="7" t="s">
        <v>131</v>
      </c>
      <c r="L54" s="33" t="s">
        <v>134</v>
      </c>
      <c r="M54" s="7" t="s">
        <v>134</v>
      </c>
      <c r="N54" s="7" t="s">
        <v>134</v>
      </c>
      <c r="O54" s="7" t="s">
        <v>134</v>
      </c>
      <c r="P54" s="7" t="s">
        <v>131</v>
      </c>
      <c r="Q54" s="34" t="s">
        <v>134</v>
      </c>
      <c r="R54" s="33" t="s">
        <v>134</v>
      </c>
      <c r="S54" s="7" t="s">
        <v>134</v>
      </c>
      <c r="T54" s="7" t="s">
        <v>134</v>
      </c>
      <c r="U54" s="7" t="s">
        <v>134</v>
      </c>
      <c r="V54" s="7" t="s">
        <v>134</v>
      </c>
      <c r="W54" s="7" t="s">
        <v>131</v>
      </c>
      <c r="X54" s="34" t="s">
        <v>134</v>
      </c>
      <c r="Y54" s="112" t="s">
        <v>131</v>
      </c>
    </row>
    <row r="55" spans="1:55" ht="15.75" customHeight="1" x14ac:dyDescent="0.3">
      <c r="A55" s="5" t="s">
        <v>87</v>
      </c>
      <c r="B55" s="6">
        <v>3</v>
      </c>
      <c r="C55" s="6" t="s">
        <v>13</v>
      </c>
      <c r="D55" s="6" t="s">
        <v>84</v>
      </c>
      <c r="E55" s="6" t="s">
        <v>86</v>
      </c>
      <c r="F55" s="6" t="s">
        <v>87</v>
      </c>
      <c r="G55" s="17" t="s">
        <v>90</v>
      </c>
      <c r="H55" s="33" t="s">
        <v>134</v>
      </c>
      <c r="I55" s="7" t="s">
        <v>134</v>
      </c>
      <c r="J55" s="7" t="s">
        <v>134</v>
      </c>
      <c r="K55" s="7" t="s">
        <v>131</v>
      </c>
      <c r="L55" s="33" t="s">
        <v>134</v>
      </c>
      <c r="M55" s="7" t="s">
        <v>134</v>
      </c>
      <c r="N55" s="7" t="s">
        <v>134</v>
      </c>
      <c r="O55" s="7" t="s">
        <v>134</v>
      </c>
      <c r="P55" s="7" t="s">
        <v>131</v>
      </c>
      <c r="Q55" s="34" t="s">
        <v>134</v>
      </c>
      <c r="R55" s="33" t="s">
        <v>134</v>
      </c>
      <c r="S55" s="7" t="s">
        <v>134</v>
      </c>
      <c r="T55" s="7" t="s">
        <v>134</v>
      </c>
      <c r="U55" s="7" t="s">
        <v>134</v>
      </c>
      <c r="V55" s="7" t="s">
        <v>134</v>
      </c>
      <c r="W55" s="7" t="s">
        <v>131</v>
      </c>
      <c r="X55" s="34" t="s">
        <v>134</v>
      </c>
      <c r="Y55" s="112" t="s">
        <v>131</v>
      </c>
    </row>
    <row r="56" spans="1:55" ht="15.75" customHeight="1" x14ac:dyDescent="0.3">
      <c r="A56" s="5" t="s">
        <v>87</v>
      </c>
      <c r="B56" s="6">
        <v>4</v>
      </c>
      <c r="C56" s="6" t="s">
        <v>15</v>
      </c>
      <c r="D56" s="6" t="s">
        <v>84</v>
      </c>
      <c r="E56" s="6" t="s">
        <v>86</v>
      </c>
      <c r="F56" s="6" t="s">
        <v>87</v>
      </c>
      <c r="G56" s="17" t="s">
        <v>91</v>
      </c>
      <c r="H56" s="33" t="s">
        <v>134</v>
      </c>
      <c r="I56" s="7" t="s">
        <v>134</v>
      </c>
      <c r="J56" s="7" t="s">
        <v>134</v>
      </c>
      <c r="K56" s="7" t="s">
        <v>131</v>
      </c>
      <c r="L56" s="33" t="s">
        <v>134</v>
      </c>
      <c r="M56" s="7" t="s">
        <v>134</v>
      </c>
      <c r="N56" s="7" t="s">
        <v>134</v>
      </c>
      <c r="O56" s="7" t="s">
        <v>134</v>
      </c>
      <c r="P56" s="7" t="s">
        <v>131</v>
      </c>
      <c r="Q56" s="34" t="s">
        <v>134</v>
      </c>
      <c r="R56" s="33" t="s">
        <v>134</v>
      </c>
      <c r="S56" s="7" t="s">
        <v>134</v>
      </c>
      <c r="T56" s="7" t="s">
        <v>134</v>
      </c>
      <c r="U56" s="7" t="s">
        <v>134</v>
      </c>
      <c r="V56" s="7" t="s">
        <v>134</v>
      </c>
      <c r="W56" s="7" t="s">
        <v>131</v>
      </c>
      <c r="X56" s="34" t="s">
        <v>134</v>
      </c>
      <c r="Y56" s="112" t="s">
        <v>131</v>
      </c>
    </row>
    <row r="57" spans="1:55" ht="15.75" customHeight="1" x14ac:dyDescent="0.3">
      <c r="A57" s="5" t="s">
        <v>87</v>
      </c>
      <c r="B57" s="6">
        <v>5</v>
      </c>
      <c r="C57" s="6" t="s">
        <v>17</v>
      </c>
      <c r="D57" s="6" t="s">
        <v>84</v>
      </c>
      <c r="E57" s="6" t="s">
        <v>86</v>
      </c>
      <c r="F57" s="6" t="s">
        <v>87</v>
      </c>
      <c r="G57" s="17" t="s">
        <v>92</v>
      </c>
      <c r="H57" s="33" t="s">
        <v>134</v>
      </c>
      <c r="I57" s="7" t="s">
        <v>134</v>
      </c>
      <c r="J57" s="7" t="s">
        <v>134</v>
      </c>
      <c r="K57" s="7" t="s">
        <v>131</v>
      </c>
      <c r="L57" s="33" t="s">
        <v>134</v>
      </c>
      <c r="M57" s="7" t="s">
        <v>134</v>
      </c>
      <c r="N57" s="7" t="s">
        <v>134</v>
      </c>
      <c r="O57" s="7" t="s">
        <v>134</v>
      </c>
      <c r="P57" s="7" t="s">
        <v>131</v>
      </c>
      <c r="Q57" s="34" t="s">
        <v>134</v>
      </c>
      <c r="R57" s="33" t="s">
        <v>134</v>
      </c>
      <c r="S57" s="7" t="s">
        <v>134</v>
      </c>
      <c r="T57" s="7" t="s">
        <v>134</v>
      </c>
      <c r="U57" s="7" t="s">
        <v>134</v>
      </c>
      <c r="V57" s="7" t="s">
        <v>134</v>
      </c>
      <c r="W57" s="7" t="s">
        <v>131</v>
      </c>
      <c r="X57" s="34" t="s">
        <v>134</v>
      </c>
      <c r="Y57" s="112" t="s">
        <v>131</v>
      </c>
    </row>
    <row r="58" spans="1:55" ht="15.75" customHeight="1" x14ac:dyDescent="0.3">
      <c r="A58" s="5" t="s">
        <v>87</v>
      </c>
      <c r="B58" s="6">
        <v>6</v>
      </c>
      <c r="C58" s="6" t="s">
        <v>19</v>
      </c>
      <c r="D58" s="6" t="s">
        <v>84</v>
      </c>
      <c r="E58" s="6" t="s">
        <v>86</v>
      </c>
      <c r="F58" s="6" t="s">
        <v>87</v>
      </c>
      <c r="G58" s="17" t="s">
        <v>93</v>
      </c>
      <c r="H58" s="33" t="s">
        <v>134</v>
      </c>
      <c r="I58" s="7" t="s">
        <v>134</v>
      </c>
      <c r="J58" s="7" t="s">
        <v>134</v>
      </c>
      <c r="K58" s="7" t="s">
        <v>131</v>
      </c>
      <c r="L58" s="33" t="s">
        <v>134</v>
      </c>
      <c r="M58" s="7" t="s">
        <v>134</v>
      </c>
      <c r="N58" s="7" t="s">
        <v>134</v>
      </c>
      <c r="O58" s="7" t="s">
        <v>134</v>
      </c>
      <c r="P58" s="7" t="s">
        <v>131</v>
      </c>
      <c r="Q58" s="34" t="s">
        <v>134</v>
      </c>
      <c r="R58" s="33" t="s">
        <v>134</v>
      </c>
      <c r="S58" s="7" t="s">
        <v>134</v>
      </c>
      <c r="T58" s="7" t="s">
        <v>134</v>
      </c>
      <c r="U58" s="7" t="s">
        <v>134</v>
      </c>
      <c r="V58" s="7" t="s">
        <v>134</v>
      </c>
      <c r="W58" s="7" t="s">
        <v>131</v>
      </c>
      <c r="X58" s="34" t="s">
        <v>134</v>
      </c>
      <c r="Y58" s="112" t="s">
        <v>131</v>
      </c>
    </row>
    <row r="59" spans="1:55" ht="15.75" customHeight="1" x14ac:dyDescent="0.3">
      <c r="A59" s="5" t="s">
        <v>87</v>
      </c>
      <c r="B59" s="6">
        <v>7</v>
      </c>
      <c r="C59" s="6" t="s">
        <v>21</v>
      </c>
      <c r="D59" s="6" t="s">
        <v>84</v>
      </c>
      <c r="E59" s="6" t="s">
        <v>86</v>
      </c>
      <c r="F59" s="6" t="s">
        <v>87</v>
      </c>
      <c r="G59" s="6" t="s">
        <v>94</v>
      </c>
      <c r="H59" s="33" t="s">
        <v>134</v>
      </c>
      <c r="I59" s="7" t="s">
        <v>134</v>
      </c>
      <c r="J59" s="7" t="s">
        <v>134</v>
      </c>
      <c r="K59" s="7" t="s">
        <v>131</v>
      </c>
      <c r="L59" s="33" t="s">
        <v>134</v>
      </c>
      <c r="M59" s="7" t="s">
        <v>134</v>
      </c>
      <c r="N59" s="7" t="s">
        <v>134</v>
      </c>
      <c r="O59" s="7" t="s">
        <v>134</v>
      </c>
      <c r="P59" s="7" t="s">
        <v>131</v>
      </c>
      <c r="Q59" s="34" t="s">
        <v>134</v>
      </c>
      <c r="R59" s="33" t="s">
        <v>134</v>
      </c>
      <c r="S59" s="7" t="s">
        <v>134</v>
      </c>
      <c r="T59" s="7" t="s">
        <v>134</v>
      </c>
      <c r="U59" s="7" t="s">
        <v>134</v>
      </c>
      <c r="V59" s="7" t="s">
        <v>134</v>
      </c>
      <c r="W59" s="7" t="s">
        <v>131</v>
      </c>
      <c r="X59" s="34" t="s">
        <v>134</v>
      </c>
      <c r="Y59" s="112" t="s">
        <v>131</v>
      </c>
    </row>
    <row r="60" spans="1:55" ht="15.75" customHeight="1" x14ac:dyDescent="0.3">
      <c r="A60" s="5" t="s">
        <v>87</v>
      </c>
      <c r="B60" s="6">
        <v>8</v>
      </c>
      <c r="C60" s="6" t="s">
        <v>23</v>
      </c>
      <c r="D60" s="6" t="s">
        <v>84</v>
      </c>
      <c r="E60" s="6" t="s">
        <v>86</v>
      </c>
      <c r="F60" s="6" t="s">
        <v>87</v>
      </c>
      <c r="G60" s="17" t="s">
        <v>95</v>
      </c>
      <c r="H60" s="33" t="s">
        <v>134</v>
      </c>
      <c r="I60" s="7" t="s">
        <v>134</v>
      </c>
      <c r="J60" s="7" t="s">
        <v>134</v>
      </c>
      <c r="K60" s="7" t="s">
        <v>131</v>
      </c>
      <c r="L60" s="33" t="s">
        <v>134</v>
      </c>
      <c r="M60" s="7" t="s">
        <v>134</v>
      </c>
      <c r="N60" s="7" t="s">
        <v>134</v>
      </c>
      <c r="O60" s="7" t="s">
        <v>134</v>
      </c>
      <c r="P60" s="7" t="s">
        <v>131</v>
      </c>
      <c r="Q60" s="34" t="s">
        <v>134</v>
      </c>
      <c r="R60" s="33" t="s">
        <v>134</v>
      </c>
      <c r="S60" s="7" t="s">
        <v>134</v>
      </c>
      <c r="T60" s="7" t="s">
        <v>134</v>
      </c>
      <c r="U60" s="7" t="s">
        <v>134</v>
      </c>
      <c r="V60" s="7" t="s">
        <v>134</v>
      </c>
      <c r="W60" s="7" t="s">
        <v>131</v>
      </c>
      <c r="X60" s="34" t="s">
        <v>134</v>
      </c>
      <c r="Y60" s="112" t="s">
        <v>131</v>
      </c>
    </row>
    <row r="61" spans="1:55" ht="15.75" customHeight="1" x14ac:dyDescent="0.3">
      <c r="A61" s="5" t="s">
        <v>87</v>
      </c>
      <c r="B61" s="6">
        <v>9</v>
      </c>
      <c r="C61" s="6" t="s">
        <v>25</v>
      </c>
      <c r="D61" s="6" t="s">
        <v>84</v>
      </c>
      <c r="E61" s="6" t="s">
        <v>86</v>
      </c>
      <c r="F61" s="6" t="s">
        <v>87</v>
      </c>
      <c r="G61" s="17" t="s">
        <v>96</v>
      </c>
      <c r="H61" s="33" t="s">
        <v>134</v>
      </c>
      <c r="I61" s="7" t="s">
        <v>134</v>
      </c>
      <c r="J61" s="7" t="s">
        <v>134</v>
      </c>
      <c r="K61" s="7" t="s">
        <v>131</v>
      </c>
      <c r="L61" s="33" t="s">
        <v>134</v>
      </c>
      <c r="M61" s="7" t="s">
        <v>134</v>
      </c>
      <c r="N61" s="7" t="s">
        <v>134</v>
      </c>
      <c r="O61" s="7" t="s">
        <v>134</v>
      </c>
      <c r="P61" s="7" t="s">
        <v>131</v>
      </c>
      <c r="Q61" s="34" t="s">
        <v>134</v>
      </c>
      <c r="R61" s="33" t="s">
        <v>134</v>
      </c>
      <c r="S61" s="7" t="s">
        <v>134</v>
      </c>
      <c r="T61" s="7" t="s">
        <v>134</v>
      </c>
      <c r="U61" s="7" t="s">
        <v>134</v>
      </c>
      <c r="V61" s="7" t="s">
        <v>134</v>
      </c>
      <c r="W61" s="7" t="s">
        <v>131</v>
      </c>
      <c r="X61" s="34" t="s">
        <v>134</v>
      </c>
      <c r="Y61" s="112" t="s">
        <v>131</v>
      </c>
    </row>
    <row r="62" spans="1:55" ht="15.75" customHeight="1" thickBot="1" x14ac:dyDescent="0.35">
      <c r="A62" s="8" t="s">
        <v>87</v>
      </c>
      <c r="B62" s="9">
        <v>10</v>
      </c>
      <c r="C62" s="9" t="s">
        <v>27</v>
      </c>
      <c r="D62" s="9" t="s">
        <v>84</v>
      </c>
      <c r="E62" s="9" t="s">
        <v>86</v>
      </c>
      <c r="F62" s="9" t="s">
        <v>87</v>
      </c>
      <c r="G62" s="18" t="s">
        <v>97</v>
      </c>
      <c r="H62" s="35" t="s">
        <v>134</v>
      </c>
      <c r="I62" s="10" t="s">
        <v>134</v>
      </c>
      <c r="J62" s="10" t="s">
        <v>134</v>
      </c>
      <c r="K62" s="10" t="s">
        <v>131</v>
      </c>
      <c r="L62" s="35" t="s">
        <v>134</v>
      </c>
      <c r="M62" s="10" t="s">
        <v>134</v>
      </c>
      <c r="N62" s="10" t="s">
        <v>134</v>
      </c>
      <c r="O62" s="10" t="s">
        <v>134</v>
      </c>
      <c r="P62" s="10" t="s">
        <v>131</v>
      </c>
      <c r="Q62" s="36" t="s">
        <v>134</v>
      </c>
      <c r="R62" s="35" t="s">
        <v>134</v>
      </c>
      <c r="S62" s="10" t="s">
        <v>134</v>
      </c>
      <c r="T62" s="10" t="s">
        <v>134</v>
      </c>
      <c r="U62" s="10" t="s">
        <v>134</v>
      </c>
      <c r="V62" s="10" t="s">
        <v>134</v>
      </c>
      <c r="W62" s="10" t="s">
        <v>131</v>
      </c>
      <c r="X62" s="36" t="s">
        <v>134</v>
      </c>
      <c r="Y62" s="112" t="s">
        <v>131</v>
      </c>
    </row>
    <row r="63" spans="1:55" ht="15.75" customHeight="1" x14ac:dyDescent="0.3">
      <c r="A63" s="19" t="s">
        <v>98</v>
      </c>
      <c r="B63" s="4">
        <v>1</v>
      </c>
      <c r="C63" s="4" t="s">
        <v>6</v>
      </c>
      <c r="D63" s="4" t="s">
        <v>77</v>
      </c>
      <c r="E63" s="4" t="s">
        <v>86</v>
      </c>
      <c r="F63" s="4" t="s">
        <v>98</v>
      </c>
      <c r="G63" s="23" t="s">
        <v>111</v>
      </c>
      <c r="H63" s="19" t="s">
        <v>134</v>
      </c>
      <c r="I63" s="4" t="s">
        <v>134</v>
      </c>
      <c r="J63" s="4" t="s">
        <v>131</v>
      </c>
      <c r="K63" s="4" t="s">
        <v>134</v>
      </c>
      <c r="L63" s="19" t="s">
        <v>134</v>
      </c>
      <c r="M63" s="4" t="s">
        <v>134</v>
      </c>
      <c r="N63" s="4" t="s">
        <v>134</v>
      </c>
      <c r="O63" s="4" t="s">
        <v>134</v>
      </c>
      <c r="P63" s="4" t="s">
        <v>134</v>
      </c>
      <c r="Q63" s="32" t="s">
        <v>131</v>
      </c>
      <c r="R63" s="19" t="s">
        <v>134</v>
      </c>
      <c r="S63" s="4" t="s">
        <v>134</v>
      </c>
      <c r="T63" s="4" t="s">
        <v>134</v>
      </c>
      <c r="U63" s="4" t="s">
        <v>134</v>
      </c>
      <c r="V63" s="4" t="s">
        <v>134</v>
      </c>
      <c r="W63" s="3" t="s">
        <v>134</v>
      </c>
      <c r="X63" s="32" t="s">
        <v>131</v>
      </c>
      <c r="Y63" s="105" t="s">
        <v>131</v>
      </c>
    </row>
    <row r="64" spans="1:55" ht="15.75" customHeight="1" x14ac:dyDescent="0.3">
      <c r="A64" s="21" t="s">
        <v>98</v>
      </c>
      <c r="B64">
        <v>2</v>
      </c>
      <c r="C64" t="s">
        <v>11</v>
      </c>
      <c r="D64" t="s">
        <v>77</v>
      </c>
      <c r="E64" t="s">
        <v>86</v>
      </c>
      <c r="F64" t="s">
        <v>98</v>
      </c>
      <c r="G64" s="24" t="s">
        <v>112</v>
      </c>
      <c r="H64" s="21" t="s">
        <v>134</v>
      </c>
      <c r="I64" t="s">
        <v>134</v>
      </c>
      <c r="J64" t="s">
        <v>131</v>
      </c>
      <c r="K64" t="s">
        <v>134</v>
      </c>
      <c r="L64" s="21" t="s">
        <v>134</v>
      </c>
      <c r="M64" t="s">
        <v>134</v>
      </c>
      <c r="N64" t="s">
        <v>134</v>
      </c>
      <c r="O64" t="s">
        <v>134</v>
      </c>
      <c r="P64" t="s">
        <v>134</v>
      </c>
      <c r="Q64" s="37" t="s">
        <v>131</v>
      </c>
      <c r="R64" s="21" t="s">
        <v>134</v>
      </c>
      <c r="S64" t="s">
        <v>134</v>
      </c>
      <c r="T64" t="s">
        <v>134</v>
      </c>
      <c r="U64" t="s">
        <v>134</v>
      </c>
      <c r="V64" t="s">
        <v>134</v>
      </c>
      <c r="W64" t="s">
        <v>134</v>
      </c>
      <c r="X64" s="37" t="s">
        <v>131</v>
      </c>
      <c r="Y64" s="106" t="s">
        <v>131</v>
      </c>
    </row>
    <row r="65" spans="1:25" ht="15.75" customHeight="1" x14ac:dyDescent="0.3">
      <c r="A65" s="21" t="s">
        <v>98</v>
      </c>
      <c r="B65">
        <v>3</v>
      </c>
      <c r="C65" t="s">
        <v>13</v>
      </c>
      <c r="D65" t="s">
        <v>77</v>
      </c>
      <c r="E65" t="s">
        <v>86</v>
      </c>
      <c r="F65" t="s">
        <v>98</v>
      </c>
      <c r="G65" s="24" t="s">
        <v>113</v>
      </c>
      <c r="H65" s="21" t="s">
        <v>134</v>
      </c>
      <c r="I65" t="s">
        <v>134</v>
      </c>
      <c r="J65" t="s">
        <v>131</v>
      </c>
      <c r="K65" t="s">
        <v>134</v>
      </c>
      <c r="L65" s="21" t="s">
        <v>134</v>
      </c>
      <c r="M65" t="s">
        <v>134</v>
      </c>
      <c r="N65" t="s">
        <v>134</v>
      </c>
      <c r="O65" t="s">
        <v>134</v>
      </c>
      <c r="P65" t="s">
        <v>134</v>
      </c>
      <c r="Q65" s="37" t="s">
        <v>131</v>
      </c>
      <c r="R65" s="21" t="s">
        <v>134</v>
      </c>
      <c r="S65" t="s">
        <v>134</v>
      </c>
      <c r="T65" t="s">
        <v>134</v>
      </c>
      <c r="U65" t="s">
        <v>134</v>
      </c>
      <c r="V65" t="s">
        <v>134</v>
      </c>
      <c r="W65" t="s">
        <v>134</v>
      </c>
      <c r="X65" s="37" t="s">
        <v>131</v>
      </c>
      <c r="Y65" s="106" t="s">
        <v>131</v>
      </c>
    </row>
    <row r="66" spans="1:25" ht="15.75" customHeight="1" x14ac:dyDescent="0.3">
      <c r="A66" s="21" t="s">
        <v>98</v>
      </c>
      <c r="B66">
        <v>4</v>
      </c>
      <c r="C66" t="s">
        <v>15</v>
      </c>
      <c r="D66" t="s">
        <v>77</v>
      </c>
      <c r="E66" t="s">
        <v>86</v>
      </c>
      <c r="F66" t="s">
        <v>98</v>
      </c>
      <c r="G66" s="24" t="s">
        <v>114</v>
      </c>
      <c r="H66" s="21" t="s">
        <v>134</v>
      </c>
      <c r="I66" t="s">
        <v>134</v>
      </c>
      <c r="J66" t="s">
        <v>131</v>
      </c>
      <c r="K66" t="s">
        <v>134</v>
      </c>
      <c r="L66" s="21" t="s">
        <v>134</v>
      </c>
      <c r="M66" t="s">
        <v>134</v>
      </c>
      <c r="N66" t="s">
        <v>134</v>
      </c>
      <c r="O66" t="s">
        <v>134</v>
      </c>
      <c r="P66" t="s">
        <v>134</v>
      </c>
      <c r="Q66" s="37" t="s">
        <v>131</v>
      </c>
      <c r="R66" s="21" t="s">
        <v>134</v>
      </c>
      <c r="S66" t="s">
        <v>134</v>
      </c>
      <c r="T66" t="s">
        <v>134</v>
      </c>
      <c r="U66" t="s">
        <v>134</v>
      </c>
      <c r="V66" t="s">
        <v>134</v>
      </c>
      <c r="W66" t="s">
        <v>134</v>
      </c>
      <c r="X66" s="37" t="s">
        <v>131</v>
      </c>
      <c r="Y66" s="106" t="s">
        <v>131</v>
      </c>
    </row>
    <row r="67" spans="1:25" ht="15.75" customHeight="1" x14ac:dyDescent="0.3">
      <c r="A67" s="21" t="s">
        <v>98</v>
      </c>
      <c r="B67">
        <v>5</v>
      </c>
      <c r="C67" t="s">
        <v>17</v>
      </c>
      <c r="D67" t="s">
        <v>77</v>
      </c>
      <c r="E67" t="s">
        <v>86</v>
      </c>
      <c r="F67" t="s">
        <v>98</v>
      </c>
      <c r="G67" s="24" t="s">
        <v>115</v>
      </c>
      <c r="H67" s="21" t="s">
        <v>134</v>
      </c>
      <c r="I67" t="s">
        <v>134</v>
      </c>
      <c r="J67" t="s">
        <v>131</v>
      </c>
      <c r="K67" t="s">
        <v>134</v>
      </c>
      <c r="L67" s="21" t="s">
        <v>134</v>
      </c>
      <c r="M67" t="s">
        <v>134</v>
      </c>
      <c r="N67" t="s">
        <v>134</v>
      </c>
      <c r="O67" t="s">
        <v>134</v>
      </c>
      <c r="P67" t="s">
        <v>134</v>
      </c>
      <c r="Q67" s="37" t="s">
        <v>131</v>
      </c>
      <c r="R67" s="21" t="s">
        <v>134</v>
      </c>
      <c r="S67" t="s">
        <v>134</v>
      </c>
      <c r="T67" t="s">
        <v>134</v>
      </c>
      <c r="U67" t="s">
        <v>134</v>
      </c>
      <c r="V67" t="s">
        <v>134</v>
      </c>
      <c r="W67" t="s">
        <v>134</v>
      </c>
      <c r="X67" s="37" t="s">
        <v>131</v>
      </c>
      <c r="Y67" s="106" t="s">
        <v>131</v>
      </c>
    </row>
    <row r="68" spans="1:25" ht="15.75" customHeight="1" x14ac:dyDescent="0.3">
      <c r="A68" s="21" t="s">
        <v>98</v>
      </c>
      <c r="B68">
        <v>6</v>
      </c>
      <c r="C68" t="s">
        <v>19</v>
      </c>
      <c r="D68" t="s">
        <v>77</v>
      </c>
      <c r="E68" t="s">
        <v>86</v>
      </c>
      <c r="F68" t="s">
        <v>98</v>
      </c>
      <c r="G68" s="24" t="s">
        <v>116</v>
      </c>
      <c r="H68" s="21" t="s">
        <v>134</v>
      </c>
      <c r="I68" t="s">
        <v>134</v>
      </c>
      <c r="J68" t="s">
        <v>131</v>
      </c>
      <c r="K68" t="s">
        <v>134</v>
      </c>
      <c r="L68" s="21" t="s">
        <v>134</v>
      </c>
      <c r="M68" t="s">
        <v>134</v>
      </c>
      <c r="N68" t="s">
        <v>134</v>
      </c>
      <c r="O68" t="s">
        <v>134</v>
      </c>
      <c r="P68" t="s">
        <v>134</v>
      </c>
      <c r="Q68" s="37" t="s">
        <v>131</v>
      </c>
      <c r="R68" s="21" t="s">
        <v>134</v>
      </c>
      <c r="S68" t="s">
        <v>134</v>
      </c>
      <c r="T68" t="s">
        <v>134</v>
      </c>
      <c r="U68" t="s">
        <v>134</v>
      </c>
      <c r="V68" t="s">
        <v>134</v>
      </c>
      <c r="W68" t="s">
        <v>134</v>
      </c>
      <c r="X68" s="37" t="s">
        <v>131</v>
      </c>
      <c r="Y68" s="106" t="s">
        <v>131</v>
      </c>
    </row>
    <row r="69" spans="1:25" ht="15.75" customHeight="1" x14ac:dyDescent="0.3">
      <c r="A69" s="21" t="s">
        <v>98</v>
      </c>
      <c r="B69">
        <v>7</v>
      </c>
      <c r="C69" t="s">
        <v>21</v>
      </c>
      <c r="D69" t="s">
        <v>77</v>
      </c>
      <c r="E69" t="s">
        <v>86</v>
      </c>
      <c r="F69" t="s">
        <v>98</v>
      </c>
      <c r="G69" s="24" t="s">
        <v>117</v>
      </c>
      <c r="H69" s="21" t="s">
        <v>134</v>
      </c>
      <c r="I69" t="s">
        <v>134</v>
      </c>
      <c r="J69" t="s">
        <v>131</v>
      </c>
      <c r="K69" t="s">
        <v>134</v>
      </c>
      <c r="L69" s="21" t="s">
        <v>134</v>
      </c>
      <c r="M69" t="s">
        <v>134</v>
      </c>
      <c r="N69" t="s">
        <v>134</v>
      </c>
      <c r="O69" t="s">
        <v>134</v>
      </c>
      <c r="P69" t="s">
        <v>134</v>
      </c>
      <c r="Q69" s="37" t="s">
        <v>131</v>
      </c>
      <c r="R69" s="21" t="s">
        <v>134</v>
      </c>
      <c r="S69" t="s">
        <v>134</v>
      </c>
      <c r="T69" t="s">
        <v>134</v>
      </c>
      <c r="U69" t="s">
        <v>134</v>
      </c>
      <c r="V69" t="s">
        <v>134</v>
      </c>
      <c r="W69" t="s">
        <v>134</v>
      </c>
      <c r="X69" s="37" t="s">
        <v>131</v>
      </c>
      <c r="Y69" s="106" t="s">
        <v>131</v>
      </c>
    </row>
    <row r="70" spans="1:25" ht="15.75" customHeight="1" x14ac:dyDescent="0.3">
      <c r="A70" s="21" t="s">
        <v>98</v>
      </c>
      <c r="B70">
        <v>8</v>
      </c>
      <c r="C70" t="s">
        <v>23</v>
      </c>
      <c r="D70" t="s">
        <v>77</v>
      </c>
      <c r="E70" t="s">
        <v>86</v>
      </c>
      <c r="F70" t="s">
        <v>98</v>
      </c>
      <c r="G70" s="24" t="s">
        <v>118</v>
      </c>
      <c r="H70" s="21" t="s">
        <v>134</v>
      </c>
      <c r="I70" t="s">
        <v>134</v>
      </c>
      <c r="J70" t="s">
        <v>131</v>
      </c>
      <c r="K70" t="s">
        <v>134</v>
      </c>
      <c r="L70" s="21" t="s">
        <v>134</v>
      </c>
      <c r="M70" t="s">
        <v>134</v>
      </c>
      <c r="N70" t="s">
        <v>134</v>
      </c>
      <c r="O70" t="s">
        <v>134</v>
      </c>
      <c r="P70" t="s">
        <v>134</v>
      </c>
      <c r="Q70" s="37" t="s">
        <v>131</v>
      </c>
      <c r="R70" s="21" t="s">
        <v>134</v>
      </c>
      <c r="S70" t="s">
        <v>134</v>
      </c>
      <c r="T70" t="s">
        <v>134</v>
      </c>
      <c r="U70" t="s">
        <v>134</v>
      </c>
      <c r="V70" t="s">
        <v>134</v>
      </c>
      <c r="W70" t="s">
        <v>134</v>
      </c>
      <c r="X70" s="37" t="s">
        <v>131</v>
      </c>
      <c r="Y70" s="106" t="s">
        <v>131</v>
      </c>
    </row>
    <row r="71" spans="1:25" ht="15.75" customHeight="1" x14ac:dyDescent="0.3">
      <c r="A71" s="21" t="s">
        <v>98</v>
      </c>
      <c r="B71">
        <v>9</v>
      </c>
      <c r="C71" t="s">
        <v>25</v>
      </c>
      <c r="D71" t="s">
        <v>77</v>
      </c>
      <c r="E71" t="s">
        <v>86</v>
      </c>
      <c r="F71" t="s">
        <v>98</v>
      </c>
      <c r="G71" s="24" t="s">
        <v>119</v>
      </c>
      <c r="H71" s="21" t="s">
        <v>134</v>
      </c>
      <c r="I71" t="s">
        <v>134</v>
      </c>
      <c r="J71" t="s">
        <v>131</v>
      </c>
      <c r="K71" t="s">
        <v>134</v>
      </c>
      <c r="L71" s="21" t="s">
        <v>134</v>
      </c>
      <c r="M71" t="s">
        <v>134</v>
      </c>
      <c r="N71" t="s">
        <v>134</v>
      </c>
      <c r="O71" t="s">
        <v>134</v>
      </c>
      <c r="P71" t="s">
        <v>134</v>
      </c>
      <c r="Q71" s="37" t="s">
        <v>131</v>
      </c>
      <c r="R71" s="21" t="s">
        <v>134</v>
      </c>
      <c r="S71" t="s">
        <v>134</v>
      </c>
      <c r="T71" t="s">
        <v>134</v>
      </c>
      <c r="U71" t="s">
        <v>134</v>
      </c>
      <c r="V71" t="s">
        <v>134</v>
      </c>
      <c r="W71" t="s">
        <v>134</v>
      </c>
      <c r="X71" s="37" t="s">
        <v>131</v>
      </c>
      <c r="Y71" s="106" t="s">
        <v>131</v>
      </c>
    </row>
    <row r="72" spans="1:25" ht="15.75" customHeight="1" thickBot="1" x14ac:dyDescent="0.35">
      <c r="A72" s="22" t="s">
        <v>98</v>
      </c>
      <c r="B72" s="11">
        <v>10</v>
      </c>
      <c r="C72" s="11" t="s">
        <v>27</v>
      </c>
      <c r="D72" s="11" t="s">
        <v>77</v>
      </c>
      <c r="E72" s="11" t="s">
        <v>86</v>
      </c>
      <c r="F72" s="11" t="s">
        <v>98</v>
      </c>
      <c r="G72" s="25" t="s">
        <v>120</v>
      </c>
      <c r="H72" s="22" t="s">
        <v>134</v>
      </c>
      <c r="I72" s="11" t="s">
        <v>134</v>
      </c>
      <c r="J72" s="11" t="s">
        <v>131</v>
      </c>
      <c r="K72" s="11" t="s">
        <v>134</v>
      </c>
      <c r="L72" s="22" t="s">
        <v>134</v>
      </c>
      <c r="M72" s="11" t="s">
        <v>134</v>
      </c>
      <c r="N72" s="11" t="s">
        <v>134</v>
      </c>
      <c r="O72" s="11" t="s">
        <v>134</v>
      </c>
      <c r="P72" s="11" t="s">
        <v>134</v>
      </c>
      <c r="Q72" s="38" t="s">
        <v>131</v>
      </c>
      <c r="R72" s="22" t="s">
        <v>134</v>
      </c>
      <c r="S72" s="11" t="s">
        <v>134</v>
      </c>
      <c r="T72" s="11" t="s">
        <v>134</v>
      </c>
      <c r="U72" s="11" t="s">
        <v>134</v>
      </c>
      <c r="V72" s="11" t="s">
        <v>134</v>
      </c>
      <c r="W72" s="11" t="s">
        <v>134</v>
      </c>
      <c r="X72" s="38" t="s">
        <v>131</v>
      </c>
      <c r="Y72" s="106" t="s">
        <v>131</v>
      </c>
    </row>
    <row r="73" spans="1:25" ht="15.75" customHeight="1" x14ac:dyDescent="0.3"/>
    <row r="74" spans="1:25" ht="15.75" customHeight="1" x14ac:dyDescent="0.3"/>
    <row r="75" spans="1:25" ht="15.75" customHeight="1" x14ac:dyDescent="0.3"/>
    <row r="76" spans="1:25" ht="15.75" customHeight="1" x14ac:dyDescent="0.3"/>
    <row r="77" spans="1:25" ht="15.75" customHeight="1" x14ac:dyDescent="0.3"/>
    <row r="78" spans="1:25" ht="15.75" customHeight="1" x14ac:dyDescent="0.3"/>
    <row r="79" spans="1:25" ht="15.75" customHeight="1" x14ac:dyDescent="0.3"/>
    <row r="80" spans="1:25"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sheetData>
  <mergeCells count="3">
    <mergeCell ref="H1:K1"/>
    <mergeCell ref="L1:Q1"/>
    <mergeCell ref="R1:X1"/>
  </mergeCells>
  <conditionalFormatting sqref="H3:X72">
    <cfRule type="containsText" dxfId="7" priority="5" operator="containsText" text="FN">
      <formula>NOT(ISERROR(SEARCH("FN",H3)))</formula>
    </cfRule>
    <cfRule type="containsText" dxfId="6" priority="6" operator="containsText" text="FP">
      <formula>NOT(ISERROR(SEARCH("FP",H3)))</formula>
    </cfRule>
    <cfRule type="containsText" dxfId="5" priority="7" operator="containsText" text="TP">
      <formula>NOT(ISERROR(SEARCH("TP",H3)))</formula>
    </cfRule>
    <cfRule type="containsText" dxfId="4" priority="8" operator="containsText" text="TN">
      <formula>NOT(ISERROR(SEARCH("TN",H3)))</formula>
    </cfRule>
  </conditionalFormatting>
  <conditionalFormatting sqref="Y3:Y72">
    <cfRule type="containsText" dxfId="3" priority="1" operator="containsText" text="FN">
      <formula>NOT(ISERROR(SEARCH("FN",Y3)))</formula>
    </cfRule>
    <cfRule type="containsText" dxfId="2" priority="2" operator="containsText" text="FP">
      <formula>NOT(ISERROR(SEARCH("FP",Y3)))</formula>
    </cfRule>
    <cfRule type="containsText" dxfId="1" priority="3" operator="containsText" text="TP">
      <formula>NOT(ISERROR(SEARCH("TP",Y3)))</formula>
    </cfRule>
    <cfRule type="containsText" dxfId="0" priority="4" operator="containsText" text="TN">
      <formula>NOT(ISERROR(SEARCH("TN",Y3)))</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1 Iteration</vt:lpstr>
      <vt:lpstr>2 iteration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Chiara Gatto</cp:lastModifiedBy>
  <dcterms:created xsi:type="dcterms:W3CDTF">2025-01-28T17:21:57Z</dcterms:created>
  <dcterms:modified xsi:type="dcterms:W3CDTF">2025-04-07T21:32:17Z</dcterms:modified>
</cp:coreProperties>
</file>