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335" documentId="8_{75827585-CED9-47AA-9585-9D04905DD122}" xr6:coauthVersionLast="47" xr6:coauthVersionMax="47" xr10:uidLastSave="{05960917-F6F5-4433-9227-C0D162A45617}"/>
  <bookViews>
    <workbookView xWindow="-108" yWindow="-108" windowWidth="23256" windowHeight="12456" activeTab="1" xr2:uid="{00000000-000D-0000-FFFF-FFFF00000000}"/>
  </bookViews>
  <sheets>
    <sheet name="CronogramaDeProjeto" sheetId="11" r:id="rId1"/>
    <sheet name="Folha1" sheetId="13" r:id="rId2"/>
    <sheet name="Sobre" sheetId="12" r:id="rId3"/>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F28" i="11"/>
  <c r="F29" i="11"/>
  <c r="F27" i="11"/>
  <c r="E28" i="11"/>
  <c r="E29" i="11"/>
  <c r="E27" i="11"/>
  <c r="E21" i="11"/>
  <c r="F24" i="11"/>
  <c r="E24" i="11"/>
  <c r="E23" i="11"/>
  <c r="F19" i="11"/>
  <c r="E19" i="11"/>
  <c r="E17" i="11"/>
  <c r="E22" i="11"/>
  <c r="F21" i="11"/>
  <c r="F23" i="11"/>
  <c r="F22" i="11"/>
  <c r="F17" i="11"/>
  <c r="F16" i="11" l="1"/>
  <c r="F18" i="11"/>
  <c r="E18" i="11"/>
  <c r="E16" i="11"/>
  <c r="F15" i="11"/>
  <c r="E15" i="11"/>
  <c r="F12" i="11"/>
  <c r="E12" i="11"/>
  <c r="F11" i="11"/>
  <c r="E11" i="11"/>
  <c r="F10" i="11"/>
  <c r="E10" i="11"/>
  <c r="F9" i="11"/>
  <c r="E9" i="11"/>
  <c r="H5" i="11"/>
  <c r="I5" i="11" s="1"/>
  <c r="I6" i="11" s="1"/>
  <c r="G7" i="11"/>
  <c r="H6" i="11" l="1"/>
  <c r="H4" i="11"/>
  <c r="G22" i="11" l="1"/>
  <c r="G33" i="11"/>
  <c r="G32" i="11"/>
  <c r="G29" i="11"/>
  <c r="G28" i="11"/>
  <c r="G26" i="11"/>
  <c r="G21" i="11"/>
  <c r="G20" i="11"/>
  <c r="G14" i="11"/>
  <c r="G8" i="11"/>
  <c r="G9" i="11" l="1"/>
  <c r="G27" i="11" l="1"/>
  <c r="G25" i="11"/>
  <c r="G10" i="11"/>
  <c r="G23" i="11"/>
  <c r="G15" i="11"/>
  <c r="G13" i="11"/>
  <c r="J5" i="11"/>
  <c r="K5" i="11" s="1"/>
  <c r="L5" i="11" s="1"/>
  <c r="M5" i="11" s="1"/>
  <c r="N5" i="11" s="1"/>
  <c r="O5" i="11" s="1"/>
  <c r="G24" i="11" l="1"/>
  <c r="G16" i="11"/>
  <c r="G11" i="11"/>
  <c r="G12" i="11"/>
  <c r="O4" i="11"/>
  <c r="P5" i="11"/>
  <c r="Q5" i="11" s="1"/>
  <c r="R5" i="11" s="1"/>
  <c r="S5" i="11" s="1"/>
  <c r="T5" i="11" s="1"/>
  <c r="U5" i="11" s="1"/>
  <c r="V5" i="11" s="1"/>
  <c r="G19" i="11" l="1"/>
  <c r="G18" i="11"/>
  <c r="G17" i="11"/>
  <c r="V4" i="11"/>
  <c r="W5" i="11"/>
  <c r="X5" i="11" s="1"/>
  <c r="Y5" i="11" s="1"/>
  <c r="Z5" i="11" s="1"/>
  <c r="AA5" i="11" s="1"/>
  <c r="AB5" i="11" s="1"/>
  <c r="J6" i="11"/>
  <c r="K6" i="11" l="1"/>
  <c r="L6" i="11" l="1"/>
  <c r="M6" i="11" l="1"/>
  <c r="N6" i="11" l="1"/>
  <c r="O6" i="11" l="1"/>
  <c r="P6" i="11"/>
  <c r="Q6" i="11" l="1"/>
  <c r="R6" i="11" l="1"/>
  <c r="S6" i="11" l="1"/>
  <c r="T6" i="11" l="1"/>
  <c r="U6" i="11" l="1"/>
  <c r="V6" i="11" l="1"/>
  <c r="W6" i="11" l="1"/>
  <c r="X6" i="11" l="1"/>
  <c r="Y6" i="11" l="1"/>
  <c r="Z6" i="11" l="1"/>
  <c r="AA6" i="11" l="1"/>
  <c r="AB6" i="11" l="1"/>
</calcChain>
</file>

<file path=xl/sharedStrings.xml><?xml version="1.0" encoding="utf-8"?>
<sst xmlns="http://schemas.openxmlformats.org/spreadsheetml/2006/main" count="122" uniqueCount="89">
  <si>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</si>
  <si>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</si>
  <si>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</si>
  <si>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</si>
  <si>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</si>
  <si>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</si>
  <si>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</si>
  <si>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</si>
  <si>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</si>
  <si>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</si>
  <si>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</si>
  <si>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</si>
  <si>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</si>
  <si>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</si>
  <si>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Líder do projeto</t>
  </si>
  <si>
    <t>TAREFA</t>
  </si>
  <si>
    <t>Título Fase 4</t>
  </si>
  <si>
    <t>Insira novas linhas ACIMA desta</t>
  </si>
  <si>
    <t>Início do projeto:</t>
  </si>
  <si>
    <t>Semana de exibição:</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</si>
  <si>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</si>
  <si>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</si>
  <si>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</si>
  <si>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</si>
  <si>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</si>
  <si>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</si>
  <si>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</si>
  <si>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</si>
  <si>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</si>
  <si>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</si>
  <si>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</si>
  <si>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</si>
  <si>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</si>
  <si>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</si>
  <si>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</si>
  <si>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</si>
  <si>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</si>
  <si>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</si>
  <si>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</si>
  <si>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</si>
  <si>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Projeto de Gestão de Controle de Estoque 1.0  - Charmant</t>
  </si>
  <si>
    <t>Nome da empresa: CTL &amp; Desenvolvedores</t>
  </si>
  <si>
    <t xml:space="preserve">
Definição dos requisitos</t>
  </si>
  <si>
    <t>Tipo de software a ser criado</t>
  </si>
  <si>
    <t>Linguagens e skills a ser utilizados</t>
  </si>
  <si>
    <t>Equipe</t>
  </si>
  <si>
    <t>Planejamento</t>
  </si>
  <si>
    <t>Execução</t>
  </si>
  <si>
    <t>Reunião com equipe</t>
  </si>
  <si>
    <t>Desenvolver o protótico do projeto</t>
  </si>
  <si>
    <t>Iniciar introdução de dados na Base de Dados</t>
  </si>
  <si>
    <t>Iniciar design gráfico do software</t>
  </si>
  <si>
    <t>Execução e Teste</t>
  </si>
  <si>
    <t>Realizar testes de comunicação entre software</t>
  </si>
  <si>
    <t>Cleidiana</t>
  </si>
  <si>
    <t>Tatiane</t>
  </si>
  <si>
    <t>Elizangela</t>
  </si>
  <si>
    <t>Finalizar introdução de dados na Base de Dados</t>
  </si>
  <si>
    <t>Iniciar desenvolvimento do código</t>
  </si>
  <si>
    <t xml:space="preserve">Revisar código </t>
  </si>
  <si>
    <t>Finalizar Design Gráfico</t>
  </si>
  <si>
    <t>Finalizar Testes</t>
  </si>
  <si>
    <t>Entrega de Projeto</t>
  </si>
  <si>
    <t>Funcionário</t>
  </si>
  <si>
    <t>Senha</t>
  </si>
  <si>
    <t>Entrar</t>
  </si>
  <si>
    <t>Nome  e versão do Sistema</t>
  </si>
  <si>
    <t>Cadastro de Produto</t>
  </si>
  <si>
    <t>Código</t>
  </si>
  <si>
    <t>Descrição</t>
  </si>
  <si>
    <t>Quantidade</t>
  </si>
  <si>
    <t>Categoria</t>
  </si>
  <si>
    <t xml:space="preserve">Número da Fatura </t>
  </si>
  <si>
    <t xml:space="preserve">Data da Fatura </t>
  </si>
  <si>
    <t>Código do Produto</t>
  </si>
  <si>
    <t>Entrada de Mercadoria</t>
  </si>
  <si>
    <t>Saída de Mercadoria</t>
  </si>
  <si>
    <t>Voltar</t>
  </si>
  <si>
    <t>Configurações</t>
  </si>
  <si>
    <t>Tamanho</t>
  </si>
  <si>
    <t>Observações</t>
  </si>
  <si>
    <t>Motivo</t>
  </si>
  <si>
    <t>Listagem</t>
  </si>
  <si>
    <t>Enviar</t>
  </si>
  <si>
    <t>sutian</t>
  </si>
  <si>
    <t>venda</t>
  </si>
  <si>
    <t>calcinha</t>
  </si>
  <si>
    <t>adulto</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</si>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</sst>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R$&quot;\ * #,##0_-;\-&quot;R$&quot;\ * #,##0_-;_-&quot;R$&quot;\ * &quot;-&quot;_-;_-@_-"/>
    <numFmt numFmtId="165" formatCode="_-&quot;R$&quot;\ * #,##0.00_-;\-&quot;R$&quot;\ * #,##0.00_-;_-&quot;R$&quot;\ * &quot;-&quot;??_-;_-@_-"/>
    <numFmt numFmtId="166" formatCode="_(* #,##0_);_(* \(#,##0\);_(* &quot;-&quot;_);_(@_)"/>
    <numFmt numFmtId="167" formatCode="d/m/yy;@"/>
    <numFmt numFmtId="168" formatCode="d\-mmm\-yyyy"/>
    <numFmt numFmtId="169" formatCode="d"/>
    <numFmt numFmtId="170" formatCode="ddd\,\ dd/mm/yyyy"/>
  </numFmts>
  <fonts count="4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8"/>
      <color theme="1" tint="0.34998626667073579"/>
      <name val="Calibri"/>
      <family val="2"/>
      <scheme val="major"/>
    </font>
    <font>
      <sz val="10"/>
      <color theme="1"/>
      <name val="Calibri"/>
      <family val="2"/>
      <scheme val="minor"/>
    </font>
    <font>
      <sz val="8"/>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7" fillId="0" borderId="0" xfId="5" applyFont="1" applyAlignment="1">
      <alignment horizontal="left"/>
    </xf>
    <xf numFmtId="0" fontId="9" fillId="3" borderId="2" xfId="12" applyFill="1" applyAlignment="1">
      <alignment horizontal="left" vertical="center" wrapText="1" indent="2"/>
    </xf>
    <xf numFmtId="0" fontId="0" fillId="0" borderId="0" xfId="0" applyBorder="1"/>
    <xf numFmtId="0" fontId="0" fillId="0" borderId="20" xfId="0" applyBorder="1"/>
    <xf numFmtId="0" fontId="0" fillId="0" borderId="21" xfId="0" applyBorder="1"/>
    <xf numFmtId="0" fontId="0" fillId="0" borderId="0" xfId="0" applyBorder="1" applyAlignment="1">
      <alignment horizontal="center"/>
    </xf>
    <xf numFmtId="0" fontId="0" fillId="0" borderId="17" xfId="0" applyBorder="1"/>
    <xf numFmtId="0" fontId="0" fillId="0" borderId="20" xfId="0" applyBorder="1" applyAlignment="1">
      <alignment horizontal="center"/>
    </xf>
    <xf numFmtId="0" fontId="0" fillId="0" borderId="21" xfId="0" applyBorder="1" applyAlignment="1">
      <alignment horizontal="center"/>
    </xf>
    <xf numFmtId="16" fontId="0" fillId="0" borderId="17" xfId="0" applyNumberFormat="1" applyBorder="1"/>
    <xf numFmtId="0" fontId="0" fillId="0" borderId="0" xfId="0" applyFill="1" applyBorder="1" applyAlignment="1">
      <alignment horizontal="center"/>
    </xf>
    <xf numFmtId="0" fontId="0" fillId="0" borderId="17" xfId="0" applyBorder="1" applyAlignment="1">
      <alignment horizontal="center"/>
    </xf>
    <xf numFmtId="0" fontId="0" fillId="0" borderId="0" xfId="0" applyBorder="1" applyAlignment="1"/>
    <xf numFmtId="0" fontId="0" fillId="0" borderId="0" xfId="0" applyFill="1" applyBorder="1" applyAlignment="1"/>
    <xf numFmtId="0" fontId="0" fillId="0" borderId="0" xfId="0" applyBorder="1" applyAlignment="1">
      <alignment horizont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70" fontId="9" fillId="0" borderId="3" xfId="9" applyNumberFormat="1">
      <alignment horizontal="center" vertical="center"/>
    </xf>
    <xf numFmtId="0" fontId="0" fillId="8" borderId="20" xfId="0" applyFill="1" applyBorder="1" applyAlignment="1">
      <alignment horizontal="center"/>
    </xf>
    <xf numFmtId="0" fontId="0" fillId="8" borderId="21" xfId="0" applyFill="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5"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0" fillId="0" borderId="27" xfId="0" applyBorder="1"/>
    <xf numFmtId="0" fontId="0" fillId="0" borderId="28" xfId="0" applyBorder="1"/>
    <xf numFmtId="0" fontId="0" fillId="0" borderId="29" xfId="0" applyBorder="1"/>
    <xf numFmtId="0" fontId="39" fillId="0" borderId="25" xfId="0" applyFont="1" applyBorder="1"/>
    <xf numFmtId="0" fontId="38" fillId="0" borderId="27" xfId="0" applyFont="1" applyBorder="1" applyAlignment="1">
      <alignment horizontal="center"/>
    </xf>
    <xf numFmtId="0" fontId="38" fillId="0" borderId="28" xfId="0" applyFont="1" applyBorder="1" applyAlignment="1">
      <alignment horizontal="center"/>
    </xf>
    <xf numFmtId="0" fontId="38" fillId="0" borderId="29" xfId="0" applyFont="1" applyBorder="1" applyAlignment="1">
      <alignment horizontal="center"/>
    </xf>
  </cellXfs>
  <cellStyles count="54">
    <cellStyle name="20% - Cor1" xfId="31" builtinId="30" customBuiltin="1"/>
    <cellStyle name="20% - Cor2" xfId="35" builtinId="34" customBuiltin="1"/>
    <cellStyle name="20% - Cor3" xfId="39" builtinId="38" customBuiltin="1"/>
    <cellStyle name="20% - Cor4" xfId="43" builtinId="42" customBuiltin="1"/>
    <cellStyle name="20% - Cor5" xfId="47" builtinId="46" customBuiltin="1"/>
    <cellStyle name="20% - Cor6" xfId="51" builtinId="50" customBuiltin="1"/>
    <cellStyle name="40% - Cor1" xfId="32" builtinId="31" customBuiltin="1"/>
    <cellStyle name="40% - Cor2" xfId="36" builtinId="35" customBuiltin="1"/>
    <cellStyle name="40% - Cor3" xfId="40" builtinId="39" customBuiltin="1"/>
    <cellStyle name="40% - Cor4" xfId="44" builtinId="43" customBuiltin="1"/>
    <cellStyle name="40% - Cor5" xfId="48" builtinId="47" customBuiltin="1"/>
    <cellStyle name="40% - Cor6" xfId="52" builtinId="51" customBuiltin="1"/>
    <cellStyle name="60% - Cor1" xfId="33" builtinId="32" customBuiltin="1"/>
    <cellStyle name="60% - Cor2" xfId="37" builtinId="36" customBuiltin="1"/>
    <cellStyle name="60% - Cor3" xfId="41" builtinId="40" customBuiltin="1"/>
    <cellStyle name="60% - Cor4" xfId="45" builtinId="44" customBuiltin="1"/>
    <cellStyle name="60% - Cor5" xfId="49" builtinId="48" customBuiltin="1"/>
    <cellStyle name="60% - Cor6" xfId="53" builtinId="52" customBuiltin="1"/>
    <cellStyle name="Cabeçalho 1" xfId="6" builtinId="16" customBuiltin="1"/>
    <cellStyle name="Cabeçalho 2" xfId="7" builtinId="17" customBuiltin="1"/>
    <cellStyle name="Cabeçalho 3" xfId="8" builtinId="18" customBuiltin="1"/>
    <cellStyle name="Cabeçalho 4" xfId="17" builtinId="19" customBuiltin="1"/>
    <cellStyle name="Cálculo" xfId="23" builtinId="22" customBuiltin="1"/>
    <cellStyle name="Célula Ligada" xfId="24" builtinId="24" customBuiltin="1"/>
    <cellStyle name="Cor1" xfId="30" builtinId="29" customBuiltin="1"/>
    <cellStyle name="Cor2" xfId="34" builtinId="33" customBuiltin="1"/>
    <cellStyle name="Cor3" xfId="38" builtinId="37" customBuiltin="1"/>
    <cellStyle name="Cor4" xfId="42" builtinId="41" customBuiltin="1"/>
    <cellStyle name="Cor5" xfId="46" builtinId="45" customBuiltin="1"/>
    <cellStyle name="Cor6" xfId="50" builtinId="49" customBuiltin="1"/>
    <cellStyle name="Correto" xfId="18" builtinId="26" customBuiltin="1"/>
    <cellStyle name="Data" xfId="10" xr:uid="{229918B6-DD13-4F5A-97B9-305F7E002AA3}"/>
    <cellStyle name="Entrada" xfId="21" builtinId="20" customBuiltin="1"/>
    <cellStyle name="Hiperligação" xfId="1" builtinId="8" customBuiltin="1"/>
    <cellStyle name="Hiperligação Visitada" xfId="13" builtinId="9" customBuiltin="1"/>
    <cellStyle name="Incorreto" xfId="19" builtinId="27"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ercentagem" xfId="2" builtinId="5"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otal" xfId="29" builtinId="25" customBuiltin="1"/>
    <cellStyle name="Verificar Célula" xfId="25" builtinId="23" customBuiltin="1"/>
    <cellStyle name="Vírgula" xfId="4" builtinId="3"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8A4BA"/>
      <color rgb="FFFAA2B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6</xdr:col>
      <xdr:colOff>15240</xdr:colOff>
      <xdr:row>1</xdr:row>
      <xdr:rowOff>15242</xdr:rowOff>
    </xdr:from>
    <xdr:ext cx="640080" cy="457994"/>
    <xdr:pic>
      <xdr:nvPicPr>
        <xdr:cNvPr id="4" name="Imagem 3">
          <a:extLst>
            <a:ext uri="{FF2B5EF4-FFF2-40B4-BE49-F238E27FC236}">
              <a16:creationId xmlns:a16="http://schemas.microsoft.com/office/drawing/2014/main" id="{800A1F47-9239-41A1-AD26-931171D7877A}"/>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2788920" y="198122"/>
          <a:ext cx="640080" cy="457994"/>
        </a:xfrm>
        <a:prstGeom prst="rect">
          <a:avLst/>
        </a:prstGeom>
      </xdr:spPr>
    </xdr:pic>
    <xdr:clientData/>
  </xdr:oneCellAnchor>
  <xdr:oneCellAnchor>
    <xdr:from>
      <xdr:col>11</xdr:col>
      <xdr:colOff>15240</xdr:colOff>
      <xdr:row>1</xdr:row>
      <xdr:rowOff>15240</xdr:rowOff>
    </xdr:from>
    <xdr:ext cx="640080" cy="457994"/>
    <xdr:pic>
      <xdr:nvPicPr>
        <xdr:cNvPr id="7" name="Imagem 6">
          <a:extLst>
            <a:ext uri="{FF2B5EF4-FFF2-40B4-BE49-F238E27FC236}">
              <a16:creationId xmlns:a16="http://schemas.microsoft.com/office/drawing/2014/main" id="{2C97ED60-2E17-4DF5-A3DE-63E018405498}"/>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6499860" y="205740"/>
          <a:ext cx="640080" cy="457994"/>
        </a:xfrm>
        <a:prstGeom prst="rect">
          <a:avLst/>
        </a:prstGeom>
      </xdr:spPr>
    </xdr:pic>
    <xdr:clientData/>
  </xdr:oneCellAnchor>
  <xdr:oneCellAnchor>
    <xdr:from>
      <xdr:col>16</xdr:col>
      <xdr:colOff>15240</xdr:colOff>
      <xdr:row>1</xdr:row>
      <xdr:rowOff>15240</xdr:rowOff>
    </xdr:from>
    <xdr:ext cx="640080" cy="457994"/>
    <xdr:pic>
      <xdr:nvPicPr>
        <xdr:cNvPr id="8" name="Imagem 7">
          <a:extLst>
            <a:ext uri="{FF2B5EF4-FFF2-40B4-BE49-F238E27FC236}">
              <a16:creationId xmlns:a16="http://schemas.microsoft.com/office/drawing/2014/main" id="{BF28FC8F-044E-4785-A146-E9F1D8FA53DB}"/>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9265920" y="205740"/>
          <a:ext cx="640080" cy="457994"/>
        </a:xfrm>
        <a:prstGeom prst="rect">
          <a:avLst/>
        </a:prstGeom>
      </xdr:spPr>
    </xdr:pic>
    <xdr:clientData/>
  </xdr:oneCellAnchor>
  <xdr:oneCellAnchor>
    <xdr:from>
      <xdr:col>21</xdr:col>
      <xdr:colOff>15240</xdr:colOff>
      <xdr:row>1</xdr:row>
      <xdr:rowOff>15240</xdr:rowOff>
    </xdr:from>
    <xdr:ext cx="640080" cy="457994"/>
    <xdr:pic>
      <xdr:nvPicPr>
        <xdr:cNvPr id="9" name="Imagem 8">
          <a:extLst>
            <a:ext uri="{FF2B5EF4-FFF2-40B4-BE49-F238E27FC236}">
              <a16:creationId xmlns:a16="http://schemas.microsoft.com/office/drawing/2014/main" id="{3047E8A2-4E7A-40B7-A77E-437D0C1B1290}"/>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12306300" y="198120"/>
          <a:ext cx="640080" cy="45799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36"/>
  <sheetViews>
    <sheetView showGridLines="0" showRuler="0" zoomScale="70" zoomScaleNormal="70" zoomScalePageLayoutView="70" workbookViewId="0">
      <pane ySplit="6" topLeftCell="A13" activePane="bottomLeft" state="frozen"/>
      <selection pane="bottomLeft" activeCell="B2" sqref="B2"/>
    </sheetView>
  </sheetViews>
  <sheetFormatPr defaultRowHeight="30" customHeight="1" x14ac:dyDescent="0.3"/>
  <cols>
    <col min="1" max="1" width="2.6640625" style="44" customWidth="1"/>
    <col min="2" max="2" width="45" customWidth="1"/>
    <col min="3" max="3" width="20.109375" customWidth="1"/>
    <col min="4" max="4" width="10.6640625" customWidth="1"/>
    <col min="5" max="5" width="10.44140625" style="5" customWidth="1"/>
    <col min="6" max="6" width="10.44140625" customWidth="1"/>
    <col min="7" max="7" width="6.109375" customWidth="1"/>
    <col min="8" max="28" width="4.88671875" customWidth="1"/>
    <col min="33" max="34" width="10.33203125"/>
  </cols>
  <sheetData>
    <row r="1" spans="1:28" ht="30" customHeight="1" x14ac:dyDescent="0.5">
      <c r="A1" s="45" t="s">
        <v>0</v>
      </c>
      <c r="B1" s="86" t="s">
        <v>40</v>
      </c>
      <c r="C1" s="1"/>
      <c r="D1" s="2"/>
      <c r="E1" s="4"/>
      <c r="F1" s="33"/>
      <c r="G1" s="2"/>
      <c r="H1" s="65" t="s">
        <v>25</v>
      </c>
    </row>
    <row r="2" spans="1:28" ht="30" customHeight="1" x14ac:dyDescent="0.35">
      <c r="A2" s="44" t="s">
        <v>1</v>
      </c>
      <c r="B2" s="48" t="s">
        <v>41</v>
      </c>
      <c r="H2" s="66" t="s">
        <v>26</v>
      </c>
    </row>
    <row r="3" spans="1:28" ht="30" customHeight="1" x14ac:dyDescent="0.3">
      <c r="A3" s="44" t="s">
        <v>2</v>
      </c>
      <c r="B3" s="49" t="s">
        <v>14</v>
      </c>
      <c r="C3" s="104" t="s">
        <v>18</v>
      </c>
      <c r="D3" s="105"/>
      <c r="E3" s="106">
        <v>44895</v>
      </c>
      <c r="F3" s="106"/>
    </row>
    <row r="4" spans="1:28" ht="30" customHeight="1" x14ac:dyDescent="0.3">
      <c r="A4" s="45" t="s">
        <v>3</v>
      </c>
      <c r="C4" s="104" t="s">
        <v>19</v>
      </c>
      <c r="D4" s="105"/>
      <c r="E4" s="6">
        <v>1</v>
      </c>
      <c r="H4" s="101">
        <f>H5</f>
        <v>44893</v>
      </c>
      <c r="I4" s="102"/>
      <c r="J4" s="102"/>
      <c r="K4" s="102"/>
      <c r="L4" s="102"/>
      <c r="M4" s="102"/>
      <c r="N4" s="103"/>
      <c r="O4" s="101">
        <f>O5</f>
        <v>44900</v>
      </c>
      <c r="P4" s="102"/>
      <c r="Q4" s="102"/>
      <c r="R4" s="102"/>
      <c r="S4" s="102"/>
      <c r="T4" s="102"/>
      <c r="U4" s="103"/>
      <c r="V4" s="101">
        <f>V5</f>
        <v>44907</v>
      </c>
      <c r="W4" s="102"/>
      <c r="X4" s="102"/>
      <c r="Y4" s="102"/>
      <c r="Z4" s="102"/>
      <c r="AA4" s="102"/>
      <c r="AB4" s="103"/>
    </row>
    <row r="5" spans="1:28" ht="15" customHeight="1" x14ac:dyDescent="0.3">
      <c r="A5" s="45" t="s">
        <v>4</v>
      </c>
      <c r="B5" s="64"/>
      <c r="C5" s="64"/>
      <c r="D5" s="64"/>
      <c r="E5" s="64"/>
      <c r="F5" s="64"/>
      <c r="H5" s="83">
        <f>Início_do_projeto-WEEKDAY(Início_do_projeto,1)+2+7*(Semana_de_exibição-1)</f>
        <v>44893</v>
      </c>
      <c r="I5" s="84">
        <f>H5+1</f>
        <v>44894</v>
      </c>
      <c r="J5" s="84">
        <f>I5+1</f>
        <v>44895</v>
      </c>
      <c r="K5" s="84">
        <f t="shared" ref="K5:AB5" si="0">J5+1</f>
        <v>44896</v>
      </c>
      <c r="L5" s="84">
        <f t="shared" si="0"/>
        <v>44897</v>
      </c>
      <c r="M5" s="84">
        <f t="shared" si="0"/>
        <v>44898</v>
      </c>
      <c r="N5" s="85">
        <f t="shared" si="0"/>
        <v>44899</v>
      </c>
      <c r="O5" s="83">
        <f>N5+1</f>
        <v>44900</v>
      </c>
      <c r="P5" s="84">
        <f>O5+1</f>
        <v>44901</v>
      </c>
      <c r="Q5" s="84">
        <f t="shared" si="0"/>
        <v>44902</v>
      </c>
      <c r="R5" s="84">
        <f t="shared" si="0"/>
        <v>44903</v>
      </c>
      <c r="S5" s="84">
        <f t="shared" si="0"/>
        <v>44904</v>
      </c>
      <c r="T5" s="84">
        <f t="shared" si="0"/>
        <v>44905</v>
      </c>
      <c r="U5" s="85">
        <f t="shared" si="0"/>
        <v>44906</v>
      </c>
      <c r="V5" s="83">
        <f>U5+1</f>
        <v>44907</v>
      </c>
      <c r="W5" s="84">
        <f>V5+1</f>
        <v>44908</v>
      </c>
      <c r="X5" s="84">
        <f t="shared" si="0"/>
        <v>44909</v>
      </c>
      <c r="Y5" s="84">
        <f t="shared" si="0"/>
        <v>44910</v>
      </c>
      <c r="Z5" s="84">
        <f t="shared" si="0"/>
        <v>44911</v>
      </c>
      <c r="AA5" s="84">
        <f t="shared" si="0"/>
        <v>44912</v>
      </c>
      <c r="AB5" s="85">
        <f t="shared" si="0"/>
        <v>44913</v>
      </c>
    </row>
    <row r="6" spans="1:28" ht="30" customHeight="1" thickBot="1" x14ac:dyDescent="0.35">
      <c r="A6" s="45" t="s">
        <v>5</v>
      </c>
      <c r="B6" s="7" t="s">
        <v>15</v>
      </c>
      <c r="C6" s="8" t="s">
        <v>20</v>
      </c>
      <c r="D6" s="8" t="s">
        <v>21</v>
      </c>
      <c r="E6" s="8" t="s">
        <v>22</v>
      </c>
      <c r="F6" s="8" t="s">
        <v>23</v>
      </c>
      <c r="G6" s="8" t="s">
        <v>24</v>
      </c>
      <c r="H6" s="9" t="str">
        <f t="shared" ref="H6" si="1">LEFT(TEXT(H5,"ddd"),1)</f>
        <v>s</v>
      </c>
      <c r="I6" s="9" t="str">
        <f t="shared" ref="I6:AB6" si="2">LEFT(TEXT(I5,"ddd"),1)</f>
        <v>t</v>
      </c>
      <c r="J6" s="9" t="str">
        <f t="shared" si="2"/>
        <v>q</v>
      </c>
      <c r="K6" s="9" t="str">
        <f t="shared" si="2"/>
        <v>q</v>
      </c>
      <c r="L6" s="9" t="str">
        <f t="shared" si="2"/>
        <v>s</v>
      </c>
      <c r="M6" s="9" t="str">
        <f t="shared" si="2"/>
        <v>s</v>
      </c>
      <c r="N6" s="9" t="str">
        <f t="shared" si="2"/>
        <v>d</v>
      </c>
      <c r="O6" s="9" t="str">
        <f t="shared" si="2"/>
        <v>s</v>
      </c>
      <c r="P6" s="9" t="str">
        <f t="shared" si="2"/>
        <v>t</v>
      </c>
      <c r="Q6" s="9" t="str">
        <f t="shared" si="2"/>
        <v>q</v>
      </c>
      <c r="R6" s="9" t="str">
        <f t="shared" si="2"/>
        <v>q</v>
      </c>
      <c r="S6" s="9" t="str">
        <f t="shared" si="2"/>
        <v>s</v>
      </c>
      <c r="T6" s="9" t="str">
        <f t="shared" si="2"/>
        <v>s</v>
      </c>
      <c r="U6" s="9" t="str">
        <f t="shared" si="2"/>
        <v>d</v>
      </c>
      <c r="V6" s="9" t="str">
        <f t="shared" si="2"/>
        <v>s</v>
      </c>
      <c r="W6" s="9" t="str">
        <f t="shared" si="2"/>
        <v>t</v>
      </c>
      <c r="X6" s="9" t="str">
        <f t="shared" si="2"/>
        <v>q</v>
      </c>
      <c r="Y6" s="9" t="str">
        <f t="shared" si="2"/>
        <v>q</v>
      </c>
      <c r="Z6" s="9" t="str">
        <f t="shared" si="2"/>
        <v>s</v>
      </c>
      <c r="AA6" s="9" t="str">
        <f t="shared" si="2"/>
        <v>s</v>
      </c>
      <c r="AB6" s="9" t="str">
        <f t="shared" si="2"/>
        <v>d</v>
      </c>
    </row>
    <row r="7" spans="1:28" ht="30" hidden="1" customHeight="1" thickBot="1" x14ac:dyDescent="0.35">
      <c r="A7" s="44" t="s">
        <v>6</v>
      </c>
      <c r="C7" s="47"/>
      <c r="E7"/>
      <c r="G7" t="str">
        <f>IF(OR(ISBLANK(Início_da_tarefa),ISBLANK(Término_da_tarefa)),"",Término_da_tarefa-Início_da_tarefa+1)</f>
        <v/>
      </c>
      <c r="H7" s="30"/>
      <c r="I7" s="30"/>
      <c r="J7" s="30"/>
      <c r="K7" s="30"/>
      <c r="L7" s="30"/>
      <c r="M7" s="30"/>
      <c r="N7" s="30"/>
      <c r="O7" s="30"/>
      <c r="P7" s="30"/>
      <c r="Q7" s="30"/>
      <c r="R7" s="30"/>
      <c r="S7" s="30"/>
      <c r="T7" s="30"/>
      <c r="U7" s="30"/>
      <c r="V7" s="30"/>
      <c r="W7" s="30"/>
      <c r="X7" s="30"/>
      <c r="Y7" s="30"/>
      <c r="Z7" s="30"/>
      <c r="AA7" s="30"/>
      <c r="AB7" s="30"/>
    </row>
    <row r="8" spans="1:28" s="3" customFormat="1" ht="30" customHeight="1" thickBot="1" x14ac:dyDescent="0.35">
      <c r="A8" s="45" t="s">
        <v>7</v>
      </c>
      <c r="B8" s="14" t="s">
        <v>46</v>
      </c>
      <c r="C8" s="50"/>
      <c r="D8" s="15"/>
      <c r="E8" s="68"/>
      <c r="F8" s="69"/>
      <c r="G8" s="13" t="str">
        <f t="shared" ref="G8:G33" si="3">IF(OR(ISBLANK(Início_da_tarefa),ISBLANK(Término_da_tarefa)),"",Término_da_tarefa-Início_da_tarefa+1)</f>
        <v/>
      </c>
      <c r="H8" s="30"/>
      <c r="I8" s="30"/>
      <c r="J8" s="30"/>
      <c r="K8" s="30"/>
      <c r="L8" s="30"/>
      <c r="M8" s="30"/>
      <c r="N8" s="30"/>
      <c r="O8" s="30"/>
      <c r="P8" s="30"/>
      <c r="Q8" s="30"/>
      <c r="R8" s="30"/>
      <c r="S8" s="30"/>
      <c r="T8" s="30"/>
      <c r="U8" s="30"/>
      <c r="V8" s="30"/>
      <c r="W8" s="30"/>
      <c r="X8" s="30"/>
      <c r="Y8" s="30"/>
      <c r="Z8" s="30"/>
      <c r="AA8" s="30"/>
      <c r="AB8" s="30"/>
    </row>
    <row r="9" spans="1:28" s="3" customFormat="1" ht="30" customHeight="1" thickBot="1" x14ac:dyDescent="0.35">
      <c r="A9" s="45" t="s">
        <v>8</v>
      </c>
      <c r="B9" s="87" t="s">
        <v>48</v>
      </c>
      <c r="C9" s="51" t="s">
        <v>45</v>
      </c>
      <c r="D9" s="16">
        <v>1</v>
      </c>
      <c r="E9" s="70">
        <f t="shared" ref="E9:F12" si="4">Início_do_projeto</f>
        <v>44895</v>
      </c>
      <c r="F9" s="70">
        <f t="shared" si="4"/>
        <v>44895</v>
      </c>
      <c r="G9" s="13">
        <f t="shared" si="3"/>
        <v>1</v>
      </c>
      <c r="H9" s="30"/>
      <c r="I9" s="30"/>
      <c r="J9" s="30"/>
      <c r="K9" s="30"/>
      <c r="L9" s="30"/>
      <c r="M9" s="30"/>
      <c r="N9" s="30"/>
      <c r="O9" s="30"/>
      <c r="P9" s="30"/>
      <c r="Q9" s="30"/>
      <c r="R9" s="30"/>
      <c r="S9" s="30"/>
      <c r="T9" s="30"/>
      <c r="U9" s="30"/>
      <c r="V9" s="30"/>
      <c r="W9" s="30"/>
      <c r="X9" s="30"/>
      <c r="Y9" s="30"/>
      <c r="Z9" s="30"/>
      <c r="AA9" s="30"/>
      <c r="AB9" s="30"/>
    </row>
    <row r="10" spans="1:28" s="3" customFormat="1" ht="30" customHeight="1" thickBot="1" x14ac:dyDescent="0.35">
      <c r="A10" s="45" t="s">
        <v>9</v>
      </c>
      <c r="B10" s="59" t="s">
        <v>42</v>
      </c>
      <c r="C10" s="51" t="s">
        <v>45</v>
      </c>
      <c r="D10" s="16">
        <v>1</v>
      </c>
      <c r="E10" s="70">
        <f t="shared" si="4"/>
        <v>44895</v>
      </c>
      <c r="F10" s="70">
        <f t="shared" si="4"/>
        <v>44895</v>
      </c>
      <c r="G10" s="13">
        <f t="shared" si="3"/>
        <v>1</v>
      </c>
      <c r="H10" s="30"/>
      <c r="I10" s="30"/>
      <c r="J10" s="30"/>
      <c r="K10" s="30"/>
      <c r="L10" s="30"/>
      <c r="M10" s="30"/>
      <c r="N10" s="30"/>
      <c r="O10" s="30"/>
      <c r="P10" s="30"/>
      <c r="Q10" s="30"/>
      <c r="R10" s="30"/>
      <c r="S10" s="30"/>
      <c r="T10" s="31"/>
      <c r="U10" s="31"/>
      <c r="V10" s="30"/>
      <c r="W10" s="30"/>
      <c r="X10" s="30"/>
      <c r="Y10" s="30"/>
      <c r="Z10" s="30"/>
      <c r="AA10" s="30"/>
      <c r="AB10" s="30"/>
    </row>
    <row r="11" spans="1:28" s="3" customFormat="1" ht="30" customHeight="1" thickBot="1" x14ac:dyDescent="0.35">
      <c r="A11" s="44"/>
      <c r="B11" s="59" t="s">
        <v>43</v>
      </c>
      <c r="C11" s="51" t="s">
        <v>45</v>
      </c>
      <c r="D11" s="16">
        <v>1</v>
      </c>
      <c r="E11" s="70">
        <f t="shared" si="4"/>
        <v>44895</v>
      </c>
      <c r="F11" s="70">
        <f t="shared" si="4"/>
        <v>44895</v>
      </c>
      <c r="G11" s="13">
        <f t="shared" si="3"/>
        <v>1</v>
      </c>
      <c r="H11" s="30"/>
      <c r="I11" s="30"/>
      <c r="J11" s="30"/>
      <c r="K11" s="30"/>
      <c r="L11" s="30"/>
      <c r="M11" s="30"/>
      <c r="N11" s="30"/>
      <c r="O11" s="30"/>
      <c r="P11" s="30"/>
      <c r="Q11" s="30"/>
      <c r="R11" s="30"/>
      <c r="S11" s="30"/>
      <c r="T11" s="30"/>
      <c r="U11" s="30"/>
      <c r="V11" s="30"/>
      <c r="W11" s="30"/>
      <c r="X11" s="30"/>
      <c r="Y11" s="30"/>
      <c r="Z11" s="30"/>
      <c r="AA11" s="30"/>
      <c r="AB11" s="30"/>
    </row>
    <row r="12" spans="1:28" s="3" customFormat="1" ht="30" customHeight="1" thickBot="1" x14ac:dyDescent="0.35">
      <c r="A12" s="44"/>
      <c r="B12" s="59" t="s">
        <v>44</v>
      </c>
      <c r="C12" s="51" t="s">
        <v>45</v>
      </c>
      <c r="D12" s="16">
        <v>1</v>
      </c>
      <c r="E12" s="70">
        <f t="shared" si="4"/>
        <v>44895</v>
      </c>
      <c r="F12" s="70">
        <f t="shared" si="4"/>
        <v>44895</v>
      </c>
      <c r="G12" s="13">
        <f t="shared" si="3"/>
        <v>1</v>
      </c>
      <c r="H12" s="30"/>
      <c r="I12" s="30"/>
      <c r="J12" s="30"/>
      <c r="K12" s="30"/>
      <c r="L12" s="30"/>
      <c r="M12" s="30"/>
      <c r="N12" s="30"/>
      <c r="O12" s="30"/>
      <c r="P12" s="30"/>
      <c r="Q12" s="30"/>
      <c r="R12" s="30"/>
      <c r="S12" s="30"/>
      <c r="T12" s="30"/>
      <c r="U12" s="30"/>
      <c r="V12" s="30"/>
      <c r="W12" s="30"/>
      <c r="X12" s="31"/>
      <c r="Y12" s="30"/>
      <c r="Z12" s="30"/>
      <c r="AA12" s="30"/>
      <c r="AB12" s="30"/>
    </row>
    <row r="13" spans="1:28" s="3" customFormat="1" ht="30" customHeight="1" thickBot="1" x14ac:dyDescent="0.35">
      <c r="A13" s="44"/>
      <c r="B13" s="59"/>
      <c r="C13" s="51"/>
      <c r="D13" s="16"/>
      <c r="E13" s="70"/>
      <c r="F13" s="70"/>
      <c r="G13" s="13" t="str">
        <f t="shared" si="3"/>
        <v/>
      </c>
      <c r="H13" s="30"/>
      <c r="I13" s="30"/>
      <c r="J13" s="30"/>
      <c r="K13" s="30"/>
      <c r="L13" s="30"/>
      <c r="M13" s="30"/>
      <c r="N13" s="30"/>
      <c r="O13" s="30"/>
      <c r="P13" s="30"/>
      <c r="Q13" s="30"/>
      <c r="R13" s="30"/>
      <c r="S13" s="30"/>
      <c r="T13" s="30"/>
      <c r="U13" s="30"/>
      <c r="V13" s="30"/>
      <c r="W13" s="30"/>
      <c r="X13" s="30"/>
      <c r="Y13" s="30"/>
      <c r="Z13" s="30"/>
      <c r="AA13" s="30"/>
      <c r="AB13" s="30"/>
    </row>
    <row r="14" spans="1:28" s="3" customFormat="1" ht="30" customHeight="1" thickBot="1" x14ac:dyDescent="0.35">
      <c r="A14" s="45" t="s">
        <v>10</v>
      </c>
      <c r="B14" s="17" t="s">
        <v>47</v>
      </c>
      <c r="C14" s="52"/>
      <c r="D14" s="18"/>
      <c r="E14" s="71"/>
      <c r="F14" s="72"/>
      <c r="G14" s="13" t="str">
        <f t="shared" si="3"/>
        <v/>
      </c>
      <c r="H14" s="30"/>
      <c r="I14" s="30"/>
      <c r="J14" s="30"/>
      <c r="K14" s="30"/>
      <c r="L14" s="30"/>
      <c r="M14" s="30"/>
      <c r="N14" s="30"/>
      <c r="O14" s="30"/>
      <c r="P14" s="30"/>
      <c r="Q14" s="30"/>
      <c r="R14" s="30"/>
      <c r="S14" s="30"/>
      <c r="T14" s="30"/>
      <c r="U14" s="30"/>
      <c r="V14" s="30"/>
      <c r="W14" s="30"/>
      <c r="X14" s="30"/>
      <c r="Y14" s="30"/>
      <c r="Z14" s="30"/>
      <c r="AA14" s="30"/>
      <c r="AB14" s="30"/>
    </row>
    <row r="15" spans="1:28" s="3" customFormat="1" ht="30" customHeight="1" thickBot="1" x14ac:dyDescent="0.35">
      <c r="A15" s="45"/>
      <c r="B15" s="60" t="s">
        <v>48</v>
      </c>
      <c r="C15" s="53" t="s">
        <v>45</v>
      </c>
      <c r="D15" s="19">
        <v>0.3</v>
      </c>
      <c r="E15" s="73">
        <f>$E$3+2</f>
        <v>44897</v>
      </c>
      <c r="F15" s="73">
        <f>$E$3+2</f>
        <v>44897</v>
      </c>
      <c r="G15" s="13">
        <f t="shared" si="3"/>
        <v>1</v>
      </c>
      <c r="H15" s="30"/>
      <c r="I15" s="30"/>
      <c r="J15" s="30"/>
      <c r="K15" s="30"/>
      <c r="L15" s="30"/>
      <c r="M15" s="30"/>
      <c r="N15" s="30"/>
      <c r="O15" s="30"/>
      <c r="P15" s="30"/>
      <c r="Q15" s="30"/>
      <c r="R15" s="30"/>
      <c r="S15" s="30"/>
      <c r="T15" s="30"/>
      <c r="U15" s="30"/>
      <c r="V15" s="30"/>
      <c r="W15" s="30"/>
      <c r="X15" s="30"/>
      <c r="Y15" s="30"/>
      <c r="Z15" s="30"/>
      <c r="AA15" s="30"/>
      <c r="AB15" s="30"/>
    </row>
    <row r="16" spans="1:28" s="3" customFormat="1" ht="30" customHeight="1" thickBot="1" x14ac:dyDescent="0.35">
      <c r="A16" s="44"/>
      <c r="B16" s="60" t="s">
        <v>49</v>
      </c>
      <c r="C16" s="53" t="s">
        <v>54</v>
      </c>
      <c r="D16" s="19">
        <v>0.45</v>
      </c>
      <c r="E16" s="73">
        <f>$E$3+2</f>
        <v>44897</v>
      </c>
      <c r="F16" s="73">
        <f>$E$3+2</f>
        <v>44897</v>
      </c>
      <c r="G16" s="13">
        <f t="shared" si="3"/>
        <v>1</v>
      </c>
      <c r="H16" s="30"/>
      <c r="I16" s="30"/>
      <c r="J16" s="30"/>
      <c r="K16" s="30"/>
      <c r="L16" s="30"/>
      <c r="M16" s="30"/>
      <c r="N16" s="30"/>
      <c r="O16" s="30"/>
      <c r="P16" s="30"/>
      <c r="Q16" s="30"/>
      <c r="R16" s="30"/>
      <c r="S16" s="30"/>
      <c r="T16" s="31"/>
      <c r="U16" s="31"/>
      <c r="V16" s="30"/>
      <c r="W16" s="30"/>
      <c r="X16" s="30"/>
      <c r="Y16" s="30"/>
      <c r="Z16" s="30"/>
      <c r="AA16" s="30"/>
      <c r="AB16" s="30"/>
    </row>
    <row r="17" spans="1:28" s="3" customFormat="1" ht="30" customHeight="1" thickBot="1" x14ac:dyDescent="0.35">
      <c r="A17" s="44"/>
      <c r="B17" s="60" t="s">
        <v>50</v>
      </c>
      <c r="C17" s="53" t="s">
        <v>56</v>
      </c>
      <c r="D17" s="19">
        <v>0.5</v>
      </c>
      <c r="E17" s="73">
        <f>$E$3+3</f>
        <v>44898</v>
      </c>
      <c r="F17" s="73">
        <f>$E$3+8</f>
        <v>44903</v>
      </c>
      <c r="G17" s="13">
        <f t="shared" si="3"/>
        <v>6</v>
      </c>
      <c r="H17" s="30"/>
      <c r="I17" s="30"/>
      <c r="J17" s="30"/>
      <c r="K17" s="30"/>
      <c r="L17" s="30"/>
      <c r="M17" s="30"/>
      <c r="N17" s="30"/>
      <c r="O17" s="30"/>
      <c r="P17" s="30"/>
      <c r="Q17" s="30"/>
      <c r="R17" s="30"/>
      <c r="S17" s="30"/>
      <c r="T17" s="30"/>
      <c r="U17" s="30"/>
      <c r="V17" s="30"/>
      <c r="W17" s="30"/>
      <c r="X17" s="30"/>
      <c r="Y17" s="30"/>
      <c r="Z17" s="30"/>
      <c r="AA17" s="30"/>
      <c r="AB17" s="30"/>
    </row>
    <row r="18" spans="1:28" s="3" customFormat="1" ht="30" customHeight="1" thickBot="1" x14ac:dyDescent="0.35">
      <c r="A18" s="44"/>
      <c r="B18" s="60" t="s">
        <v>51</v>
      </c>
      <c r="C18" s="53" t="s">
        <v>55</v>
      </c>
      <c r="D18" s="19">
        <v>0.05</v>
      </c>
      <c r="E18" s="73">
        <f>$E$3+2</f>
        <v>44897</v>
      </c>
      <c r="F18" s="73">
        <f>$E$3+2</f>
        <v>44897</v>
      </c>
      <c r="G18" s="13">
        <f t="shared" si="3"/>
        <v>1</v>
      </c>
      <c r="H18" s="30"/>
      <c r="I18" s="30"/>
      <c r="J18" s="30"/>
      <c r="K18" s="30"/>
      <c r="L18" s="30"/>
      <c r="M18" s="30"/>
      <c r="N18" s="30"/>
      <c r="O18" s="30"/>
      <c r="P18" s="30"/>
      <c r="Q18" s="30"/>
      <c r="R18" s="30"/>
      <c r="S18" s="30"/>
      <c r="T18" s="30"/>
      <c r="U18" s="30"/>
      <c r="V18" s="30"/>
      <c r="W18" s="30"/>
      <c r="X18" s="31"/>
      <c r="Y18" s="30"/>
      <c r="Z18" s="30"/>
      <c r="AA18" s="30"/>
      <c r="AB18" s="30"/>
    </row>
    <row r="19" spans="1:28" s="3" customFormat="1" ht="30" customHeight="1" thickBot="1" x14ac:dyDescent="0.35">
      <c r="A19" s="44"/>
      <c r="B19" s="60" t="s">
        <v>58</v>
      </c>
      <c r="C19" s="53" t="s">
        <v>45</v>
      </c>
      <c r="D19" s="19">
        <v>0</v>
      </c>
      <c r="E19" s="73">
        <f>$E$3+3</f>
        <v>44898</v>
      </c>
      <c r="F19" s="73">
        <f>$E$3+10</f>
        <v>44905</v>
      </c>
      <c r="G19" s="13">
        <f t="shared" si="3"/>
        <v>8</v>
      </c>
      <c r="H19" s="30"/>
      <c r="I19" s="30"/>
      <c r="J19" s="30"/>
      <c r="K19" s="30"/>
      <c r="L19" s="30"/>
      <c r="M19" s="30"/>
      <c r="N19" s="30"/>
      <c r="O19" s="30"/>
      <c r="P19" s="30"/>
      <c r="Q19" s="30"/>
      <c r="R19" s="30"/>
      <c r="S19" s="30"/>
      <c r="T19" s="30"/>
      <c r="U19" s="30"/>
      <c r="V19" s="30"/>
      <c r="W19" s="30"/>
      <c r="X19" s="30"/>
      <c r="Y19" s="30"/>
      <c r="Z19" s="30"/>
      <c r="AA19" s="30"/>
      <c r="AB19" s="30"/>
    </row>
    <row r="20" spans="1:28" s="3" customFormat="1" ht="30" customHeight="1" thickBot="1" x14ac:dyDescent="0.35">
      <c r="A20" s="44" t="s">
        <v>11</v>
      </c>
      <c r="B20" s="20" t="s">
        <v>52</v>
      </c>
      <c r="C20" s="54"/>
      <c r="D20" s="21"/>
      <c r="E20" s="74"/>
      <c r="F20" s="75"/>
      <c r="G20" s="13" t="str">
        <f t="shared" si="3"/>
        <v/>
      </c>
      <c r="H20" s="30"/>
      <c r="I20" s="30"/>
      <c r="J20" s="30"/>
      <c r="K20" s="30"/>
      <c r="L20" s="30"/>
      <c r="M20" s="30"/>
      <c r="N20" s="30"/>
      <c r="O20" s="30"/>
      <c r="P20" s="30"/>
      <c r="Q20" s="30"/>
      <c r="R20" s="30"/>
      <c r="S20" s="30"/>
      <c r="T20" s="30"/>
      <c r="U20" s="30"/>
      <c r="V20" s="30"/>
      <c r="W20" s="30"/>
      <c r="X20" s="30"/>
      <c r="Y20" s="30"/>
      <c r="Z20" s="30"/>
      <c r="AA20" s="30"/>
      <c r="AB20" s="30"/>
    </row>
    <row r="21" spans="1:28" s="3" customFormat="1" ht="30" customHeight="1" thickBot="1" x14ac:dyDescent="0.35">
      <c r="A21" s="44"/>
      <c r="B21" s="61" t="s">
        <v>48</v>
      </c>
      <c r="C21" s="55" t="s">
        <v>45</v>
      </c>
      <c r="D21" s="22">
        <v>0</v>
      </c>
      <c r="E21" s="76">
        <f>$E$3+6</f>
        <v>44901</v>
      </c>
      <c r="F21" s="76">
        <f>$E$3+6</f>
        <v>44901</v>
      </c>
      <c r="G21" s="13">
        <f t="shared" si="3"/>
        <v>1</v>
      </c>
      <c r="H21" s="30"/>
      <c r="I21" s="30"/>
      <c r="J21" s="30"/>
      <c r="K21" s="30"/>
      <c r="L21" s="30"/>
      <c r="M21" s="30"/>
      <c r="N21" s="30"/>
      <c r="O21" s="30"/>
      <c r="P21" s="30"/>
      <c r="Q21" s="30"/>
      <c r="R21" s="30"/>
      <c r="S21" s="30"/>
      <c r="T21" s="30"/>
      <c r="U21" s="30"/>
      <c r="V21" s="30"/>
      <c r="W21" s="30"/>
      <c r="X21" s="30"/>
      <c r="Y21" s="30"/>
      <c r="Z21" s="30"/>
      <c r="AA21" s="30"/>
      <c r="AB21" s="30"/>
    </row>
    <row r="22" spans="1:28" s="3" customFormat="1" ht="30" customHeight="1" thickBot="1" x14ac:dyDescent="0.35">
      <c r="A22" s="44"/>
      <c r="B22" s="61" t="s">
        <v>57</v>
      </c>
      <c r="C22" s="55" t="s">
        <v>56</v>
      </c>
      <c r="D22" s="22">
        <v>0</v>
      </c>
      <c r="E22" s="76">
        <f>$E$3+8</f>
        <v>44903</v>
      </c>
      <c r="F22" s="76">
        <f>$E$3+8</f>
        <v>44903</v>
      </c>
      <c r="G22" s="13">
        <f t="shared" si="3"/>
        <v>1</v>
      </c>
      <c r="H22" s="30"/>
      <c r="I22" s="30"/>
      <c r="J22" s="30"/>
      <c r="K22" s="30"/>
      <c r="L22" s="30"/>
      <c r="M22" s="30"/>
      <c r="N22" s="30"/>
      <c r="O22" s="30"/>
      <c r="P22" s="30"/>
      <c r="Q22" s="30"/>
      <c r="R22" s="30"/>
      <c r="S22" s="30"/>
      <c r="T22" s="30"/>
      <c r="U22" s="30"/>
      <c r="V22" s="30"/>
      <c r="W22" s="30"/>
      <c r="X22" s="30"/>
      <c r="Y22" s="30"/>
      <c r="Z22" s="30"/>
      <c r="AA22" s="30"/>
      <c r="AB22" s="30"/>
    </row>
    <row r="23" spans="1:28" s="3" customFormat="1" ht="30" customHeight="1" thickBot="1" x14ac:dyDescent="0.35">
      <c r="A23" s="44"/>
      <c r="B23" s="61" t="s">
        <v>59</v>
      </c>
      <c r="C23" s="55" t="s">
        <v>45</v>
      </c>
      <c r="D23" s="22">
        <v>0</v>
      </c>
      <c r="E23" s="76">
        <f>$E$3+8</f>
        <v>44903</v>
      </c>
      <c r="F23" s="76">
        <f>$E$3+10</f>
        <v>44905</v>
      </c>
      <c r="G23" s="13">
        <f t="shared" si="3"/>
        <v>3</v>
      </c>
      <c r="H23" s="30"/>
      <c r="I23" s="30"/>
      <c r="J23" s="30"/>
      <c r="K23" s="30"/>
      <c r="L23" s="30"/>
      <c r="M23" s="30"/>
      <c r="N23" s="30"/>
      <c r="O23" s="30"/>
      <c r="P23" s="30"/>
      <c r="Q23" s="30"/>
      <c r="R23" s="30"/>
      <c r="S23" s="30"/>
      <c r="T23" s="30"/>
      <c r="U23" s="30"/>
      <c r="V23" s="30"/>
      <c r="W23" s="30"/>
      <c r="X23" s="30"/>
      <c r="Y23" s="30"/>
      <c r="Z23" s="30"/>
      <c r="AA23" s="30"/>
      <c r="AB23" s="30"/>
    </row>
    <row r="24" spans="1:28" s="3" customFormat="1" ht="30" customHeight="1" thickBot="1" x14ac:dyDescent="0.35">
      <c r="A24" s="44"/>
      <c r="B24" s="61" t="s">
        <v>53</v>
      </c>
      <c r="C24" s="55" t="s">
        <v>45</v>
      </c>
      <c r="D24" s="22">
        <v>0</v>
      </c>
      <c r="E24" s="76">
        <f>$E$3+8</f>
        <v>44903</v>
      </c>
      <c r="F24" s="76">
        <f>$E$3+10</f>
        <v>44905</v>
      </c>
      <c r="G24" s="13">
        <f t="shared" si="3"/>
        <v>3</v>
      </c>
      <c r="H24" s="30"/>
      <c r="I24" s="30"/>
      <c r="J24" s="30"/>
      <c r="K24" s="30"/>
      <c r="L24" s="30"/>
      <c r="M24" s="30"/>
      <c r="N24" s="30"/>
      <c r="O24" s="30"/>
      <c r="P24" s="30"/>
      <c r="Q24" s="30"/>
      <c r="R24" s="30"/>
      <c r="S24" s="30"/>
      <c r="T24" s="30"/>
      <c r="U24" s="30"/>
      <c r="V24" s="30"/>
      <c r="W24" s="30"/>
      <c r="X24" s="30"/>
      <c r="Y24" s="30"/>
      <c r="Z24" s="30"/>
      <c r="AA24" s="30"/>
      <c r="AB24" s="30"/>
    </row>
    <row r="25" spans="1:28" s="3" customFormat="1" ht="30" customHeight="1" thickBot="1" x14ac:dyDescent="0.35">
      <c r="A25" s="44"/>
      <c r="B25" s="61"/>
      <c r="C25" s="55"/>
      <c r="D25" s="22"/>
      <c r="E25" s="76"/>
      <c r="F25" s="76"/>
      <c r="G25" s="13" t="str">
        <f t="shared" si="3"/>
        <v/>
      </c>
      <c r="H25" s="30"/>
      <c r="I25" s="30"/>
      <c r="J25" s="30"/>
      <c r="K25" s="30"/>
      <c r="L25" s="30"/>
      <c r="M25" s="30"/>
      <c r="N25" s="30"/>
      <c r="O25" s="30"/>
      <c r="P25" s="30"/>
      <c r="Q25" s="30"/>
      <c r="R25" s="30"/>
      <c r="S25" s="30"/>
      <c r="T25" s="30"/>
      <c r="U25" s="30"/>
      <c r="V25" s="30"/>
      <c r="W25" s="30"/>
      <c r="X25" s="30"/>
      <c r="Y25" s="30"/>
      <c r="Z25" s="30"/>
      <c r="AA25" s="30"/>
      <c r="AB25" s="30"/>
    </row>
    <row r="26" spans="1:28" s="3" customFormat="1" ht="30" customHeight="1" thickBot="1" x14ac:dyDescent="0.35">
      <c r="A26" s="44" t="s">
        <v>11</v>
      </c>
      <c r="B26" s="23" t="s">
        <v>16</v>
      </c>
      <c r="C26" s="56"/>
      <c r="D26" s="24"/>
      <c r="E26" s="77"/>
      <c r="F26" s="78"/>
      <c r="G26" s="13" t="str">
        <f t="shared" si="3"/>
        <v/>
      </c>
      <c r="H26" s="30"/>
      <c r="I26" s="30"/>
      <c r="J26" s="30"/>
      <c r="K26" s="30"/>
      <c r="L26" s="30"/>
      <c r="M26" s="30"/>
      <c r="N26" s="30"/>
      <c r="O26" s="30"/>
      <c r="P26" s="30"/>
      <c r="Q26" s="30"/>
      <c r="R26" s="30"/>
      <c r="S26" s="30"/>
      <c r="T26" s="30"/>
      <c r="U26" s="30"/>
      <c r="V26" s="30"/>
      <c r="W26" s="30"/>
      <c r="X26" s="30"/>
      <c r="Y26" s="30"/>
      <c r="Z26" s="30"/>
      <c r="AA26" s="30"/>
      <c r="AB26" s="30"/>
    </row>
    <row r="27" spans="1:28" s="3" customFormat="1" ht="30" customHeight="1" thickBot="1" x14ac:dyDescent="0.35">
      <c r="A27" s="44"/>
      <c r="B27" s="62" t="s">
        <v>48</v>
      </c>
      <c r="C27" s="57" t="s">
        <v>45</v>
      </c>
      <c r="D27" s="25">
        <v>0</v>
      </c>
      <c r="E27" s="79">
        <f>$E$3+12</f>
        <v>44907</v>
      </c>
      <c r="F27" s="79">
        <f>$E$3+13</f>
        <v>44908</v>
      </c>
      <c r="G27" s="13">
        <f t="shared" si="3"/>
        <v>2</v>
      </c>
      <c r="H27" s="30"/>
      <c r="I27" s="30"/>
      <c r="J27" s="30"/>
      <c r="K27" s="30"/>
      <c r="L27" s="30"/>
      <c r="M27" s="30"/>
      <c r="N27" s="30"/>
      <c r="O27" s="30"/>
      <c r="P27" s="30"/>
      <c r="Q27" s="30"/>
      <c r="R27" s="30"/>
      <c r="S27" s="30"/>
      <c r="T27" s="30"/>
      <c r="U27" s="30"/>
      <c r="V27" s="30"/>
      <c r="W27" s="30"/>
      <c r="X27" s="30"/>
      <c r="Y27" s="30"/>
      <c r="Z27" s="30"/>
      <c r="AA27" s="30"/>
      <c r="AB27" s="30"/>
    </row>
    <row r="28" spans="1:28" s="3" customFormat="1" ht="30" customHeight="1" thickBot="1" x14ac:dyDescent="0.35">
      <c r="A28" s="44"/>
      <c r="B28" s="62" t="s">
        <v>60</v>
      </c>
      <c r="C28" s="57" t="s">
        <v>45</v>
      </c>
      <c r="D28" s="25">
        <v>0</v>
      </c>
      <c r="E28" s="79">
        <f t="shared" ref="E28:E29" si="5">$E$3+12</f>
        <v>44907</v>
      </c>
      <c r="F28" s="79">
        <f t="shared" ref="F28:F29" si="6">$E$3+13</f>
        <v>44908</v>
      </c>
      <c r="G28" s="13">
        <f t="shared" si="3"/>
        <v>2</v>
      </c>
      <c r="H28" s="30"/>
      <c r="I28" s="30"/>
      <c r="J28" s="30"/>
      <c r="K28" s="30"/>
      <c r="L28" s="30"/>
      <c r="M28" s="30"/>
      <c r="N28" s="30"/>
      <c r="O28" s="30"/>
      <c r="P28" s="30"/>
      <c r="Q28" s="30"/>
      <c r="R28" s="30"/>
      <c r="S28" s="30"/>
      <c r="T28" s="30"/>
      <c r="U28" s="30"/>
      <c r="V28" s="30"/>
      <c r="W28" s="30"/>
      <c r="X28" s="30"/>
      <c r="Y28" s="30"/>
      <c r="Z28" s="30"/>
      <c r="AA28" s="30"/>
      <c r="AB28" s="30"/>
    </row>
    <row r="29" spans="1:28" s="3" customFormat="1" ht="30" customHeight="1" thickBot="1" x14ac:dyDescent="0.35">
      <c r="A29" s="44"/>
      <c r="B29" s="62" t="s">
        <v>61</v>
      </c>
      <c r="C29" s="57" t="s">
        <v>45</v>
      </c>
      <c r="D29" s="25">
        <v>0</v>
      </c>
      <c r="E29" s="79">
        <f t="shared" si="5"/>
        <v>44907</v>
      </c>
      <c r="F29" s="79">
        <f t="shared" si="6"/>
        <v>44908</v>
      </c>
      <c r="G29" s="13">
        <f t="shared" si="3"/>
        <v>2</v>
      </c>
      <c r="H29" s="30"/>
      <c r="I29" s="30"/>
      <c r="J29" s="30"/>
      <c r="K29" s="30"/>
      <c r="L29" s="30"/>
      <c r="M29" s="30"/>
      <c r="N29" s="30"/>
      <c r="O29" s="30"/>
      <c r="P29" s="30"/>
      <c r="Q29" s="30"/>
      <c r="R29" s="30"/>
      <c r="S29" s="30"/>
      <c r="T29" s="30"/>
      <c r="U29" s="30"/>
      <c r="V29" s="30"/>
      <c r="W29" s="30"/>
      <c r="X29" s="30"/>
      <c r="Y29" s="30"/>
      <c r="Z29" s="30"/>
      <c r="AA29" s="30"/>
      <c r="AB29" s="30"/>
    </row>
    <row r="30" spans="1:28" s="3" customFormat="1" ht="30" customHeight="1" thickBot="1" x14ac:dyDescent="0.35">
      <c r="A30" s="44"/>
      <c r="B30" s="62" t="s">
        <v>62</v>
      </c>
      <c r="C30" s="57" t="s">
        <v>45</v>
      </c>
      <c r="D30" s="25">
        <v>0</v>
      </c>
      <c r="E30" s="79">
        <f>$E$3+16</f>
        <v>44911</v>
      </c>
      <c r="F30" s="79">
        <f>$E$3+16</f>
        <v>44911</v>
      </c>
      <c r="G30" s="13"/>
      <c r="H30" s="30"/>
      <c r="I30" s="30"/>
      <c r="J30" s="30"/>
      <c r="K30" s="30"/>
      <c r="L30" s="30"/>
      <c r="M30" s="30"/>
      <c r="N30" s="30"/>
      <c r="O30" s="30"/>
      <c r="P30" s="30"/>
      <c r="Q30" s="30"/>
      <c r="R30" s="30"/>
      <c r="S30" s="30"/>
      <c r="T30" s="30"/>
      <c r="U30" s="30"/>
      <c r="V30" s="30"/>
      <c r="W30" s="30"/>
      <c r="X30" s="30"/>
      <c r="Y30" s="30"/>
      <c r="Z30" s="30"/>
      <c r="AA30" s="30"/>
      <c r="AB30" s="30"/>
    </row>
    <row r="31" spans="1:28" s="3" customFormat="1" ht="30" customHeight="1" thickBot="1" x14ac:dyDescent="0.35">
      <c r="A31" s="44"/>
      <c r="B31" s="62"/>
      <c r="C31" s="57"/>
      <c r="D31" s="25"/>
      <c r="E31" s="79"/>
      <c r="F31" s="79"/>
      <c r="G31" s="13"/>
      <c r="H31" s="30"/>
      <c r="I31" s="30"/>
      <c r="J31" s="30"/>
      <c r="K31" s="30"/>
      <c r="L31" s="30"/>
      <c r="M31" s="30"/>
      <c r="N31" s="30"/>
      <c r="O31" s="30"/>
      <c r="P31" s="30"/>
      <c r="Q31" s="30"/>
      <c r="R31" s="30"/>
      <c r="S31" s="30"/>
      <c r="T31" s="30"/>
      <c r="U31" s="30"/>
      <c r="V31" s="30"/>
      <c r="W31" s="30"/>
      <c r="X31" s="30"/>
      <c r="Y31" s="30"/>
      <c r="Z31" s="30"/>
      <c r="AA31" s="30"/>
      <c r="AB31" s="30"/>
    </row>
    <row r="32" spans="1:28" s="3" customFormat="1" ht="30" customHeight="1" thickBot="1" x14ac:dyDescent="0.35">
      <c r="A32" s="44" t="s">
        <v>12</v>
      </c>
      <c r="B32" s="63"/>
      <c r="C32" s="58"/>
      <c r="D32" s="12"/>
      <c r="E32" s="80"/>
      <c r="F32" s="80"/>
      <c r="G32" s="13" t="str">
        <f t="shared" si="3"/>
        <v/>
      </c>
      <c r="H32" s="30"/>
      <c r="I32" s="30"/>
      <c r="J32" s="30"/>
      <c r="K32" s="30"/>
      <c r="L32" s="30"/>
      <c r="M32" s="30"/>
      <c r="N32" s="30"/>
      <c r="O32" s="30"/>
      <c r="P32" s="30"/>
      <c r="Q32" s="30"/>
      <c r="R32" s="30"/>
      <c r="S32" s="30"/>
      <c r="T32" s="30"/>
      <c r="U32" s="30"/>
      <c r="V32" s="30"/>
      <c r="W32" s="30"/>
      <c r="X32" s="30"/>
      <c r="Y32" s="30"/>
      <c r="Z32" s="30"/>
      <c r="AA32" s="30"/>
      <c r="AB32" s="30"/>
    </row>
    <row r="33" spans="1:28" s="3" customFormat="1" ht="30" customHeight="1" thickBot="1" x14ac:dyDescent="0.35">
      <c r="A33" s="45" t="s">
        <v>13</v>
      </c>
      <c r="B33" s="26" t="s">
        <v>17</v>
      </c>
      <c r="C33" s="27"/>
      <c r="D33" s="28"/>
      <c r="E33" s="81"/>
      <c r="F33" s="82"/>
      <c r="G33" s="29" t="str">
        <f t="shared" si="3"/>
        <v/>
      </c>
      <c r="H33" s="32"/>
      <c r="I33" s="32"/>
      <c r="J33" s="32"/>
      <c r="K33" s="32"/>
      <c r="L33" s="32"/>
      <c r="M33" s="32"/>
      <c r="N33" s="32"/>
      <c r="O33" s="32"/>
      <c r="P33" s="32"/>
      <c r="Q33" s="32"/>
      <c r="R33" s="32"/>
      <c r="S33" s="32"/>
      <c r="T33" s="32"/>
      <c r="U33" s="32"/>
      <c r="V33" s="32"/>
      <c r="W33" s="32"/>
      <c r="X33" s="32"/>
      <c r="Y33" s="32"/>
      <c r="Z33" s="32"/>
      <c r="AA33" s="32"/>
      <c r="AB33" s="32"/>
    </row>
    <row r="35" spans="1:28" ht="30" customHeight="1" x14ac:dyDescent="0.3">
      <c r="C35" s="10"/>
      <c r="F35" s="46"/>
    </row>
    <row r="36" spans="1:28" ht="30" customHeight="1" x14ac:dyDescent="0.3">
      <c r="C36" s="11"/>
    </row>
  </sheetData>
  <mergeCells count="6">
    <mergeCell ref="V4:AB4"/>
    <mergeCell ref="C3:D3"/>
    <mergeCell ref="C4:D4"/>
    <mergeCell ref="E3:F3"/>
    <mergeCell ref="H4:N4"/>
    <mergeCell ref="O4:U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A33">
    <cfRule type="expression" dxfId="5" priority="33">
      <formula>AND(TODAY()&gt;=H$5,TODAY()&lt;I$5)</formula>
    </cfRule>
  </conditionalFormatting>
  <conditionalFormatting sqref="H7:AA33">
    <cfRule type="expression" dxfId="4" priority="27">
      <formula>AND(Início_da_tarefa&lt;=H$5,ROUNDDOWN((Término_da_tarefa-Início_da_tarefa+1)*Progresso_da_tarefa,0)+Início_da_tarefa-1&gt;=H$5)</formula>
    </cfRule>
    <cfRule type="expression" dxfId="3" priority="28" stopIfTrue="1">
      <formula>AND(Término_da_tarefa&gt;=H$5,Início_da_tarefa&lt;I$5)</formula>
    </cfRule>
  </conditionalFormatting>
  <conditionalFormatting sqref="AB5:AB33">
    <cfRule type="expression" dxfId="2" priority="35">
      <formula>AND(TODAY()&gt;=AB$5,TODAY()&lt;#REF!)</formula>
    </cfRule>
  </conditionalFormatting>
  <conditionalFormatting sqref="AB7:AB33">
    <cfRule type="expression" dxfId="1" priority="38">
      <formula>AND(Início_da_tarefa&lt;=AB$5,ROUNDDOWN((Término_da_tarefa-Início_da_tarefa+1)*Progresso_da_tarefa,0)+Início_da_tarefa-1&gt;=AB$5)</formula>
    </cfRule>
    <cfRule type="expression" dxfId="0" priority="39" stopIfTrue="1">
      <formula>AND(Término_da_tarefa&gt;=AB$5,Início_da_tarefa&lt;#REF!)</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3502-D9C9-4D30-963C-1BBFD76B709C}">
  <dimension ref="B1:Y23"/>
  <sheetViews>
    <sheetView showGridLines="0" showRowColHeaders="0" tabSelected="1" workbookViewId="0">
      <selection activeCell="O26" sqref="O26"/>
    </sheetView>
  </sheetViews>
  <sheetFormatPr defaultRowHeight="14.4" x14ac:dyDescent="0.3"/>
  <cols>
    <col min="1" max="1" width="6.21875" customWidth="1"/>
    <col min="2" max="2" width="10.5546875" customWidth="1"/>
    <col min="3" max="4" width="7.6640625" customWidth="1"/>
    <col min="5" max="5" width="10.33203125" customWidth="1"/>
    <col min="6" max="6" width="6.88671875" customWidth="1"/>
    <col min="7" max="10" width="9.88671875" customWidth="1"/>
    <col min="11" max="11" width="5.6640625" customWidth="1"/>
    <col min="14" max="14" width="7.6640625" customWidth="1"/>
    <col min="15" max="15" width="11.21875" customWidth="1"/>
    <col min="16" max="16" width="5.21875" customWidth="1"/>
    <col min="17" max="17" width="16.33203125" customWidth="1"/>
    <col min="19" max="19" width="5.109375" customWidth="1"/>
    <col min="20" max="20" width="8.109375" customWidth="1"/>
    <col min="21" max="21" width="5.88671875" customWidth="1"/>
    <col min="22" max="22" width="14.77734375" customWidth="1"/>
    <col min="25" max="25" width="5.77734375" customWidth="1"/>
  </cols>
  <sheetData>
    <row r="1" spans="2:25" ht="15" thickBot="1" x14ac:dyDescent="0.35"/>
    <row r="2" spans="2:25" x14ac:dyDescent="0.3">
      <c r="B2" s="112"/>
      <c r="C2" s="113"/>
      <c r="D2" s="113"/>
      <c r="E2" s="114"/>
      <c r="F2" s="88"/>
      <c r="G2" s="112"/>
      <c r="H2" s="113"/>
      <c r="I2" s="113"/>
      <c r="J2" s="114"/>
      <c r="L2" s="112"/>
      <c r="M2" s="113"/>
      <c r="N2" s="113"/>
      <c r="O2" s="114"/>
      <c r="Q2" s="112"/>
      <c r="R2" s="113"/>
      <c r="S2" s="113"/>
      <c r="T2" s="114"/>
      <c r="V2" s="112"/>
      <c r="W2" s="113"/>
      <c r="X2" s="113"/>
      <c r="Y2" s="114"/>
    </row>
    <row r="3" spans="2:25" x14ac:dyDescent="0.3">
      <c r="B3" s="123"/>
      <c r="C3" s="88"/>
      <c r="D3" s="88"/>
      <c r="E3" s="116"/>
      <c r="F3" s="88"/>
      <c r="G3" s="115"/>
      <c r="H3" s="88"/>
      <c r="I3" s="88"/>
      <c r="J3" s="116"/>
      <c r="L3" s="115"/>
      <c r="M3" s="88"/>
      <c r="N3" s="88"/>
      <c r="O3" s="116"/>
      <c r="Q3" s="115"/>
      <c r="R3" s="88"/>
      <c r="S3" s="88"/>
      <c r="T3" s="116"/>
      <c r="V3" s="115"/>
      <c r="W3" s="88"/>
      <c r="X3" s="88"/>
      <c r="Y3" s="116"/>
    </row>
    <row r="4" spans="2:25" x14ac:dyDescent="0.3">
      <c r="B4" s="115"/>
      <c r="C4" s="88"/>
      <c r="D4" s="88"/>
      <c r="E4" s="116"/>
      <c r="F4" s="88"/>
      <c r="G4" s="115"/>
      <c r="H4" s="88"/>
      <c r="I4" s="88"/>
      <c r="J4" s="116"/>
      <c r="L4" s="115"/>
      <c r="M4" s="88"/>
      <c r="N4" s="88"/>
      <c r="O4" s="116"/>
      <c r="Q4" s="115"/>
      <c r="R4" s="88"/>
      <c r="S4" s="88"/>
      <c r="T4" s="116"/>
      <c r="V4" s="115"/>
      <c r="W4" s="88"/>
      <c r="X4" s="88"/>
      <c r="Y4" s="116"/>
    </row>
    <row r="5" spans="2:25" x14ac:dyDescent="0.3">
      <c r="B5" s="115"/>
      <c r="C5" s="88"/>
      <c r="D5" s="88"/>
      <c r="E5" s="116"/>
      <c r="F5" s="88"/>
      <c r="G5" s="115"/>
      <c r="H5" s="107" t="s">
        <v>67</v>
      </c>
      <c r="I5" s="108"/>
      <c r="J5" s="116"/>
      <c r="L5" s="115"/>
      <c r="M5" s="88"/>
      <c r="N5" s="88"/>
      <c r="O5" s="116"/>
      <c r="Q5" s="115"/>
      <c r="R5" s="88"/>
      <c r="S5" s="88"/>
      <c r="T5" s="116"/>
      <c r="V5" s="115"/>
      <c r="W5" s="88"/>
      <c r="X5" s="88"/>
      <c r="Y5" s="116"/>
    </row>
    <row r="6" spans="2:25" x14ac:dyDescent="0.3">
      <c r="B6" s="115"/>
      <c r="C6" s="88"/>
      <c r="D6" s="88"/>
      <c r="E6" s="116"/>
      <c r="F6" s="88"/>
      <c r="G6" s="115"/>
      <c r="H6" s="88"/>
      <c r="I6" s="88"/>
      <c r="J6" s="116"/>
      <c r="L6" s="115"/>
      <c r="M6" s="88" t="s">
        <v>67</v>
      </c>
      <c r="N6" s="88"/>
      <c r="O6" s="116"/>
      <c r="Q6" s="117" t="s">
        <v>75</v>
      </c>
      <c r="R6" s="110"/>
      <c r="S6" s="110"/>
      <c r="T6" s="118"/>
      <c r="V6" s="117" t="s">
        <v>76</v>
      </c>
      <c r="W6" s="110"/>
      <c r="X6" s="110"/>
      <c r="Y6" s="118"/>
    </row>
    <row r="7" spans="2:25" x14ac:dyDescent="0.3">
      <c r="B7" s="115"/>
      <c r="C7" s="109" t="s">
        <v>63</v>
      </c>
      <c r="D7" s="109"/>
      <c r="E7" s="116"/>
      <c r="F7" s="88"/>
      <c r="G7" s="115"/>
      <c r="H7" s="88"/>
      <c r="I7" s="88"/>
      <c r="J7" s="116"/>
      <c r="L7" s="115"/>
      <c r="M7" s="88"/>
      <c r="N7" s="88"/>
      <c r="O7" s="116"/>
      <c r="Q7" s="115"/>
      <c r="R7" s="88"/>
      <c r="S7" s="88"/>
      <c r="T7" s="116"/>
      <c r="V7" s="115"/>
      <c r="W7" s="88"/>
      <c r="X7" s="88"/>
      <c r="Y7" s="116"/>
    </row>
    <row r="8" spans="2:25" x14ac:dyDescent="0.3">
      <c r="B8" s="115"/>
      <c r="C8" s="89"/>
      <c r="D8" s="90"/>
      <c r="E8" s="116"/>
      <c r="F8" s="88"/>
      <c r="G8" s="115"/>
      <c r="H8" s="107" t="s">
        <v>75</v>
      </c>
      <c r="I8" s="108"/>
      <c r="J8" s="116"/>
      <c r="L8" s="117" t="s">
        <v>74</v>
      </c>
      <c r="M8" s="111"/>
      <c r="N8" s="97">
        <v>1212</v>
      </c>
      <c r="O8" s="116"/>
      <c r="Q8" s="115"/>
      <c r="R8" s="88"/>
      <c r="S8" s="88"/>
      <c r="T8" s="116"/>
      <c r="V8" s="119" t="s">
        <v>68</v>
      </c>
      <c r="W8" s="97">
        <v>1254</v>
      </c>
      <c r="X8" s="88"/>
      <c r="Y8" s="116"/>
    </row>
    <row r="9" spans="2:25" x14ac:dyDescent="0.3">
      <c r="B9" s="115"/>
      <c r="C9" s="88"/>
      <c r="D9" s="88"/>
      <c r="E9" s="116"/>
      <c r="F9" s="88"/>
      <c r="G9" s="115"/>
      <c r="H9" s="88"/>
      <c r="I9" s="88"/>
      <c r="J9" s="116"/>
      <c r="L9" s="117" t="s">
        <v>69</v>
      </c>
      <c r="M9" s="111"/>
      <c r="N9" s="95" t="s">
        <v>86</v>
      </c>
      <c r="O9" s="116"/>
      <c r="Q9" s="119" t="s">
        <v>72</v>
      </c>
      <c r="R9" s="92">
        <v>1212</v>
      </c>
      <c r="S9" s="88"/>
      <c r="T9" s="116"/>
      <c r="V9" s="119" t="s">
        <v>69</v>
      </c>
      <c r="W9" s="97" t="s">
        <v>84</v>
      </c>
      <c r="X9" s="88"/>
      <c r="Y9" s="116"/>
    </row>
    <row r="10" spans="2:25" x14ac:dyDescent="0.3">
      <c r="B10" s="115"/>
      <c r="C10" s="109" t="s">
        <v>64</v>
      </c>
      <c r="D10" s="109"/>
      <c r="E10" s="116"/>
      <c r="F10" s="88"/>
      <c r="G10" s="115"/>
      <c r="H10" s="88"/>
      <c r="I10" s="88"/>
      <c r="J10" s="116"/>
      <c r="L10" s="117" t="s">
        <v>71</v>
      </c>
      <c r="M10" s="111"/>
      <c r="N10" s="97" t="s">
        <v>87</v>
      </c>
      <c r="O10" s="116"/>
      <c r="Q10" s="119" t="s">
        <v>73</v>
      </c>
      <c r="R10" s="95">
        <v>44575</v>
      </c>
      <c r="S10" s="88"/>
      <c r="T10" s="116"/>
      <c r="V10" s="119" t="s">
        <v>70</v>
      </c>
      <c r="W10" s="97">
        <v>10</v>
      </c>
      <c r="X10" s="88"/>
      <c r="Y10" s="116"/>
    </row>
    <row r="11" spans="2:25" x14ac:dyDescent="0.3">
      <c r="B11" s="115"/>
      <c r="C11" s="93"/>
      <c r="D11" s="94"/>
      <c r="E11" s="116"/>
      <c r="F11" s="88"/>
      <c r="G11" s="115"/>
      <c r="H11" s="107" t="s">
        <v>76</v>
      </c>
      <c r="I11" s="108"/>
      <c r="J11" s="116"/>
      <c r="L11" s="117" t="s">
        <v>79</v>
      </c>
      <c r="M11" s="111"/>
      <c r="N11" s="97" t="s">
        <v>88</v>
      </c>
      <c r="O11" s="116"/>
      <c r="Q11" s="119" t="s">
        <v>68</v>
      </c>
      <c r="R11" s="97">
        <v>1254</v>
      </c>
      <c r="S11" s="88"/>
      <c r="T11" s="116"/>
      <c r="V11" s="119" t="s">
        <v>81</v>
      </c>
      <c r="W11" s="97" t="s">
        <v>85</v>
      </c>
      <c r="X11" s="88"/>
      <c r="Y11" s="116"/>
    </row>
    <row r="12" spans="2:25" x14ac:dyDescent="0.3">
      <c r="B12" s="115"/>
      <c r="C12" s="88"/>
      <c r="D12" s="88"/>
      <c r="E12" s="116"/>
      <c r="F12" s="88"/>
      <c r="G12" s="115"/>
      <c r="H12" s="88"/>
      <c r="I12" s="88"/>
      <c r="J12" s="116"/>
      <c r="L12" s="117" t="s">
        <v>80</v>
      </c>
      <c r="M12" s="111"/>
      <c r="N12" s="97"/>
      <c r="O12" s="116"/>
      <c r="Q12" s="119" t="s">
        <v>69</v>
      </c>
      <c r="R12" s="97" t="s">
        <v>84</v>
      </c>
      <c r="S12" s="88"/>
      <c r="T12" s="116"/>
      <c r="V12" s="115"/>
      <c r="W12" s="88"/>
      <c r="X12" s="88"/>
      <c r="Y12" s="116"/>
    </row>
    <row r="13" spans="2:25" x14ac:dyDescent="0.3">
      <c r="B13" s="115"/>
      <c r="C13" s="107" t="s">
        <v>65</v>
      </c>
      <c r="D13" s="108"/>
      <c r="E13" s="116"/>
      <c r="F13" s="88"/>
      <c r="G13" s="115"/>
      <c r="H13" s="88"/>
      <c r="I13" s="88"/>
      <c r="J13" s="116"/>
      <c r="L13" s="115"/>
      <c r="M13" s="88"/>
      <c r="N13" s="88"/>
      <c r="O13" s="116"/>
      <c r="Q13" s="119" t="s">
        <v>70</v>
      </c>
      <c r="R13" s="97">
        <v>10</v>
      </c>
      <c r="S13" s="88"/>
      <c r="T13" s="116"/>
      <c r="V13" s="115"/>
      <c r="W13" s="88"/>
      <c r="X13" s="88"/>
      <c r="Y13" s="116"/>
    </row>
    <row r="14" spans="2:25" x14ac:dyDescent="0.3">
      <c r="B14" s="115"/>
      <c r="C14" s="88"/>
      <c r="D14" s="88"/>
      <c r="E14" s="116"/>
      <c r="F14" s="88"/>
      <c r="G14" s="115"/>
      <c r="H14" s="107" t="s">
        <v>78</v>
      </c>
      <c r="I14" s="108"/>
      <c r="J14" s="116"/>
      <c r="L14" s="115"/>
      <c r="M14" s="107" t="s">
        <v>83</v>
      </c>
      <c r="N14" s="108"/>
      <c r="O14" s="116"/>
      <c r="Q14" s="115"/>
      <c r="R14" s="100"/>
      <c r="S14" s="88"/>
      <c r="T14" s="116"/>
      <c r="V14" s="115"/>
      <c r="W14" s="88"/>
      <c r="X14" s="88"/>
      <c r="Y14" s="116"/>
    </row>
    <row r="15" spans="2:25" x14ac:dyDescent="0.3">
      <c r="B15" s="115"/>
      <c r="C15" s="88"/>
      <c r="D15" s="88"/>
      <c r="E15" s="116"/>
      <c r="F15" s="88"/>
      <c r="G15" s="115"/>
      <c r="H15" s="88"/>
      <c r="I15" s="88"/>
      <c r="J15" s="116"/>
      <c r="L15" s="115"/>
      <c r="M15" s="88"/>
      <c r="N15" s="88"/>
      <c r="O15" s="116"/>
      <c r="Q15" s="115"/>
      <c r="R15" s="88"/>
      <c r="S15" s="88"/>
      <c r="T15" s="116"/>
      <c r="V15" s="115"/>
      <c r="W15" s="107" t="s">
        <v>83</v>
      </c>
      <c r="X15" s="108"/>
      <c r="Y15" s="116"/>
    </row>
    <row r="16" spans="2:25" x14ac:dyDescent="0.3">
      <c r="B16" s="115"/>
      <c r="C16" s="88"/>
      <c r="D16" s="88"/>
      <c r="E16" s="116"/>
      <c r="F16" s="88"/>
      <c r="G16" s="115"/>
      <c r="H16" s="88"/>
      <c r="I16" s="88"/>
      <c r="J16" s="116"/>
      <c r="L16" s="115"/>
      <c r="M16" s="107" t="s">
        <v>77</v>
      </c>
      <c r="N16" s="108"/>
      <c r="O16" s="116"/>
      <c r="Q16" s="115"/>
      <c r="R16" s="88"/>
      <c r="S16" s="88"/>
      <c r="T16" s="116"/>
      <c r="V16" s="115"/>
      <c r="W16" s="99"/>
      <c r="X16" s="99"/>
      <c r="Y16" s="116"/>
    </row>
    <row r="17" spans="2:25" x14ac:dyDescent="0.3">
      <c r="B17" s="115"/>
      <c r="C17" s="96"/>
      <c r="D17" s="96"/>
      <c r="E17" s="116"/>
      <c r="F17" s="88"/>
      <c r="G17" s="115"/>
      <c r="H17" s="107" t="s">
        <v>77</v>
      </c>
      <c r="I17" s="108"/>
      <c r="J17" s="116"/>
      <c r="L17" s="115"/>
      <c r="M17" s="88"/>
      <c r="N17" s="88"/>
      <c r="O17" s="116"/>
      <c r="Q17" s="115"/>
      <c r="R17" s="107" t="s">
        <v>83</v>
      </c>
      <c r="S17" s="108"/>
      <c r="T17" s="116"/>
      <c r="V17" s="115"/>
      <c r="W17" s="107" t="s">
        <v>77</v>
      </c>
      <c r="X17" s="108"/>
      <c r="Y17" s="116"/>
    </row>
    <row r="18" spans="2:25" x14ac:dyDescent="0.3">
      <c r="B18" s="115"/>
      <c r="C18" s="96"/>
      <c r="D18" s="96"/>
      <c r="E18" s="116"/>
      <c r="F18" s="88"/>
      <c r="G18" s="115"/>
      <c r="H18" s="88"/>
      <c r="I18" s="88"/>
      <c r="J18" s="116"/>
      <c r="L18" s="115"/>
      <c r="M18" s="88"/>
      <c r="N18" s="88"/>
      <c r="O18" s="116"/>
      <c r="Q18" s="115"/>
      <c r="R18" s="96"/>
      <c r="S18" s="96"/>
      <c r="T18" s="116"/>
      <c r="V18" s="115"/>
      <c r="W18" s="98"/>
      <c r="X18" s="98"/>
      <c r="Y18" s="116"/>
    </row>
    <row r="19" spans="2:25" x14ac:dyDescent="0.3">
      <c r="B19" s="115"/>
      <c r="C19" s="96"/>
      <c r="D19" s="96"/>
      <c r="E19" s="116"/>
      <c r="F19" s="88"/>
      <c r="G19" s="115"/>
      <c r="H19" s="88"/>
      <c r="I19" s="88"/>
      <c r="J19" s="116"/>
      <c r="L19" s="115"/>
      <c r="M19" s="88"/>
      <c r="N19" s="88"/>
      <c r="O19" s="116"/>
      <c r="Q19" s="115"/>
      <c r="R19" s="107" t="s">
        <v>77</v>
      </c>
      <c r="S19" s="108"/>
      <c r="T19" s="116"/>
      <c r="V19" s="115"/>
      <c r="W19" s="107" t="s">
        <v>82</v>
      </c>
      <c r="X19" s="108"/>
      <c r="Y19" s="116"/>
    </row>
    <row r="20" spans="2:25" x14ac:dyDescent="0.3">
      <c r="B20" s="115"/>
      <c r="C20" s="96"/>
      <c r="D20" s="96"/>
      <c r="E20" s="116"/>
      <c r="F20" s="88"/>
      <c r="G20" s="115"/>
      <c r="H20" s="88"/>
      <c r="I20" s="88"/>
      <c r="J20" s="116"/>
      <c r="L20" s="115"/>
      <c r="M20" s="88"/>
      <c r="N20" s="88"/>
      <c r="O20" s="116"/>
      <c r="Q20" s="115"/>
      <c r="R20" s="88"/>
      <c r="S20" s="88"/>
      <c r="T20" s="116"/>
      <c r="V20" s="115"/>
      <c r="W20" s="88"/>
      <c r="X20" s="88"/>
      <c r="Y20" s="116"/>
    </row>
    <row r="21" spans="2:25" x14ac:dyDescent="0.3">
      <c r="B21" s="115"/>
      <c r="C21" s="96"/>
      <c r="D21" s="96"/>
      <c r="E21" s="116"/>
      <c r="F21" s="88"/>
      <c r="G21" s="115"/>
      <c r="H21" s="88"/>
      <c r="I21" s="88"/>
      <c r="J21" s="116"/>
      <c r="L21" s="115"/>
      <c r="M21" s="88"/>
      <c r="N21" s="88"/>
      <c r="O21" s="116"/>
      <c r="Q21" s="115"/>
      <c r="R21" s="107" t="s">
        <v>82</v>
      </c>
      <c r="S21" s="108"/>
      <c r="T21" s="116"/>
      <c r="V21" s="115"/>
      <c r="W21" s="88"/>
      <c r="X21" s="88"/>
      <c r="Y21" s="116"/>
    </row>
    <row r="22" spans="2:25" x14ac:dyDescent="0.3">
      <c r="B22" s="115"/>
      <c r="C22" s="88"/>
      <c r="D22" s="88"/>
      <c r="E22" s="116"/>
      <c r="F22" s="88"/>
      <c r="G22" s="115"/>
      <c r="H22" s="88"/>
      <c r="I22" s="88"/>
      <c r="J22" s="116"/>
      <c r="L22" s="115"/>
      <c r="M22" s="88"/>
      <c r="N22" s="88"/>
      <c r="O22" s="116"/>
      <c r="Q22" s="115"/>
      <c r="R22" s="88"/>
      <c r="S22" s="88"/>
      <c r="T22" s="116"/>
      <c r="V22" s="115"/>
      <c r="W22" s="88"/>
      <c r="X22" s="88"/>
      <c r="Y22" s="116"/>
    </row>
    <row r="23" spans="2:25" ht="15" thickBot="1" x14ac:dyDescent="0.35">
      <c r="B23" s="124" t="s">
        <v>66</v>
      </c>
      <c r="C23" s="125"/>
      <c r="D23" s="125"/>
      <c r="E23" s="126"/>
      <c r="F23" s="91"/>
      <c r="G23" s="120"/>
      <c r="H23" s="121"/>
      <c r="I23" s="121"/>
      <c r="J23" s="122"/>
      <c r="L23" s="120"/>
      <c r="M23" s="121"/>
      <c r="N23" s="121"/>
      <c r="O23" s="122"/>
      <c r="Q23" s="120"/>
      <c r="R23" s="121"/>
      <c r="S23" s="121"/>
      <c r="T23" s="122"/>
      <c r="V23" s="120"/>
      <c r="W23" s="121"/>
      <c r="X23" s="121"/>
      <c r="Y23" s="122"/>
    </row>
  </sheetData>
  <mergeCells count="24">
    <mergeCell ref="V6:Y6"/>
    <mergeCell ref="W17:X17"/>
    <mergeCell ref="W19:X19"/>
    <mergeCell ref="C13:D13"/>
    <mergeCell ref="R17:S17"/>
    <mergeCell ref="R19:S19"/>
    <mergeCell ref="Q6:T6"/>
    <mergeCell ref="C7:D7"/>
    <mergeCell ref="C10:D10"/>
    <mergeCell ref="L9:M9"/>
    <mergeCell ref="L10:M10"/>
    <mergeCell ref="L11:M11"/>
    <mergeCell ref="L12:M12"/>
    <mergeCell ref="L8:M8"/>
    <mergeCell ref="W15:X15"/>
    <mergeCell ref="M14:N14"/>
    <mergeCell ref="B23:E23"/>
    <mergeCell ref="H17:I17"/>
    <mergeCell ref="H11:I11"/>
    <mergeCell ref="R21:S21"/>
    <mergeCell ref="M16:N16"/>
    <mergeCell ref="H5:I5"/>
    <mergeCell ref="H8:I8"/>
    <mergeCell ref="H14:I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4.44140625" style="34" customWidth="1"/>
    <col min="2" max="16384" width="9.109375" style="2"/>
  </cols>
  <sheetData>
    <row r="1" spans="1:2" ht="46.5" customHeight="1" x14ac:dyDescent="0.3"/>
    <row r="2" spans="1:2" s="36" customFormat="1" ht="15.6" x14ac:dyDescent="0.3">
      <c r="A2" s="35" t="s">
        <v>25</v>
      </c>
      <c r="B2" s="35"/>
    </row>
    <row r="3" spans="1:2" s="40" customFormat="1" ht="27" customHeight="1" x14ac:dyDescent="0.3">
      <c r="A3" s="67" t="s">
        <v>26</v>
      </c>
      <c r="B3" s="41"/>
    </row>
    <row r="4" spans="1:2" s="37" customFormat="1" ht="25.8" x14ac:dyDescent="0.5">
      <c r="A4" s="38" t="s">
        <v>27</v>
      </c>
    </row>
    <row r="5" spans="1:2" ht="74.099999999999994" customHeight="1" x14ac:dyDescent="0.3">
      <c r="A5" s="39" t="s">
        <v>28</v>
      </c>
    </row>
    <row r="6" spans="1:2" ht="26.25" customHeight="1" x14ac:dyDescent="0.3">
      <c r="A6" s="38" t="s">
        <v>29</v>
      </c>
    </row>
    <row r="7" spans="1:2" s="34" customFormat="1" ht="204.9" customHeight="1" x14ac:dyDescent="0.3">
      <c r="A7" s="43" t="s">
        <v>30</v>
      </c>
    </row>
    <row r="8" spans="1:2" s="37" customFormat="1" ht="25.8" x14ac:dyDescent="0.5">
      <c r="A8" s="38" t="s">
        <v>31</v>
      </c>
    </row>
    <row r="9" spans="1:2" ht="57.6" x14ac:dyDescent="0.3">
      <c r="A9" s="39" t="s">
        <v>32</v>
      </c>
    </row>
    <row r="10" spans="1:2" s="34" customFormat="1" ht="27.9" customHeight="1" x14ac:dyDescent="0.3">
      <c r="A10" s="42" t="s">
        <v>33</v>
      </c>
    </row>
    <row r="11" spans="1:2" s="37" customFormat="1" ht="25.8" x14ac:dyDescent="0.5">
      <c r="A11" s="38" t="s">
        <v>34</v>
      </c>
    </row>
    <row r="12" spans="1:2" ht="28.8" x14ac:dyDescent="0.3">
      <c r="A12" s="39" t="s">
        <v>35</v>
      </c>
    </row>
    <row r="13" spans="1:2" s="34" customFormat="1" ht="27.9" customHeight="1" x14ac:dyDescent="0.3">
      <c r="A13" s="42" t="s">
        <v>36</v>
      </c>
    </row>
    <row r="14" spans="1:2" s="37" customFormat="1" ht="25.8" x14ac:dyDescent="0.5">
      <c r="A14" s="38" t="s">
        <v>37</v>
      </c>
    </row>
    <row r="15" spans="1:2" ht="75" customHeight="1" x14ac:dyDescent="0.3">
      <c r="A15" s="39" t="s">
        <v>38</v>
      </c>
    </row>
    <row r="16" spans="1:2" ht="75" customHeight="1" x14ac:dyDescent="0.3">
      <c r="A16" s="39"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6</vt:i4>
      </vt:variant>
    </vt:vector>
  </HeadingPairs>
  <TitlesOfParts>
    <vt:vector size="9" baseType="lpstr">
      <vt:lpstr>CronogramaDeProjeto</vt:lpstr>
      <vt:lpstr>Folha1</vt:lpstr>
      <vt:lpstr>Sobre</vt:lpstr>
      <vt:lpstr>CronogramaDeProjeto!Início_da_tarefa</vt:lpstr>
      <vt:lpstr>Início_do_projeto</vt:lpstr>
      <vt:lpstr>CronogramaDeProjeto!Progresso_da_tarefa</vt:lpstr>
      <vt:lpstr>Semana_de_exibição</vt:lpstr>
      <vt:lpstr>CronogramaDeProjeto!Término_da_tarefa</vt:lpstr>
      <vt:lpstr>CronogramaDeProjeto!Títulos_de_Impressão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2022-12-05T09:04:25Z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