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macaoiefp-my.sharepoint.com/personal/7154190_formacao_iefp_pt/Documents/"/>
    </mc:Choice>
  </mc:AlternateContent>
  <xr:revisionPtr revIDLastSave="2311" documentId="8_{0AF7EF16-2CE6-4CC0-9D94-338C11064560}" xr6:coauthVersionLast="47" xr6:coauthVersionMax="47" xr10:uidLastSave="{2576C638-C7CC-4AA0-A343-97DDCB635C9A}"/>
  <bookViews>
    <workbookView xWindow="-120" yWindow="-16320" windowWidth="29040" windowHeight="15990" xr2:uid="{9769F0F9-D1E5-413C-8B0D-7BCF38C7BA00}"/>
  </bookViews>
  <sheets>
    <sheet name="Exer2.1" sheetId="1" r:id="rId1"/>
    <sheet name="Exer2.2" sheetId="2" r:id="rId2"/>
    <sheet name="Exer2.3" sheetId="3" r:id="rId3"/>
    <sheet name="Exer2.4" sheetId="4" r:id="rId4"/>
    <sheet name="Exer2.5" sheetId="5" r:id="rId5"/>
    <sheet name="Exer6" sheetId="8" r:id="rId6"/>
    <sheet name="Exer7" sheetId="9" r:id="rId7"/>
    <sheet name="Exer8" sheetId="10" r:id="rId8"/>
    <sheet name="Exer9" sheetId="11" r:id="rId9"/>
    <sheet name="Exer1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1" l="1"/>
  <c r="D14" i="11"/>
  <c r="E14" i="11"/>
  <c r="C13" i="11"/>
  <c r="D13" i="11"/>
  <c r="E13" i="11"/>
  <c r="C12" i="11"/>
  <c r="D12" i="11"/>
  <c r="E12" i="11"/>
  <c r="C11" i="11"/>
  <c r="D11" i="11"/>
  <c r="E11" i="11"/>
  <c r="B14" i="11"/>
  <c r="B13" i="11"/>
  <c r="B12" i="11"/>
  <c r="B11" i="11"/>
  <c r="F11" i="12"/>
  <c r="F5" i="12"/>
  <c r="F6" i="12"/>
  <c r="F7" i="12"/>
  <c r="F8" i="12"/>
  <c r="F9" i="12"/>
  <c r="F10" i="12"/>
  <c r="F12" i="12"/>
  <c r="F13" i="12"/>
  <c r="F14" i="12"/>
  <c r="F4" i="12"/>
  <c r="D9" i="9"/>
  <c r="D8" i="9"/>
  <c r="D7" i="9"/>
  <c r="D6" i="9"/>
  <c r="F3" i="9"/>
  <c r="F4" i="9"/>
  <c r="F5" i="9"/>
  <c r="F2" i="9"/>
  <c r="E3" i="9"/>
  <c r="E4" i="9"/>
  <c r="E5" i="9"/>
  <c r="E2" i="9"/>
  <c r="D3" i="9"/>
  <c r="D4" i="9"/>
  <c r="D5" i="9"/>
  <c r="D2" i="9"/>
  <c r="F12" i="8"/>
  <c r="F10" i="8"/>
  <c r="F11" i="8" s="1"/>
  <c r="F9" i="8"/>
  <c r="F2" i="8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2" i="8"/>
  <c r="D2" i="8"/>
  <c r="H4" i="3"/>
  <c r="G4" i="3"/>
  <c r="H3" i="3"/>
  <c r="H5" i="3"/>
  <c r="H6" i="3"/>
  <c r="H7" i="3"/>
  <c r="H9" i="3"/>
  <c r="H8" i="3"/>
  <c r="G3" i="3"/>
  <c r="G5" i="3"/>
  <c r="G6" i="3"/>
  <c r="G7" i="3"/>
  <c r="G9" i="3"/>
  <c r="G8" i="3"/>
</calcChain>
</file>

<file path=xl/sharedStrings.xml><?xml version="1.0" encoding="utf-8"?>
<sst xmlns="http://schemas.openxmlformats.org/spreadsheetml/2006/main" count="164" uniqueCount="136">
  <si>
    <t>NOME</t>
  </si>
  <si>
    <t>MORADA</t>
  </si>
  <si>
    <t>PAIS DE DESTINO</t>
  </si>
  <si>
    <t>Pedro Marques</t>
  </si>
  <si>
    <t>Mara Madeira</t>
  </si>
  <si>
    <t>Maria do Carmo Silva</t>
  </si>
  <si>
    <t xml:space="preserve">Rua Alfredo Sousa Martins, Lote 55, 6º Dto </t>
  </si>
  <si>
    <t xml:space="preserve">Avenida da Liberdade, 67 </t>
  </si>
  <si>
    <t xml:space="preserve">Rua Manuel Pires Leitão, Vivenda Periquitos </t>
  </si>
  <si>
    <t xml:space="preserve">Brasil </t>
  </si>
  <si>
    <t>República Dominicana</t>
  </si>
  <si>
    <t xml:space="preserve">Estados Unidos 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</si>
  <si>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</si>
  <si>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</si>
  <si>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</si>
  <si>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</si>
  <si>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</si>
  <si>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</si>
  <si>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</si>
  <si>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</si>
  <si>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COLOMBO</t>
  </si>
  <si>
    <t>CASCAIS</t>
  </si>
  <si>
    <t>ORIENTE</t>
  </si>
  <si>
    <t>AMOREIRAS</t>
  </si>
  <si>
    <t>ALFRAGIDE</t>
  </si>
  <si>
    <t>Produto</t>
  </si>
  <si>
    <t>Média</t>
  </si>
  <si>
    <t xml:space="preserve">Madrid </t>
  </si>
  <si>
    <t xml:space="preserve">Paris </t>
  </si>
  <si>
    <t xml:space="preserve">Londres </t>
  </si>
  <si>
    <t xml:space="preserve">Atenas </t>
  </si>
  <si>
    <t xml:space="preserve">Bucareste </t>
  </si>
  <si>
    <t xml:space="preserve">Lisboa </t>
  </si>
  <si>
    <t>Total</t>
  </si>
  <si>
    <t>Berlim</t>
  </si>
  <si>
    <t>Cidades de 
Referência</t>
  </si>
  <si>
    <t>Dia
 1</t>
  </si>
  <si>
    <t>Dia 
2</t>
  </si>
  <si>
    <t>Dia 
3</t>
  </si>
  <si>
    <t>Dia 
4</t>
  </si>
  <si>
    <t xml:space="preserve">PRODUTO </t>
  </si>
  <si>
    <t>1º TRIMESTRE</t>
  </si>
  <si>
    <t>PRODUTO</t>
  </si>
  <si>
    <t>2º TRIMESTRE</t>
  </si>
  <si>
    <t>3 º TRIMESTRE</t>
  </si>
  <si>
    <t>TOTAL</t>
  </si>
  <si>
    <t>NOKIA</t>
  </si>
  <si>
    <t>QTEK</t>
  </si>
  <si>
    <t>SONY ERCSSON</t>
  </si>
  <si>
    <t>LG</t>
  </si>
  <si>
    <t>MOTOROLA</t>
  </si>
  <si>
    <t>MÉDIA</t>
  </si>
  <si>
    <t>Venda de Telemóvel</t>
  </si>
  <si>
    <t>2 º TRIMESTRE</t>
  </si>
  <si>
    <t>3º TRIMESTRE</t>
  </si>
  <si>
    <t>SONY ERICSSON</t>
  </si>
  <si>
    <t>Quantidade</t>
  </si>
  <si>
    <t>Custo Unidade</t>
  </si>
  <si>
    <t>Valor</t>
  </si>
  <si>
    <t>IVA</t>
  </si>
  <si>
    <t>Lápis</t>
  </si>
  <si>
    <t>Esferográficas</t>
  </si>
  <si>
    <t>Marcadores</t>
  </si>
  <si>
    <t>Borrachas</t>
  </si>
  <si>
    <t>Afias</t>
  </si>
  <si>
    <t>Clips</t>
  </si>
  <si>
    <t>Elásticos</t>
  </si>
  <si>
    <t>VALOR MÉDIO</t>
  </si>
  <si>
    <t>TOTAL GLOBAL</t>
  </si>
  <si>
    <t>VALOR MÁXIMO</t>
  </si>
  <si>
    <t>VALOR MÍNIMO</t>
  </si>
  <si>
    <t xml:space="preserve">Produto </t>
  </si>
  <si>
    <t xml:space="preserve">Quantidade </t>
  </si>
  <si>
    <t xml:space="preserve">Blocos de notas </t>
  </si>
  <si>
    <t>Lapiseiras</t>
  </si>
  <si>
    <t>PVP</t>
  </si>
  <si>
    <t>Observ.</t>
  </si>
  <si>
    <t>Alfa</t>
  </si>
  <si>
    <t>Beta</t>
  </si>
  <si>
    <t>Gama</t>
  </si>
  <si>
    <t>Delta</t>
  </si>
  <si>
    <t>Máximo</t>
  </si>
  <si>
    <t>Mínimo</t>
  </si>
  <si>
    <t>Nº de Preços para análise</t>
  </si>
  <si>
    <t xml:space="preserve">Preço de  
compra </t>
  </si>
  <si>
    <t>Custo de
 transporte</t>
  </si>
  <si>
    <t>Preço de
 custo</t>
  </si>
  <si>
    <t>Preço 
líquido</t>
  </si>
  <si>
    <t>Viagens Baía Azul</t>
  </si>
  <si>
    <t xml:space="preserve">RUBRICAS </t>
  </si>
  <si>
    <t>JAN-MAR</t>
  </si>
  <si>
    <t>ABR-JUN</t>
  </si>
  <si>
    <t>% EM 
RELAÇÃO 
AO TOTAL</t>
  </si>
  <si>
    <t>PROVEITOS</t>
  </si>
  <si>
    <t>VENDAS</t>
  </si>
  <si>
    <t>CUSTOS</t>
  </si>
  <si>
    <t>SALÁRIOS</t>
  </si>
  <si>
    <t>JUROS</t>
  </si>
  <si>
    <t>RENDAS</t>
  </si>
  <si>
    <t>PUBLICIDADE</t>
  </si>
  <si>
    <t>COMPRAS</t>
  </si>
  <si>
    <t>TOTAL CUSTOS</t>
  </si>
  <si>
    <t>MÉDIA DE CUSTOS</t>
  </si>
  <si>
    <t>MÁXIMOS</t>
  </si>
  <si>
    <t>MÍNIMOS</t>
  </si>
  <si>
    <t>LUCRO:</t>
  </si>
  <si>
    <t>TRIMESTRAL</t>
  </si>
  <si>
    <t>Classificação das colheitas</t>
  </si>
  <si>
    <t>Anos</t>
  </si>
  <si>
    <t>Dão</t>
  </si>
  <si>
    <t>Bairrada</t>
  </si>
  <si>
    <t>Douro</t>
  </si>
  <si>
    <t>Alentejo</t>
  </si>
  <si>
    <t>Melhor</t>
  </si>
  <si>
    <t>Pior</t>
  </si>
  <si>
    <t>Resultado</t>
  </si>
  <si>
    <t>Turma A</t>
  </si>
  <si>
    <r>
      <rPr>
        <b/>
        <sz val="11"/>
        <color theme="1"/>
        <rFont val="Calibri"/>
        <family val="2"/>
        <scheme val="minor"/>
      </rPr>
      <t>TOTAL 
SEMESTRAL</t>
    </r>
    <r>
      <rPr>
        <sz val="11"/>
        <color theme="1"/>
        <rFont val="Calibri"/>
        <family val="2"/>
        <scheme val="minor"/>
      </rPr>
      <t xml:space="preserve"> </t>
    </r>
  </si>
  <si>
    <t>Nº</t>
  </si>
  <si>
    <t xml:space="preserve">Nome </t>
  </si>
  <si>
    <t>Diciplinas</t>
  </si>
  <si>
    <t>Excel</t>
  </si>
  <si>
    <t>Word</t>
  </si>
  <si>
    <t>Access</t>
  </si>
  <si>
    <t>Observações</t>
  </si>
  <si>
    <t>Rita Santos</t>
  </si>
  <si>
    <t>Pedro Silva</t>
  </si>
  <si>
    <t>João Sousa</t>
  </si>
  <si>
    <t>Inês Pereira</t>
  </si>
  <si>
    <t>Ana Torres</t>
  </si>
  <si>
    <t>Rute Martins</t>
  </si>
  <si>
    <t>Ricardo Rebelo</t>
  </si>
  <si>
    <t>André Tavares</t>
  </si>
  <si>
    <t>Andreia Dias</t>
  </si>
  <si>
    <t>Joana Prates</t>
  </si>
  <si>
    <t>JoãoCarvalho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</si>
</sst>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#,##0.00\ &quot;€&quot;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brili"/>
    </font>
    <font>
      <sz val="8"/>
      <name val="Calibri"/>
      <family val="2"/>
      <scheme val="minor"/>
    </font>
    <font>
      <b/>
      <sz val="13"/>
      <color theme="9" tint="-0.249977111117893"/>
      <name val="Century Gothic"/>
      <family val="2"/>
    </font>
    <font>
      <b/>
      <i/>
      <sz val="12"/>
      <color theme="4" tint="-0.249977111117893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gradientFill type="path" left="0.5" right="0.5" top="0.5" bottom="0.5">
        <stop position="0">
          <color theme="9" tint="0.59999389629810485"/>
        </stop>
        <stop position="1">
          <color rgb="FF7030A0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EEF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5E9CB"/>
        <bgColor indexed="64"/>
      </patternFill>
    </fill>
  </fills>
  <borders count="55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C00000"/>
      </left>
      <right style="mediumDashed">
        <color rgb="FF0070C0"/>
      </right>
      <top style="thin">
        <color rgb="FFC00000"/>
      </top>
      <bottom style="mediumDashed">
        <color rgb="FF0070C0"/>
      </bottom>
      <diagonal/>
    </border>
    <border>
      <left style="mediumDashed">
        <color rgb="FF0070C0"/>
      </left>
      <right style="mediumDashed">
        <color rgb="FF0070C0"/>
      </right>
      <top style="thin">
        <color rgb="FFC00000"/>
      </top>
      <bottom style="mediumDashed">
        <color rgb="FF0070C0"/>
      </bottom>
      <diagonal/>
    </border>
    <border>
      <left style="mediumDashed">
        <color rgb="FF0070C0"/>
      </left>
      <right style="thin">
        <color rgb="FFC00000"/>
      </right>
      <top style="thin">
        <color rgb="FFC00000"/>
      </top>
      <bottom style="mediumDashed">
        <color rgb="FF0070C0"/>
      </bottom>
      <diagonal/>
    </border>
    <border>
      <left style="thin">
        <color rgb="FFC00000"/>
      </left>
      <right style="mediumDashed">
        <color rgb="FF0070C0"/>
      </right>
      <top style="mediumDashed">
        <color rgb="FF0070C0"/>
      </top>
      <bottom style="mediumDashed">
        <color rgb="FF0070C0"/>
      </bottom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mediumDashed">
        <color rgb="FF0070C0"/>
      </bottom>
      <diagonal/>
    </border>
    <border>
      <left style="mediumDashed">
        <color rgb="FF0070C0"/>
      </left>
      <right style="thin">
        <color rgb="FFC00000"/>
      </right>
      <top style="mediumDashed">
        <color rgb="FF0070C0"/>
      </top>
      <bottom style="mediumDashed">
        <color rgb="FF0070C0"/>
      </bottom>
      <diagonal/>
    </border>
    <border>
      <left style="thin">
        <color rgb="FFC00000"/>
      </left>
      <right style="mediumDashed">
        <color rgb="FF0070C0"/>
      </right>
      <top style="mediumDashed">
        <color rgb="FF0070C0"/>
      </top>
      <bottom style="thin">
        <color rgb="FFC00000"/>
      </bottom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thin">
        <color rgb="FFC00000"/>
      </bottom>
      <diagonal/>
    </border>
    <border>
      <left style="mediumDashed">
        <color rgb="FF0070C0"/>
      </left>
      <right style="thin">
        <color rgb="FFC00000"/>
      </right>
      <top style="mediumDashed">
        <color rgb="FF0070C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/>
      <top/>
      <bottom style="medium">
        <color rgb="FFC00000"/>
      </bottom>
      <diagonal/>
    </border>
    <border>
      <left style="medium">
        <color indexed="64"/>
      </left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/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rgb="FFC00000"/>
      </left>
      <right/>
      <top style="medium">
        <color rgb="FFC00000"/>
      </top>
      <bottom style="medium">
        <color rgb="FFC00000"/>
      </bottom>
      <diagonal/>
    </border>
    <border>
      <left style="thin">
        <color rgb="FFC00000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 style="thin">
        <color rgb="FFC00000"/>
      </right>
      <top style="medium">
        <color rgb="FFC00000"/>
      </top>
      <bottom style="medium">
        <color rgb="FFC00000"/>
      </bottom>
      <diagonal/>
    </border>
    <border>
      <left/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5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2" fillId="2" borderId="2" xfId="0" applyFont="1" applyFill="1" applyBorder="1"/>
    <xf numFmtId="0" fontId="0" fillId="3" borderId="6" xfId="0" applyFill="1" applyBorder="1"/>
    <xf numFmtId="0" fontId="0" fillId="3" borderId="7" xfId="0" applyFill="1" applyBorder="1"/>
    <xf numFmtId="1" fontId="0" fillId="3" borderId="8" xfId="0" applyNumberFormat="1" applyFill="1" applyBorder="1"/>
    <xf numFmtId="0" fontId="0" fillId="3" borderId="6" xfId="0" applyNumberFormat="1" applyFill="1" applyBorder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1" fontId="0" fillId="3" borderId="11" xfId="0" applyNumberFormat="1" applyFill="1" applyBorder="1"/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2" fontId="0" fillId="0" borderId="2" xfId="0" applyNumberFormat="1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164" fontId="0" fillId="0" borderId="12" xfId="0" applyNumberFormat="1" applyBorder="1"/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6" xfId="0" applyBorder="1"/>
    <xf numFmtId="44" fontId="0" fillId="0" borderId="12" xfId="0" applyNumberFormat="1" applyBorder="1"/>
    <xf numFmtId="44" fontId="0" fillId="0" borderId="25" xfId="0" applyNumberFormat="1" applyBorder="1"/>
    <xf numFmtId="0" fontId="0" fillId="7" borderId="19" xfId="0" applyFont="1" applyFill="1" applyBorder="1" applyAlignment="1">
      <alignment horizontal="center"/>
    </xf>
    <xf numFmtId="0" fontId="0" fillId="7" borderId="20" xfId="0" applyFont="1" applyFill="1" applyBorder="1" applyAlignment="1">
      <alignment horizontal="center"/>
    </xf>
    <xf numFmtId="0" fontId="0" fillId="7" borderId="22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6" fillId="0" borderId="22" xfId="0" applyFont="1" applyBorder="1"/>
    <xf numFmtId="0" fontId="6" fillId="0" borderId="24" xfId="0" applyFont="1" applyBorder="1"/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164" fontId="0" fillId="0" borderId="12" xfId="0" applyNumberFormat="1" applyFont="1" applyBorder="1" applyAlignment="1"/>
    <xf numFmtId="164" fontId="0" fillId="0" borderId="16" xfId="0" applyNumberFormat="1" applyFont="1" applyBorder="1" applyAlignment="1"/>
    <xf numFmtId="0" fontId="1" fillId="7" borderId="20" xfId="0" applyFont="1" applyFill="1" applyBorder="1" applyAlignment="1">
      <alignment horizontal="center" vertical="center" wrapText="1"/>
    </xf>
    <xf numFmtId="44" fontId="0" fillId="0" borderId="12" xfId="0" applyNumberFormat="1" applyBorder="1" applyAlignment="1">
      <alignment horizontal="left"/>
    </xf>
    <xf numFmtId="44" fontId="0" fillId="0" borderId="25" xfId="0" applyNumberFormat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9" fontId="0" fillId="0" borderId="0" xfId="0" applyNumberFormat="1"/>
    <xf numFmtId="44" fontId="0" fillId="0" borderId="21" xfId="0" applyNumberFormat="1" applyBorder="1"/>
    <xf numFmtId="44" fontId="0" fillId="0" borderId="0" xfId="0" applyNumberFormat="1" applyFill="1" applyBorder="1"/>
    <xf numFmtId="44" fontId="0" fillId="0" borderId="23" xfId="0" applyNumberFormat="1" applyBorder="1"/>
    <xf numFmtId="4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31" xfId="0" applyBorder="1"/>
    <xf numFmtId="44" fontId="0" fillId="0" borderId="32" xfId="0" applyNumberFormat="1" applyBorder="1"/>
    <xf numFmtId="0" fontId="0" fillId="0" borderId="30" xfId="0" applyBorder="1"/>
    <xf numFmtId="44" fontId="0" fillId="0" borderId="35" xfId="0" applyNumberFormat="1" applyBorder="1"/>
    <xf numFmtId="0" fontId="0" fillId="0" borderId="42" xfId="0" applyBorder="1"/>
    <xf numFmtId="0" fontId="0" fillId="0" borderId="38" xfId="0" applyBorder="1"/>
    <xf numFmtId="0" fontId="0" fillId="0" borderId="45" xfId="0" applyBorder="1"/>
    <xf numFmtId="44" fontId="0" fillId="0" borderId="40" xfId="0" applyNumberFormat="1" applyBorder="1"/>
    <xf numFmtId="44" fontId="0" fillId="0" borderId="45" xfId="0" applyNumberFormat="1" applyBorder="1"/>
    <xf numFmtId="0" fontId="0" fillId="0" borderId="37" xfId="0" applyBorder="1"/>
    <xf numFmtId="44" fontId="0" fillId="0" borderId="43" xfId="0" applyNumberFormat="1" applyBorder="1"/>
    <xf numFmtId="44" fontId="0" fillId="0" borderId="44" xfId="0" applyNumberFormat="1" applyBorder="1"/>
    <xf numFmtId="44" fontId="0" fillId="0" borderId="13" xfId="0" applyNumberFormat="1" applyBorder="1"/>
    <xf numFmtId="0" fontId="0" fillId="9" borderId="17" xfId="0" applyFill="1" applyBorder="1" applyAlignment="1">
      <alignment horizontal="right"/>
    </xf>
    <xf numFmtId="0" fontId="7" fillId="9" borderId="33" xfId="0" applyFont="1" applyFill="1" applyBorder="1"/>
    <xf numFmtId="0" fontId="7" fillId="9" borderId="34" xfId="0" applyFont="1" applyFill="1" applyBorder="1"/>
    <xf numFmtId="0" fontId="7" fillId="9" borderId="17" xfId="0" applyFont="1" applyFill="1" applyBorder="1"/>
    <xf numFmtId="0" fontId="0" fillId="9" borderId="34" xfId="0" applyFill="1" applyBorder="1" applyAlignment="1">
      <alignment horizontal="right"/>
    </xf>
    <xf numFmtId="0" fontId="7" fillId="9" borderId="34" xfId="0" applyFont="1" applyFill="1" applyBorder="1" applyAlignment="1">
      <alignment horizontal="right"/>
    </xf>
    <xf numFmtId="44" fontId="0" fillId="0" borderId="46" xfId="0" applyNumberFormat="1" applyBorder="1"/>
    <xf numFmtId="44" fontId="0" fillId="0" borderId="47" xfId="0" applyNumberFormat="1" applyBorder="1"/>
    <xf numFmtId="44" fontId="0" fillId="0" borderId="49" xfId="0" applyNumberFormat="1" applyBorder="1"/>
    <xf numFmtId="0" fontId="0" fillId="9" borderId="48" xfId="0" applyFill="1" applyBorder="1" applyAlignment="1">
      <alignment horizontal="right"/>
    </xf>
    <xf numFmtId="0" fontId="1" fillId="10" borderId="37" xfId="0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 wrapText="1"/>
    </xf>
    <xf numFmtId="0" fontId="1" fillId="10" borderId="38" xfId="0" applyFont="1" applyFill="1" applyBorder="1" applyAlignment="1">
      <alignment horizontal="center" vertical="center" wrapText="1"/>
    </xf>
    <xf numFmtId="0" fontId="0" fillId="11" borderId="39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11" borderId="38" xfId="0" applyFill="1" applyBorder="1"/>
    <xf numFmtId="0" fontId="0" fillId="11" borderId="30" xfId="0" applyFill="1" applyBorder="1"/>
    <xf numFmtId="0" fontId="0" fillId="11" borderId="0" xfId="0" applyFill="1" applyBorder="1"/>
    <xf numFmtId="0" fontId="0" fillId="11" borderId="34" xfId="0" applyFill="1" applyBorder="1"/>
    <xf numFmtId="0" fontId="0" fillId="11" borderId="17" xfId="0" applyFill="1" applyBorder="1"/>
    <xf numFmtId="0" fontId="0" fillId="11" borderId="30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6" fillId="10" borderId="29" xfId="0" applyFont="1" applyFill="1" applyBorder="1"/>
    <xf numFmtId="0" fontId="6" fillId="10" borderId="38" xfId="0" applyFont="1" applyFill="1" applyBorder="1"/>
    <xf numFmtId="0" fontId="1" fillId="10" borderId="29" xfId="0" applyFont="1" applyFill="1" applyBorder="1" applyAlignment="1">
      <alignment horizontal="center" vertical="center"/>
    </xf>
    <xf numFmtId="0" fontId="0" fillId="0" borderId="50" xfId="0" applyBorder="1"/>
    <xf numFmtId="0" fontId="0" fillId="0" borderId="51" xfId="0" applyBorder="1"/>
    <xf numFmtId="0" fontId="11" fillId="0" borderId="12" xfId="0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53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0" fillId="8" borderId="14" xfId="0" applyFont="1" applyFill="1" applyBorder="1" applyAlignment="1" applyProtection="1">
      <alignment horizontal="center"/>
      <protection hidden="1"/>
    </xf>
    <xf numFmtId="0" fontId="0" fillId="8" borderId="0" xfId="0" applyFill="1" applyBorder="1" applyAlignment="1">
      <alignment horizontal="right"/>
    </xf>
    <xf numFmtId="0" fontId="0" fillId="0" borderId="26" xfId="0" applyNumberFormat="1" applyBorder="1"/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12" borderId="54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14" fillId="0" borderId="23" xfId="0" applyFont="1" applyBorder="1" applyAlignment="1">
      <alignment horizontal="center"/>
    </xf>
    <xf numFmtId="1" fontId="13" fillId="0" borderId="23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8" borderId="0" xfId="0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</cellXfs>
  <cellStyles count="1">
    <cellStyle name="Normal" xfId="0" builtinId="0"/>
  </cellStyles>
  <dxfs count="43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theme="8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theme="8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theme="8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theme="8" tint="-0.24994659260841701"/>
      </font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theme="8" tint="-0.24994659260841701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theme="8" tint="-0.24994659260841701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66"/>
        </patternFill>
      </fill>
    </dxf>
  </dxfs>
  <tableStyles count="2" defaultTableStyle="TableStyleMedium2" defaultPivotStyle="PivotStyleLight16">
    <tableStyle name="Estilo de Tabela 1" pivot="0" count="0" xr9:uid="{27E7C997-E2F8-4A98-B552-51D9951F4567}"/>
    <tableStyle name="Estilo de Tabela 2" pivot="0" count="0" xr9:uid="{1ED8472A-135F-401D-9439-E033DE9EEB28}"/>
  </tableStyles>
  <colors>
    <mruColors>
      <color rgb="FFFF0000"/>
      <color rgb="FFC5E9CB"/>
      <color rgb="FFCEEFF6"/>
      <color rgb="FFFFEFEF"/>
      <color rgb="FFFFC5C5"/>
      <color rgb="FFCCCCFF"/>
      <color rgb="FFFFCCCC"/>
      <color rgb="FFFF7C80"/>
      <color rgb="FFFF6161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2213-0C04-4548-983E-096D1CAE4411}">
  <sheetPr>
    <tabColor rgb="FFFFC000"/>
  </sheetPr>
  <dimension ref="A5:D8"/>
  <sheetViews>
    <sheetView tabSelected="1" workbookViewId="0">
      <selection activeCell="K36" sqref="K36"/>
    </sheetView>
  </sheetViews>
  <sheetFormatPr defaultRowHeight="15"/>
  <cols>
    <col min="2" max="2" width="22.7109375" customWidth="1"/>
    <col min="3" max="3" width="43.5703125" bestFit="1" customWidth="1"/>
    <col min="4" max="4" width="22.42578125" bestFit="1" customWidth="1"/>
  </cols>
  <sheetData>
    <row r="5" spans="1:4" ht="30" customHeight="1">
      <c r="A5" s="1"/>
      <c r="B5" s="11" t="s">
        <v>0</v>
      </c>
      <c r="C5" s="11" t="s">
        <v>1</v>
      </c>
      <c r="D5" s="11" t="s">
        <v>2</v>
      </c>
    </row>
    <row r="6" spans="1:4" ht="30" customHeight="1">
      <c r="B6" s="12" t="s">
        <v>3</v>
      </c>
      <c r="C6" s="13" t="s">
        <v>6</v>
      </c>
      <c r="D6" s="13" t="s">
        <v>9</v>
      </c>
    </row>
    <row r="7" spans="1:4" ht="30" customHeight="1">
      <c r="B7" s="12" t="s">
        <v>4</v>
      </c>
      <c r="C7" s="13" t="s">
        <v>7</v>
      </c>
      <c r="D7" s="13" t="s">
        <v>10</v>
      </c>
    </row>
    <row r="8" spans="1:4" ht="30" customHeight="1">
      <c r="B8" s="12" t="s">
        <v>5</v>
      </c>
      <c r="C8" s="13" t="s">
        <v>8</v>
      </c>
      <c r="D8" s="1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F8FF-9E34-482C-A550-C55987C1782D}">
  <sheetPr>
    <tabColor theme="9" tint="-0.499984740745262"/>
  </sheetPr>
  <dimension ref="B1:G21"/>
  <sheetViews>
    <sheetView workbookViewId="0">
      <selection activeCell="K36" sqref="K36"/>
    </sheetView>
  </sheetViews>
  <sheetFormatPr defaultRowHeight="15"/>
  <cols>
    <col min="2" max="2" width="18.140625" customWidth="1"/>
    <col min="3" max="3" width="19.85546875" customWidth="1"/>
    <col min="4" max="4" width="21.28515625" customWidth="1"/>
    <col min="5" max="5" width="17.85546875" customWidth="1"/>
    <col min="6" max="6" width="17.5703125" customWidth="1"/>
    <col min="7" max="7" width="19.85546875" customWidth="1"/>
  </cols>
  <sheetData>
    <row r="1" spans="2:7" ht="20.100000000000001" customHeight="1"/>
    <row r="2" spans="2:7" s="2" customFormat="1" ht="20.100000000000001" customHeight="1">
      <c r="B2" s="3" t="s">
        <v>12</v>
      </c>
      <c r="C2" s="3" t="s">
        <v>20</v>
      </c>
      <c r="D2" s="3" t="s">
        <v>24</v>
      </c>
      <c r="E2" s="3" t="s">
        <v>21</v>
      </c>
      <c r="F2" s="3" t="s">
        <v>22</v>
      </c>
      <c r="G2" s="3" t="s">
        <v>23</v>
      </c>
    </row>
    <row r="3" spans="2:7" ht="20.100000000000001" customHeight="1">
      <c r="B3" s="10" t="s">
        <v>13</v>
      </c>
      <c r="C3" s="5">
        <v>12000</v>
      </c>
      <c r="D3" s="5">
        <v>34000</v>
      </c>
      <c r="E3" s="5">
        <v>20100</v>
      </c>
      <c r="F3" s="5">
        <v>90090</v>
      </c>
      <c r="G3" s="5">
        <v>8900</v>
      </c>
    </row>
    <row r="4" spans="2:7" ht="20.100000000000001" customHeight="1">
      <c r="B4" s="10" t="s">
        <v>25</v>
      </c>
      <c r="C4" s="6">
        <v>34</v>
      </c>
      <c r="D4" s="6">
        <v>12</v>
      </c>
      <c r="E4" s="6">
        <v>14</v>
      </c>
      <c r="F4" s="6">
        <v>74</v>
      </c>
      <c r="G4" s="6">
        <v>85</v>
      </c>
    </row>
    <row r="5" spans="2:7" ht="20.100000000000001" customHeight="1">
      <c r="B5" s="10" t="s">
        <v>14</v>
      </c>
      <c r="C5" s="5">
        <v>13020</v>
      </c>
      <c r="D5" s="5">
        <v>12300</v>
      </c>
      <c r="E5" s="5">
        <v>23890</v>
      </c>
      <c r="F5" s="5">
        <v>12900</v>
      </c>
      <c r="G5" s="5">
        <v>4590</v>
      </c>
    </row>
    <row r="6" spans="2:7" ht="20.100000000000001" customHeight="1">
      <c r="B6" s="10" t="s">
        <v>25</v>
      </c>
      <c r="C6" s="6">
        <v>35</v>
      </c>
      <c r="D6" s="6">
        <v>75</v>
      </c>
      <c r="E6" s="6">
        <v>25</v>
      </c>
      <c r="F6" s="6">
        <v>12</v>
      </c>
      <c r="G6" s="6">
        <v>52</v>
      </c>
    </row>
    <row r="7" spans="2:7" ht="20.100000000000001" customHeight="1">
      <c r="B7" s="10" t="s">
        <v>15</v>
      </c>
      <c r="C7" s="5">
        <v>11900</v>
      </c>
      <c r="D7" s="5">
        <v>12000</v>
      </c>
      <c r="E7" s="5">
        <v>21090</v>
      </c>
      <c r="F7" s="5">
        <v>15789</v>
      </c>
      <c r="G7" s="5">
        <v>7800</v>
      </c>
    </row>
    <row r="8" spans="2:7" ht="20.100000000000001" customHeight="1">
      <c r="B8" s="10" t="s">
        <v>25</v>
      </c>
      <c r="C8" s="6">
        <v>111</v>
      </c>
      <c r="D8" s="6">
        <v>55</v>
      </c>
      <c r="E8" s="6">
        <v>44</v>
      </c>
      <c r="F8" s="6">
        <v>78</v>
      </c>
      <c r="G8" s="6">
        <v>85</v>
      </c>
    </row>
    <row r="9" spans="2:7" ht="20.100000000000001" customHeight="1">
      <c r="B9" s="10" t="s">
        <v>16</v>
      </c>
      <c r="C9" s="5">
        <v>13900</v>
      </c>
      <c r="D9" s="5">
        <v>19000</v>
      </c>
      <c r="E9" s="5">
        <v>17890</v>
      </c>
      <c r="F9" s="5">
        <v>12300</v>
      </c>
      <c r="G9" s="5">
        <v>10080</v>
      </c>
    </row>
    <row r="10" spans="2:7" ht="20.100000000000001" customHeight="1">
      <c r="B10" s="10" t="s">
        <v>25</v>
      </c>
      <c r="C10" s="6">
        <v>585</v>
      </c>
      <c r="D10" s="6">
        <v>78</v>
      </c>
      <c r="E10" s="6">
        <v>52</v>
      </c>
      <c r="F10" s="6">
        <v>52</v>
      </c>
      <c r="G10" s="6">
        <v>752</v>
      </c>
    </row>
    <row r="11" spans="2:7" ht="20.100000000000001" customHeight="1">
      <c r="B11" s="10" t="s">
        <v>17</v>
      </c>
      <c r="C11" s="5">
        <v>10055</v>
      </c>
      <c r="D11" s="5">
        <v>23890</v>
      </c>
      <c r="E11" s="5">
        <v>12900</v>
      </c>
      <c r="F11" s="5">
        <v>15000</v>
      </c>
      <c r="G11" s="5">
        <v>12340</v>
      </c>
    </row>
    <row r="12" spans="2:7" ht="20.100000000000001" customHeight="1">
      <c r="B12" s="10" t="s">
        <v>25</v>
      </c>
      <c r="C12" s="6">
        <v>75</v>
      </c>
      <c r="D12" s="6">
        <v>76</v>
      </c>
      <c r="E12" s="6">
        <v>78</v>
      </c>
      <c r="F12" s="6">
        <v>52</v>
      </c>
      <c r="G12" s="6">
        <v>35</v>
      </c>
    </row>
    <row r="13" spans="2:7" ht="20.100000000000001" customHeight="1">
      <c r="B13" s="10" t="s">
        <v>18</v>
      </c>
      <c r="C13" s="5">
        <v>9080</v>
      </c>
      <c r="D13" s="5">
        <v>20900</v>
      </c>
      <c r="E13" s="5">
        <v>23900</v>
      </c>
      <c r="F13" s="5">
        <v>16700</v>
      </c>
      <c r="G13" s="5">
        <v>12009</v>
      </c>
    </row>
    <row r="14" spans="2:7" ht="20.100000000000001" customHeight="1">
      <c r="B14" s="10" t="s">
        <v>25</v>
      </c>
      <c r="C14" s="6">
        <v>52</v>
      </c>
      <c r="D14" s="6">
        <v>75</v>
      </c>
      <c r="E14" s="6">
        <v>14</v>
      </c>
      <c r="F14" s="6">
        <v>45</v>
      </c>
      <c r="G14" s="6">
        <v>25</v>
      </c>
    </row>
    <row r="15" spans="2:7" ht="20.100000000000001" customHeight="1">
      <c r="B15" s="10" t="s">
        <v>19</v>
      </c>
      <c r="C15" s="5">
        <v>12870</v>
      </c>
      <c r="D15" s="5">
        <v>12900</v>
      </c>
      <c r="E15" s="5">
        <v>23900</v>
      </c>
      <c r="F15" s="5">
        <v>29000</v>
      </c>
      <c r="G15" s="5">
        <v>18900</v>
      </c>
    </row>
    <row r="16" spans="2:7" ht="20.100000000000001" customHeight="1">
      <c r="B16" s="10" t="s">
        <v>25</v>
      </c>
      <c r="C16" s="6">
        <v>36</v>
      </c>
      <c r="D16" s="6">
        <v>65</v>
      </c>
      <c r="E16" s="6">
        <v>85</v>
      </c>
      <c r="F16" s="6">
        <v>66</v>
      </c>
      <c r="G16" s="6">
        <v>99</v>
      </c>
    </row>
    <row r="21" spans="6:6">
      <c r="F21" s="4"/>
    </row>
  </sheetData>
  <phoneticPr fontId="3" type="noConversion"/>
  <conditionalFormatting sqref="C3:G16">
    <cfRule type="cellIs" dxfId="42" priority="1" operator="lessThan">
      <formula>1000</formula>
    </cfRule>
    <cfRule type="cellIs" dxfId="41" priority="2" operator="lessThan">
      <formula>1000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79BC-90DD-4354-A0DC-6440804E6765}">
  <sheetPr>
    <tabColor rgb="FF7030A0"/>
  </sheetPr>
  <dimension ref="B2:M23"/>
  <sheetViews>
    <sheetView workbookViewId="0">
      <selection activeCell="K36" sqref="K36"/>
    </sheetView>
  </sheetViews>
  <sheetFormatPr defaultRowHeight="15"/>
  <cols>
    <col min="2" max="2" width="18.42578125" customWidth="1"/>
    <col min="3" max="7" width="7.7109375" customWidth="1"/>
    <col min="8" max="8" width="8" customWidth="1"/>
    <col min="10" max="10" width="26.42578125" customWidth="1"/>
    <col min="12" max="12" width="11.85546875" customWidth="1"/>
    <col min="13" max="13" width="10.7109375" customWidth="1"/>
  </cols>
  <sheetData>
    <row r="2" spans="2:13" ht="36.75" customHeight="1" thickBot="1">
      <c r="B2" s="23" t="s">
        <v>35</v>
      </c>
      <c r="C2" s="24" t="s">
        <v>36</v>
      </c>
      <c r="D2" s="24" t="s">
        <v>37</v>
      </c>
      <c r="E2" s="24" t="s">
        <v>38</v>
      </c>
      <c r="F2" s="24" t="s">
        <v>39</v>
      </c>
      <c r="G2" s="21" t="s">
        <v>33</v>
      </c>
      <c r="H2" s="22" t="s">
        <v>26</v>
      </c>
    </row>
    <row r="3" spans="2:13" ht="20.100000000000001" customHeight="1" thickBot="1">
      <c r="B3" s="14" t="s">
        <v>30</v>
      </c>
      <c r="C3" s="15">
        <v>22</v>
      </c>
      <c r="D3" s="15">
        <v>25</v>
      </c>
      <c r="E3" s="15">
        <v>24</v>
      </c>
      <c r="F3" s="15">
        <v>24</v>
      </c>
      <c r="G3" s="15">
        <f t="shared" ref="G3:G9" si="0">SUM(C3:F3)</f>
        <v>95</v>
      </c>
      <c r="H3" s="16">
        <f t="shared" ref="H3:H9" si="1">AVERAGE(C3:F3)</f>
        <v>23.75</v>
      </c>
    </row>
    <row r="4" spans="2:13" ht="20.100000000000001" customHeight="1" thickBot="1">
      <c r="B4" s="14" t="s">
        <v>34</v>
      </c>
      <c r="C4" s="15">
        <v>10</v>
      </c>
      <c r="D4" s="15">
        <v>22</v>
      </c>
      <c r="E4" s="15">
        <v>27</v>
      </c>
      <c r="F4" s="15">
        <v>28</v>
      </c>
      <c r="G4" s="15">
        <f t="shared" si="0"/>
        <v>87</v>
      </c>
      <c r="H4" s="16">
        <f t="shared" si="1"/>
        <v>21.75</v>
      </c>
    </row>
    <row r="5" spans="2:13" ht="20.100000000000001" customHeight="1" thickBot="1">
      <c r="B5" s="14" t="s">
        <v>31</v>
      </c>
      <c r="C5" s="15">
        <v>18</v>
      </c>
      <c r="D5" s="15">
        <v>17</v>
      </c>
      <c r="E5" s="15">
        <v>22</v>
      </c>
      <c r="F5" s="15">
        <v>21</v>
      </c>
      <c r="G5" s="15">
        <f t="shared" si="0"/>
        <v>78</v>
      </c>
      <c r="H5" s="16">
        <f t="shared" si="1"/>
        <v>19.5</v>
      </c>
    </row>
    <row r="6" spans="2:13" ht="20.100000000000001" customHeight="1" thickBot="1">
      <c r="B6" s="14" t="s">
        <v>32</v>
      </c>
      <c r="C6" s="15">
        <v>34</v>
      </c>
      <c r="D6" s="15">
        <v>37</v>
      </c>
      <c r="E6" s="15">
        <v>38</v>
      </c>
      <c r="F6" s="15">
        <v>36</v>
      </c>
      <c r="G6" s="15">
        <f t="shared" si="0"/>
        <v>145</v>
      </c>
      <c r="H6" s="16">
        <f t="shared" si="1"/>
        <v>36.25</v>
      </c>
    </row>
    <row r="7" spans="2:13" ht="20.100000000000001" customHeight="1" thickBot="1">
      <c r="B7" s="14" t="s">
        <v>29</v>
      </c>
      <c r="C7" s="15">
        <v>23</v>
      </c>
      <c r="D7" s="15">
        <v>23</v>
      </c>
      <c r="E7" s="15">
        <v>25</v>
      </c>
      <c r="F7" s="15">
        <v>24</v>
      </c>
      <c r="G7" s="15">
        <f t="shared" si="0"/>
        <v>95</v>
      </c>
      <c r="H7" s="16">
        <f t="shared" si="1"/>
        <v>23.75</v>
      </c>
    </row>
    <row r="8" spans="2:13" ht="20.100000000000001" customHeight="1" thickBot="1">
      <c r="B8" s="17" t="s">
        <v>27</v>
      </c>
      <c r="C8" s="15">
        <v>28</v>
      </c>
      <c r="D8" s="15">
        <v>27</v>
      </c>
      <c r="E8" s="15">
        <v>29</v>
      </c>
      <c r="F8" s="15">
        <v>30</v>
      </c>
      <c r="G8" s="15">
        <f t="shared" si="0"/>
        <v>114</v>
      </c>
      <c r="H8" s="16">
        <f t="shared" si="1"/>
        <v>28.5</v>
      </c>
    </row>
    <row r="9" spans="2:13" ht="20.100000000000001" customHeight="1">
      <c r="B9" s="18" t="s">
        <v>28</v>
      </c>
      <c r="C9" s="19">
        <v>32</v>
      </c>
      <c r="D9" s="19">
        <v>32</v>
      </c>
      <c r="E9" s="19">
        <v>29</v>
      </c>
      <c r="F9" s="19">
        <v>29</v>
      </c>
      <c r="G9" s="19">
        <f t="shared" si="0"/>
        <v>122</v>
      </c>
      <c r="H9" s="20">
        <f t="shared" si="1"/>
        <v>30.5</v>
      </c>
    </row>
    <row r="12" spans="2:13">
      <c r="E12" s="7"/>
      <c r="F12" s="7"/>
      <c r="G12" s="7"/>
      <c r="H12" s="7"/>
      <c r="I12" s="7"/>
      <c r="J12" s="7"/>
      <c r="K12" s="7"/>
      <c r="L12" s="7"/>
      <c r="M12" s="7"/>
    </row>
    <row r="13" spans="2:13">
      <c r="E13" s="7"/>
      <c r="F13" s="7"/>
      <c r="G13" s="7"/>
      <c r="H13" s="7"/>
      <c r="I13" s="7"/>
      <c r="J13" s="7"/>
      <c r="K13" s="7"/>
      <c r="L13" s="7"/>
      <c r="M13" s="7"/>
    </row>
    <row r="14" spans="2:13"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E16" s="7"/>
      <c r="F16" s="7"/>
      <c r="G16" s="7"/>
      <c r="H16" s="7"/>
      <c r="I16" s="7"/>
      <c r="J16" s="7"/>
      <c r="K16" s="7"/>
      <c r="L16" s="7"/>
      <c r="M16" s="7"/>
    </row>
    <row r="17" spans="5:13">
      <c r="E17" s="7"/>
      <c r="F17" s="7"/>
      <c r="G17" s="7"/>
      <c r="H17" s="7"/>
      <c r="I17" s="7"/>
      <c r="J17" s="7"/>
      <c r="K17" s="7"/>
      <c r="L17" s="7"/>
      <c r="M17" s="7"/>
    </row>
    <row r="18" spans="5:13">
      <c r="E18" s="7"/>
      <c r="F18" s="7"/>
      <c r="G18" s="7"/>
      <c r="H18" s="7"/>
      <c r="I18" s="7"/>
      <c r="J18" s="7"/>
      <c r="K18" s="7"/>
      <c r="L18" s="7"/>
      <c r="M18" s="7"/>
    </row>
    <row r="19" spans="5:13">
      <c r="E19" s="7"/>
      <c r="F19" s="7"/>
      <c r="G19" s="7"/>
      <c r="H19" s="7"/>
      <c r="I19" s="7"/>
      <c r="J19" s="7"/>
      <c r="K19" s="7"/>
      <c r="L19" s="7"/>
      <c r="M19" s="7"/>
    </row>
    <row r="20" spans="5:13">
      <c r="E20" s="7"/>
      <c r="F20" s="7"/>
      <c r="G20" s="7"/>
      <c r="H20" s="7"/>
      <c r="I20" s="7"/>
      <c r="J20" s="7"/>
      <c r="K20" s="7"/>
      <c r="L20" s="7"/>
      <c r="M20" s="7"/>
    </row>
    <row r="21" spans="5:13">
      <c r="E21" s="7"/>
      <c r="F21" s="9"/>
      <c r="G21" s="9"/>
      <c r="H21" s="9"/>
      <c r="I21" s="7"/>
      <c r="J21" s="7"/>
      <c r="K21" s="7"/>
      <c r="L21" s="7"/>
      <c r="M21" s="7"/>
    </row>
    <row r="22" spans="5:13">
      <c r="E22" s="7"/>
      <c r="F22" s="7"/>
      <c r="G22" s="7"/>
      <c r="H22" s="7"/>
      <c r="I22" s="7"/>
      <c r="J22" s="7"/>
      <c r="K22" s="7"/>
      <c r="L22" s="7"/>
      <c r="M22" s="7"/>
    </row>
    <row r="23" spans="5:13">
      <c r="E23" s="7"/>
      <c r="F23" s="7"/>
      <c r="G23" s="7"/>
      <c r="H23" s="7"/>
      <c r="I23" s="7"/>
      <c r="J23" s="7"/>
      <c r="K23" s="7"/>
      <c r="L23" s="7"/>
      <c r="M23" s="7"/>
    </row>
  </sheetData>
  <sortState xmlns:xlrd2="http://schemas.microsoft.com/office/spreadsheetml/2017/richdata2" ref="B3:H9">
    <sortCondition ref="B3:B9"/>
  </sortState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0E2E-3928-46CD-BC58-7A53C4365FAE}">
  <sheetPr>
    <tabColor theme="1" tint="0.249977111117893"/>
  </sheetPr>
  <dimension ref="B2:F9"/>
  <sheetViews>
    <sheetView workbookViewId="0">
      <selection activeCell="K36" sqref="K36"/>
    </sheetView>
  </sheetViews>
  <sheetFormatPr defaultRowHeight="15"/>
  <cols>
    <col min="2" max="2" width="14.5703125" bestFit="1" customWidth="1"/>
    <col min="3" max="4" width="12.85546875" bestFit="1" customWidth="1"/>
    <col min="5" max="5" width="13.42578125" bestFit="1" customWidth="1"/>
  </cols>
  <sheetData>
    <row r="2" spans="2:6">
      <c r="B2" s="28" t="s">
        <v>52</v>
      </c>
      <c r="C2" s="28"/>
      <c r="D2" s="28"/>
      <c r="E2" s="28"/>
      <c r="F2" s="28"/>
    </row>
    <row r="3" spans="2:6">
      <c r="B3" s="26" t="s">
        <v>42</v>
      </c>
      <c r="C3" s="26" t="s">
        <v>41</v>
      </c>
      <c r="D3" s="26" t="s">
        <v>43</v>
      </c>
      <c r="E3" s="26" t="s">
        <v>44</v>
      </c>
      <c r="F3" s="26" t="s">
        <v>45</v>
      </c>
    </row>
    <row r="4" spans="2:6">
      <c r="B4" s="26" t="s">
        <v>46</v>
      </c>
      <c r="C4" s="25">
        <v>3680</v>
      </c>
      <c r="D4" s="25">
        <v>5890</v>
      </c>
      <c r="E4" s="25">
        <v>7800</v>
      </c>
      <c r="F4" s="25">
        <v>17370</v>
      </c>
    </row>
    <row r="5" spans="2:6">
      <c r="B5" s="26" t="s">
        <v>47</v>
      </c>
      <c r="C5" s="25">
        <v>3120</v>
      </c>
      <c r="D5" s="25">
        <v>3560</v>
      </c>
      <c r="E5" s="25">
        <v>4600</v>
      </c>
      <c r="F5" s="25">
        <v>11280</v>
      </c>
    </row>
    <row r="6" spans="2:6">
      <c r="B6" s="26" t="s">
        <v>48</v>
      </c>
      <c r="C6" s="25">
        <v>1500</v>
      </c>
      <c r="D6" s="25">
        <v>2300</v>
      </c>
      <c r="E6" s="25">
        <v>28900</v>
      </c>
      <c r="F6" s="25">
        <v>6690</v>
      </c>
    </row>
    <row r="7" spans="2:6">
      <c r="B7" s="26" t="s">
        <v>49</v>
      </c>
      <c r="C7" s="25">
        <v>1980</v>
      </c>
      <c r="D7" s="25">
        <v>1900</v>
      </c>
      <c r="E7" s="25">
        <v>1500</v>
      </c>
      <c r="F7" s="25">
        <v>5380</v>
      </c>
    </row>
    <row r="8" spans="2:6">
      <c r="B8" s="26" t="s">
        <v>50</v>
      </c>
      <c r="C8" s="25">
        <v>2100</v>
      </c>
      <c r="D8" s="25">
        <v>2200</v>
      </c>
      <c r="E8" s="25">
        <v>1900</v>
      </c>
      <c r="F8" s="25">
        <v>6200</v>
      </c>
    </row>
    <row r="9" spans="2:6">
      <c r="B9" s="26" t="s">
        <v>51</v>
      </c>
      <c r="C9" s="25">
        <v>2476</v>
      </c>
      <c r="D9" s="25">
        <v>3170</v>
      </c>
      <c r="E9" s="25">
        <v>3738</v>
      </c>
      <c r="F9" s="25">
        <v>9384</v>
      </c>
    </row>
  </sheetData>
  <mergeCells count="1">
    <mergeCell ref="B2:F2"/>
  </mergeCells>
  <conditionalFormatting sqref="C4:F9">
    <cfRule type="cellIs" dxfId="40" priority="1" operator="between">
      <formula>1000</formula>
      <formula>2000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5C86-1E26-4F21-B7B5-57D9410C1FE8}">
  <sheetPr>
    <tabColor rgb="FFFF0000"/>
  </sheetPr>
  <dimension ref="B4:E22"/>
  <sheetViews>
    <sheetView workbookViewId="0">
      <selection activeCell="K36" sqref="K36"/>
    </sheetView>
  </sheetViews>
  <sheetFormatPr defaultRowHeight="15"/>
  <cols>
    <col min="2" max="2" width="15.140625" bestFit="1" customWidth="1"/>
    <col min="3" max="3" width="12.85546875" bestFit="1" customWidth="1"/>
    <col min="4" max="4" width="13.42578125" bestFit="1" customWidth="1"/>
    <col min="5" max="5" width="12.85546875" bestFit="1" customWidth="1"/>
  </cols>
  <sheetData>
    <row r="4" spans="2:5">
      <c r="B4" s="27" t="s">
        <v>40</v>
      </c>
      <c r="C4" s="27" t="s">
        <v>41</v>
      </c>
      <c r="D4" s="27" t="s">
        <v>53</v>
      </c>
      <c r="E4" s="27" t="s">
        <v>54</v>
      </c>
    </row>
    <row r="5" spans="2:5">
      <c r="B5" s="27" t="s">
        <v>46</v>
      </c>
      <c r="C5" s="25">
        <v>3680</v>
      </c>
      <c r="D5" s="25">
        <v>5890</v>
      </c>
      <c r="E5" s="25">
        <v>7800</v>
      </c>
    </row>
    <row r="6" spans="2:5">
      <c r="B6" s="27" t="s">
        <v>47</v>
      </c>
      <c r="C6" s="25">
        <v>3210</v>
      </c>
      <c r="D6" s="25">
        <v>3560</v>
      </c>
      <c r="E6" s="25">
        <v>4600</v>
      </c>
    </row>
    <row r="7" spans="2:5">
      <c r="B7" s="27" t="s">
        <v>55</v>
      </c>
      <c r="C7" s="25">
        <v>1500</v>
      </c>
      <c r="D7" s="25">
        <v>2300</v>
      </c>
      <c r="E7" s="25">
        <v>2890</v>
      </c>
    </row>
    <row r="8" spans="2:5">
      <c r="B8" s="27" t="s">
        <v>49</v>
      </c>
      <c r="C8" s="25">
        <v>1980</v>
      </c>
      <c r="D8" s="25">
        <v>1900</v>
      </c>
      <c r="E8" s="25">
        <v>1500</v>
      </c>
    </row>
    <row r="9" spans="2:5">
      <c r="B9" s="27" t="s">
        <v>50</v>
      </c>
      <c r="C9" s="25">
        <v>2100</v>
      </c>
      <c r="D9" s="25">
        <v>2200</v>
      </c>
      <c r="E9" s="25">
        <v>1900</v>
      </c>
    </row>
    <row r="14" spans="2:5">
      <c r="B14" s="27" t="s">
        <v>42</v>
      </c>
      <c r="C14" s="27" t="s">
        <v>45</v>
      </c>
      <c r="D14" s="27" t="s">
        <v>51</v>
      </c>
    </row>
    <row r="15" spans="2:5">
      <c r="B15" s="27" t="s">
        <v>46</v>
      </c>
      <c r="C15" s="8">
        <v>17370</v>
      </c>
      <c r="D15" s="8">
        <v>5790</v>
      </c>
    </row>
    <row r="16" spans="2:5">
      <c r="B16" s="27" t="s">
        <v>47</v>
      </c>
      <c r="C16" s="8">
        <v>11280</v>
      </c>
      <c r="D16" s="8">
        <v>3760</v>
      </c>
    </row>
    <row r="17" spans="2:4">
      <c r="B17" s="27" t="s">
        <v>55</v>
      </c>
      <c r="C17" s="8">
        <v>6690</v>
      </c>
      <c r="D17" s="8">
        <v>2230</v>
      </c>
    </row>
    <row r="18" spans="2:4">
      <c r="B18" s="27" t="s">
        <v>49</v>
      </c>
      <c r="C18" s="8">
        <v>5380</v>
      </c>
      <c r="D18" s="8">
        <v>1793</v>
      </c>
    </row>
    <row r="19" spans="2:4">
      <c r="B19" s="27" t="s">
        <v>50</v>
      </c>
      <c r="C19" s="8">
        <v>6200</v>
      </c>
      <c r="D19" s="8">
        <v>2067</v>
      </c>
    </row>
    <row r="20" spans="2:4">
      <c r="B20" s="27" t="s">
        <v>41</v>
      </c>
      <c r="C20" s="8">
        <v>12380</v>
      </c>
      <c r="D20" s="8">
        <v>2476</v>
      </c>
    </row>
    <row r="21" spans="2:4">
      <c r="B21" s="27" t="s">
        <v>43</v>
      </c>
      <c r="C21" s="8">
        <v>15850</v>
      </c>
      <c r="D21" s="8">
        <v>3170</v>
      </c>
    </row>
    <row r="22" spans="2:4">
      <c r="B22" s="27" t="s">
        <v>54</v>
      </c>
      <c r="C22" s="8">
        <v>18690</v>
      </c>
      <c r="D22" s="8">
        <v>3738</v>
      </c>
    </row>
  </sheetData>
  <conditionalFormatting sqref="C5:E9">
    <cfRule type="cellIs" dxfId="39" priority="1" operator="between">
      <formula>1000</formula>
      <formula>2000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C68C-8737-4F57-AA6A-5743396A44DF}">
  <sheetPr>
    <tabColor theme="7" tint="0.79998168889431442"/>
  </sheetPr>
  <dimension ref="A1:F20"/>
  <sheetViews>
    <sheetView workbookViewId="0">
      <selection activeCell="K36" sqref="K36"/>
    </sheetView>
  </sheetViews>
  <sheetFormatPr defaultRowHeight="15"/>
  <cols>
    <col min="1" max="1" width="13.7109375" customWidth="1"/>
    <col min="2" max="2" width="14.28515625" customWidth="1"/>
    <col min="3" max="3" width="17" customWidth="1"/>
    <col min="4" max="4" width="11.140625" customWidth="1"/>
    <col min="5" max="5" width="11.5703125" customWidth="1"/>
  </cols>
  <sheetData>
    <row r="1" spans="1:6" s="33" customFormat="1" ht="21.95" customHeight="1">
      <c r="A1" s="34" t="s">
        <v>25</v>
      </c>
      <c r="B1" s="34" t="s">
        <v>56</v>
      </c>
      <c r="C1" s="34" t="s">
        <v>57</v>
      </c>
      <c r="D1" s="34" t="s">
        <v>58</v>
      </c>
      <c r="E1" s="34" t="s">
        <v>59</v>
      </c>
      <c r="F1" s="34" t="s">
        <v>33</v>
      </c>
    </row>
    <row r="2" spans="1:6" ht="20.100000000000001" customHeight="1">
      <c r="A2" s="30" t="s">
        <v>60</v>
      </c>
      <c r="B2" s="37">
        <v>10</v>
      </c>
      <c r="C2" s="36">
        <v>0.97</v>
      </c>
      <c r="D2" s="35">
        <f>B2*0.97</f>
        <v>9.6999999999999993</v>
      </c>
      <c r="E2" s="35">
        <f>D2*23%</f>
        <v>2.2309999999999999</v>
      </c>
      <c r="F2" s="35">
        <f>E2+D2</f>
        <v>11.930999999999999</v>
      </c>
    </row>
    <row r="3" spans="1:6" ht="20.100000000000001" customHeight="1">
      <c r="A3" s="30" t="s">
        <v>61</v>
      </c>
      <c r="B3" s="37">
        <v>10</v>
      </c>
      <c r="C3" s="36">
        <v>1.23</v>
      </c>
      <c r="D3" s="35">
        <v>12.3</v>
      </c>
      <c r="E3" s="35">
        <f t="shared" ref="E3:E8" si="0">D3*23%</f>
        <v>2.8290000000000002</v>
      </c>
      <c r="F3" s="35">
        <f t="shared" ref="F3:F8" si="1">E3+D3</f>
        <v>15.129000000000001</v>
      </c>
    </row>
    <row r="4" spans="1:6" ht="20.100000000000001" customHeight="1">
      <c r="A4" s="30" t="s">
        <v>62</v>
      </c>
      <c r="B4" s="37">
        <v>5</v>
      </c>
      <c r="C4" s="36">
        <v>1</v>
      </c>
      <c r="D4" s="35">
        <v>5</v>
      </c>
      <c r="E4" s="35">
        <f t="shared" si="0"/>
        <v>1.1500000000000001</v>
      </c>
      <c r="F4" s="35">
        <f t="shared" si="1"/>
        <v>6.15</v>
      </c>
    </row>
    <row r="5" spans="1:6" ht="20.100000000000001" customHeight="1">
      <c r="A5" s="30" t="s">
        <v>63</v>
      </c>
      <c r="B5" s="37">
        <v>5</v>
      </c>
      <c r="C5" s="36">
        <v>0.82</v>
      </c>
      <c r="D5" s="35">
        <v>4.0999999999999996</v>
      </c>
      <c r="E5" s="35">
        <f t="shared" si="0"/>
        <v>0.94299999999999995</v>
      </c>
      <c r="F5" s="35">
        <f t="shared" si="1"/>
        <v>5.0429999999999993</v>
      </c>
    </row>
    <row r="6" spans="1:6" ht="20.100000000000001" customHeight="1">
      <c r="A6" s="30" t="s">
        <v>64</v>
      </c>
      <c r="B6" s="37">
        <v>2</v>
      </c>
      <c r="C6" s="36">
        <v>0.62</v>
      </c>
      <c r="D6" s="35">
        <v>1.24</v>
      </c>
      <c r="E6" s="35">
        <f t="shared" si="0"/>
        <v>0.28520000000000001</v>
      </c>
      <c r="F6" s="35">
        <f t="shared" si="1"/>
        <v>1.5251999999999999</v>
      </c>
    </row>
    <row r="7" spans="1:6" ht="20.100000000000001" customHeight="1">
      <c r="A7" s="30" t="s">
        <v>65</v>
      </c>
      <c r="B7" s="37">
        <v>15</v>
      </c>
      <c r="C7" s="36">
        <v>0.28000000000000003</v>
      </c>
      <c r="D7" s="35">
        <v>4.2</v>
      </c>
      <c r="E7" s="35">
        <f t="shared" si="0"/>
        <v>0.96600000000000008</v>
      </c>
      <c r="F7" s="35">
        <f t="shared" si="1"/>
        <v>5.1660000000000004</v>
      </c>
    </row>
    <row r="8" spans="1:6" ht="20.100000000000001" customHeight="1">
      <c r="A8" s="30" t="s">
        <v>66</v>
      </c>
      <c r="B8" s="37">
        <v>10</v>
      </c>
      <c r="C8" s="36">
        <v>0.6</v>
      </c>
      <c r="D8" s="35">
        <v>6</v>
      </c>
      <c r="E8" s="35">
        <f t="shared" si="0"/>
        <v>1.3800000000000001</v>
      </c>
      <c r="F8" s="35">
        <f t="shared" si="1"/>
        <v>7.38</v>
      </c>
    </row>
    <row r="9" spans="1:6" ht="20.100000000000001" customHeight="1">
      <c r="A9" s="31" t="s">
        <v>67</v>
      </c>
      <c r="B9" s="32"/>
      <c r="C9" s="32"/>
      <c r="D9" s="32"/>
      <c r="E9" s="32"/>
      <c r="F9" s="60">
        <f>AVERAGE(D2:D8)</f>
        <v>6.0771428571428583</v>
      </c>
    </row>
    <row r="10" spans="1:6" ht="20.100000000000001" customHeight="1">
      <c r="A10" s="31" t="s">
        <v>69</v>
      </c>
      <c r="B10" s="32"/>
      <c r="C10" s="32"/>
      <c r="D10" s="32"/>
      <c r="E10" s="32"/>
      <c r="F10" s="60">
        <f>MAX(F2:F9)</f>
        <v>15.129000000000001</v>
      </c>
    </row>
    <row r="11" spans="1:6" ht="20.100000000000001" customHeight="1">
      <c r="A11" s="31" t="s">
        <v>70</v>
      </c>
      <c r="B11" s="32"/>
      <c r="C11" s="32"/>
      <c r="D11" s="32"/>
      <c r="E11" s="32"/>
      <c r="F11" s="60">
        <f>MIN(F2:F10)</f>
        <v>1.5251999999999999</v>
      </c>
    </row>
    <row r="12" spans="1:6" ht="20.100000000000001" customHeight="1">
      <c r="A12" s="31" t="s">
        <v>68</v>
      </c>
      <c r="B12" s="32"/>
      <c r="C12" s="32"/>
      <c r="D12" s="32"/>
      <c r="E12" s="32"/>
      <c r="F12" s="61">
        <f>SUM(F2:F11)</f>
        <v>75.055542857142854</v>
      </c>
    </row>
    <row r="18" spans="1:5" s="29" customFormat="1" ht="20.100000000000001" customHeight="1">
      <c r="B18" s="42" t="s">
        <v>71</v>
      </c>
      <c r="C18" s="43" t="s">
        <v>72</v>
      </c>
      <c r="D18" s="44" t="s">
        <v>57</v>
      </c>
      <c r="E18" s="44"/>
    </row>
    <row r="19" spans="1:5" ht="20.100000000000001" customHeight="1">
      <c r="A19" s="29"/>
      <c r="B19" s="40" t="s">
        <v>73</v>
      </c>
      <c r="C19" s="37">
        <v>10</v>
      </c>
      <c r="D19" s="41">
        <v>1.1499999999999999</v>
      </c>
      <c r="E19" s="41"/>
    </row>
    <row r="20" spans="1:5" ht="20.100000000000001" customHeight="1">
      <c r="A20" s="29"/>
      <c r="B20" s="39" t="s">
        <v>74</v>
      </c>
      <c r="C20" s="37">
        <v>5</v>
      </c>
      <c r="D20" s="41">
        <v>3.25</v>
      </c>
      <c r="E20" s="41"/>
    </row>
  </sheetData>
  <mergeCells count="7">
    <mergeCell ref="D18:E18"/>
    <mergeCell ref="D19:E19"/>
    <mergeCell ref="D20:E20"/>
    <mergeCell ref="A9:E9"/>
    <mergeCell ref="A10:E10"/>
    <mergeCell ref="A11:E11"/>
    <mergeCell ref="A12:E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053A-B91A-4A3E-9026-E39237E1A75E}">
  <sheetPr>
    <tabColor rgb="FFCEEFF6"/>
  </sheetPr>
  <dimension ref="A1:G11"/>
  <sheetViews>
    <sheetView workbookViewId="0">
      <selection activeCell="H13" sqref="H13"/>
    </sheetView>
  </sheetViews>
  <sheetFormatPr defaultRowHeight="15"/>
  <cols>
    <col min="1" max="1" width="12.7109375" customWidth="1"/>
    <col min="2" max="2" width="16.28515625" bestFit="1" customWidth="1"/>
    <col min="3" max="3" width="18.7109375" bestFit="1" customWidth="1"/>
    <col min="4" max="4" width="12.28515625" customWidth="1"/>
    <col min="5" max="5" width="10.7109375" customWidth="1"/>
    <col min="6" max="6" width="10.85546875" bestFit="1" customWidth="1"/>
  </cols>
  <sheetData>
    <row r="1" spans="1:7" s="38" customFormat="1" ht="39.950000000000003" customHeight="1">
      <c r="A1" s="57" t="s">
        <v>25</v>
      </c>
      <c r="B1" s="62" t="s">
        <v>84</v>
      </c>
      <c r="C1" s="62" t="s">
        <v>85</v>
      </c>
      <c r="D1" s="62" t="s">
        <v>86</v>
      </c>
      <c r="E1" s="62" t="s">
        <v>87</v>
      </c>
      <c r="F1" s="58" t="s">
        <v>75</v>
      </c>
      <c r="G1" s="59" t="s">
        <v>76</v>
      </c>
    </row>
    <row r="2" spans="1:7" ht="21.95" customHeight="1">
      <c r="A2" s="55" t="s">
        <v>77</v>
      </c>
      <c r="B2" s="47">
        <v>1200</v>
      </c>
      <c r="C2" s="63">
        <v>200</v>
      </c>
      <c r="D2" s="47">
        <f>SUM(B2:C2)</f>
        <v>1400</v>
      </c>
      <c r="E2" s="47">
        <f>D2*$A$10+D2</f>
        <v>1610</v>
      </c>
      <c r="F2" s="47">
        <f>E2*$A11+E2</f>
        <v>1932</v>
      </c>
      <c r="G2" s="45"/>
    </row>
    <row r="3" spans="1:7" ht="21.95" customHeight="1">
      <c r="A3" s="55" t="s">
        <v>78</v>
      </c>
      <c r="B3" s="47">
        <v>1500</v>
      </c>
      <c r="C3" s="63">
        <v>400</v>
      </c>
      <c r="D3" s="47">
        <f t="shared" ref="D3:D5" si="0">SUM(B3:C3)</f>
        <v>1900</v>
      </c>
      <c r="E3" s="47">
        <f t="shared" ref="E3:E6" si="1">D3*$A$10+D3</f>
        <v>2185</v>
      </c>
      <c r="F3" s="47">
        <f t="shared" ref="F3:F5" si="2">E3*$A12+E3</f>
        <v>2185</v>
      </c>
      <c r="G3" s="45"/>
    </row>
    <row r="4" spans="1:7" ht="21.95" customHeight="1">
      <c r="A4" s="55" t="s">
        <v>79</v>
      </c>
      <c r="B4" s="47">
        <v>70</v>
      </c>
      <c r="C4" s="63">
        <v>600</v>
      </c>
      <c r="D4" s="47">
        <f t="shared" si="0"/>
        <v>670</v>
      </c>
      <c r="E4" s="47">
        <f t="shared" si="1"/>
        <v>770.5</v>
      </c>
      <c r="F4" s="47">
        <f t="shared" si="2"/>
        <v>770.5</v>
      </c>
      <c r="G4" s="45"/>
    </row>
    <row r="5" spans="1:7" ht="21.95" customHeight="1" thickBot="1">
      <c r="A5" s="56" t="s">
        <v>80</v>
      </c>
      <c r="B5" s="48">
        <v>320</v>
      </c>
      <c r="C5" s="64">
        <v>200</v>
      </c>
      <c r="D5" s="48">
        <f t="shared" si="0"/>
        <v>520</v>
      </c>
      <c r="E5" s="48">
        <f t="shared" si="1"/>
        <v>598</v>
      </c>
      <c r="F5" s="48">
        <f t="shared" si="2"/>
        <v>598</v>
      </c>
      <c r="G5" s="46"/>
    </row>
    <row r="6" spans="1:7" ht="20.100000000000001" customHeight="1">
      <c r="A6" s="49" t="s">
        <v>26</v>
      </c>
      <c r="B6" s="50"/>
      <c r="C6" s="50"/>
      <c r="D6" s="68">
        <f>AVERAGE(D$2:D$5)</f>
        <v>1122.5</v>
      </c>
      <c r="E6" s="69"/>
    </row>
    <row r="7" spans="1:7" ht="20.100000000000001" customHeight="1">
      <c r="A7" s="51" t="s">
        <v>81</v>
      </c>
      <c r="B7" s="52"/>
      <c r="C7" s="52"/>
      <c r="D7" s="70">
        <f>MAX(D$2:D$5)</f>
        <v>1900</v>
      </c>
    </row>
    <row r="8" spans="1:7" ht="20.100000000000001" customHeight="1">
      <c r="A8" s="51" t="s">
        <v>82</v>
      </c>
      <c r="B8" s="52"/>
      <c r="C8" s="52"/>
      <c r="D8" s="70">
        <f>MIN(D2:D5)</f>
        <v>520</v>
      </c>
    </row>
    <row r="9" spans="1:7" ht="20.100000000000001" customHeight="1" thickBot="1">
      <c r="A9" s="53" t="s">
        <v>83</v>
      </c>
      <c r="B9" s="54"/>
      <c r="C9" s="54"/>
      <c r="D9" s="125">
        <f>COUNT(B2:F5)</f>
        <v>20</v>
      </c>
    </row>
    <row r="10" spans="1:7">
      <c r="A10" s="67">
        <v>0.15</v>
      </c>
    </row>
    <row r="11" spans="1:7">
      <c r="A11" s="67">
        <v>0.2</v>
      </c>
    </row>
  </sheetData>
  <mergeCells count="4">
    <mergeCell ref="A6:C6"/>
    <mergeCell ref="A7:C7"/>
    <mergeCell ref="A8:C8"/>
    <mergeCell ref="A9:C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CEF8-AC73-433C-877E-549FF74D1E84}">
  <sheetPr>
    <tabColor rgb="FFC00000"/>
  </sheetPr>
  <dimension ref="A1:F21"/>
  <sheetViews>
    <sheetView workbookViewId="0">
      <selection activeCell="H15" sqref="H15"/>
    </sheetView>
  </sheetViews>
  <sheetFormatPr defaultRowHeight="15"/>
  <cols>
    <col min="1" max="1" width="22.140625" customWidth="1"/>
    <col min="2" max="3" width="15.42578125" bestFit="1" customWidth="1"/>
    <col min="4" max="5" width="12.7109375" customWidth="1"/>
  </cols>
  <sheetData>
    <row r="1" spans="1:6" s="65" customFormat="1" ht="30" customHeight="1" thickBot="1">
      <c r="A1" s="66" t="s">
        <v>88</v>
      </c>
      <c r="B1" s="66"/>
      <c r="C1" s="66"/>
      <c r="D1" s="66"/>
      <c r="E1" s="66"/>
    </row>
    <row r="2" spans="1:6" ht="45.75" thickBot="1">
      <c r="A2" s="114" t="s">
        <v>89</v>
      </c>
      <c r="B2" s="96" t="s">
        <v>90</v>
      </c>
      <c r="C2" s="97" t="s">
        <v>91</v>
      </c>
      <c r="D2" s="98" t="s">
        <v>117</v>
      </c>
      <c r="E2" s="99" t="s">
        <v>92</v>
      </c>
      <c r="F2" s="73"/>
    </row>
    <row r="3" spans="1:6" ht="15.75" thickBot="1">
      <c r="A3" s="106"/>
      <c r="B3" s="108"/>
      <c r="C3" s="110"/>
      <c r="D3" s="100"/>
      <c r="E3" s="100"/>
      <c r="F3" s="73"/>
    </row>
    <row r="4" spans="1:6" ht="21.95" customHeight="1" thickBot="1">
      <c r="A4" s="112" t="s">
        <v>93</v>
      </c>
      <c r="B4" s="109"/>
      <c r="C4" s="111"/>
      <c r="D4" s="102"/>
      <c r="E4" s="101"/>
      <c r="F4" s="73"/>
    </row>
    <row r="5" spans="1:6" ht="15.95" customHeight="1" thickBot="1">
      <c r="A5" s="91" t="s">
        <v>94</v>
      </c>
      <c r="B5" s="74">
        <v>14000000</v>
      </c>
      <c r="C5" s="74">
        <v>15000000</v>
      </c>
      <c r="D5" s="77"/>
      <c r="E5" s="101"/>
      <c r="F5" s="73"/>
    </row>
    <row r="6" spans="1:6" ht="15.75" thickBot="1">
      <c r="A6" s="107"/>
      <c r="B6" s="108"/>
      <c r="C6" s="110"/>
      <c r="D6" s="100"/>
      <c r="E6" s="101"/>
      <c r="F6" s="73"/>
    </row>
    <row r="7" spans="1:6" ht="21.95" customHeight="1" thickBot="1">
      <c r="A7" s="112" t="s">
        <v>95</v>
      </c>
      <c r="B7" s="109"/>
      <c r="C7" s="111"/>
      <c r="D7" s="102"/>
      <c r="E7" s="102"/>
    </row>
    <row r="8" spans="1:6" ht="15.95" customHeight="1" thickBot="1">
      <c r="A8" s="90" t="s">
        <v>96</v>
      </c>
      <c r="B8" s="93">
        <v>2000000</v>
      </c>
      <c r="C8" s="83">
        <v>2000000</v>
      </c>
      <c r="D8" s="78"/>
      <c r="E8" s="78"/>
      <c r="F8" s="73"/>
    </row>
    <row r="9" spans="1:6" ht="15.95" customHeight="1" thickBot="1">
      <c r="A9" s="90" t="s">
        <v>97</v>
      </c>
      <c r="B9" s="93">
        <v>1200000</v>
      </c>
      <c r="C9" s="83">
        <v>1400000</v>
      </c>
      <c r="D9" s="79"/>
      <c r="E9" s="78"/>
    </row>
    <row r="10" spans="1:6" ht="15.95" customHeight="1" thickBot="1">
      <c r="A10" s="95" t="s">
        <v>98</v>
      </c>
      <c r="B10" s="94">
        <v>600000</v>
      </c>
      <c r="C10" s="84">
        <v>600000</v>
      </c>
      <c r="D10" s="78"/>
      <c r="E10" s="78"/>
      <c r="F10" s="73"/>
    </row>
    <row r="11" spans="1:6" ht="15.95" customHeight="1" thickBot="1">
      <c r="A11" s="90" t="s">
        <v>99</v>
      </c>
      <c r="B11" s="93">
        <v>900000</v>
      </c>
      <c r="C11" s="84">
        <v>2000000</v>
      </c>
      <c r="D11" s="78"/>
      <c r="E11" s="7"/>
      <c r="F11" s="73"/>
    </row>
    <row r="12" spans="1:6" ht="15.95" customHeight="1" thickBot="1">
      <c r="A12" s="86" t="s">
        <v>100</v>
      </c>
      <c r="B12" s="93">
        <v>4000000</v>
      </c>
      <c r="C12" s="85">
        <v>420000</v>
      </c>
      <c r="D12" s="78"/>
      <c r="E12" s="79"/>
    </row>
    <row r="13" spans="1:6" ht="15.75" thickBot="1">
      <c r="A13" s="106"/>
      <c r="B13" s="105"/>
      <c r="C13" s="104"/>
      <c r="D13" s="103"/>
      <c r="E13" s="100"/>
      <c r="F13" s="73"/>
    </row>
    <row r="14" spans="1:6" ht="15.95" customHeight="1" thickBot="1">
      <c r="A14" s="89" t="s">
        <v>101</v>
      </c>
      <c r="B14" s="92">
        <v>8700000</v>
      </c>
      <c r="C14" s="80">
        <v>10200000</v>
      </c>
      <c r="D14" s="7"/>
      <c r="E14" s="101"/>
      <c r="F14" s="73"/>
    </row>
    <row r="15" spans="1:6" ht="15.95" customHeight="1" thickBot="1">
      <c r="A15" s="88" t="s">
        <v>102</v>
      </c>
      <c r="B15" s="92">
        <v>1740000</v>
      </c>
      <c r="C15" s="81">
        <v>2040000</v>
      </c>
      <c r="D15" s="79"/>
      <c r="E15" s="101"/>
      <c r="F15" s="73"/>
    </row>
    <row r="16" spans="1:6" ht="15.95" customHeight="1" thickBot="1">
      <c r="A16" s="88" t="s">
        <v>103</v>
      </c>
      <c r="B16" s="92">
        <v>4000000</v>
      </c>
      <c r="C16" s="81">
        <v>4200000</v>
      </c>
      <c r="D16" s="78"/>
      <c r="E16" s="101"/>
    </row>
    <row r="17" spans="1:6" ht="15.95" customHeight="1" thickBot="1">
      <c r="A17" s="87" t="s">
        <v>104</v>
      </c>
      <c r="B17" s="92">
        <v>600000</v>
      </c>
      <c r="C17" s="71">
        <v>600000</v>
      </c>
      <c r="D17" s="78"/>
      <c r="E17" s="101"/>
      <c r="F17" s="73"/>
    </row>
    <row r="18" spans="1:6" ht="15.75" thickBot="1">
      <c r="A18" s="107"/>
      <c r="B18" s="108"/>
      <c r="C18" s="108"/>
      <c r="D18" s="110"/>
      <c r="E18" s="101"/>
      <c r="F18" s="73"/>
    </row>
    <row r="19" spans="1:6" ht="21.95" customHeight="1" thickBot="1">
      <c r="A19" s="113" t="s">
        <v>105</v>
      </c>
      <c r="B19" s="109"/>
      <c r="C19" s="109"/>
      <c r="D19" s="111"/>
      <c r="E19" s="101"/>
      <c r="F19" s="73"/>
    </row>
    <row r="20" spans="1:6" ht="15.95" customHeight="1" thickBot="1">
      <c r="A20" s="86" t="s">
        <v>106</v>
      </c>
      <c r="B20" s="76">
        <v>5300000</v>
      </c>
      <c r="C20" s="81">
        <v>4800000</v>
      </c>
      <c r="D20" s="82"/>
      <c r="E20" s="102"/>
    </row>
    <row r="21" spans="1:6">
      <c r="A21" s="75"/>
      <c r="C21" s="75"/>
    </row>
  </sheetData>
  <mergeCells count="12">
    <mergeCell ref="E13:E20"/>
    <mergeCell ref="B18:B19"/>
    <mergeCell ref="C18:C19"/>
    <mergeCell ref="D18:D19"/>
    <mergeCell ref="A1:E1"/>
    <mergeCell ref="B3:B4"/>
    <mergeCell ref="C3:C4"/>
    <mergeCell ref="D3:D4"/>
    <mergeCell ref="E3:E7"/>
    <mergeCell ref="D6:D7"/>
    <mergeCell ref="C6:C7"/>
    <mergeCell ref="B6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7F58-C601-4ADD-B706-58F7231BD5EE}">
  <sheetPr>
    <tabColor theme="2" tint="-0.499984740745262"/>
  </sheetPr>
  <dimension ref="A1:G14"/>
  <sheetViews>
    <sheetView workbookViewId="0">
      <selection activeCell="D26" sqref="D26"/>
    </sheetView>
  </sheetViews>
  <sheetFormatPr defaultRowHeight="15"/>
  <cols>
    <col min="1" max="1" width="10.42578125" customWidth="1"/>
    <col min="2" max="2" width="11.42578125" customWidth="1"/>
    <col min="3" max="3" width="11" customWidth="1"/>
    <col min="4" max="4" width="12.7109375" customWidth="1"/>
    <col min="5" max="5" width="13" customWidth="1"/>
  </cols>
  <sheetData>
    <row r="1" spans="1:7" ht="30" customHeight="1">
      <c r="A1" s="127" t="s">
        <v>107</v>
      </c>
      <c r="B1" s="126"/>
      <c r="C1" s="126"/>
      <c r="D1" s="126"/>
      <c r="E1" s="126"/>
    </row>
    <row r="2" spans="1:7">
      <c r="A2" s="122" t="s">
        <v>108</v>
      </c>
      <c r="B2" s="122" t="s">
        <v>109</v>
      </c>
      <c r="C2" s="122" t="s">
        <v>110</v>
      </c>
      <c r="D2" s="122" t="s">
        <v>111</v>
      </c>
      <c r="E2" s="123" t="s">
        <v>112</v>
      </c>
      <c r="F2" s="115"/>
    </row>
    <row r="3" spans="1:7">
      <c r="A3" s="117">
        <v>1981</v>
      </c>
      <c r="B3" s="117">
        <v>1</v>
      </c>
      <c r="C3" s="117">
        <v>1</v>
      </c>
      <c r="D3" s="117">
        <v>1</v>
      </c>
      <c r="E3" s="118">
        <v>1</v>
      </c>
      <c r="F3" s="7"/>
    </row>
    <row r="4" spans="1:7">
      <c r="A4" s="117">
        <v>1983</v>
      </c>
      <c r="B4" s="117">
        <v>4</v>
      </c>
      <c r="C4" s="117">
        <v>4</v>
      </c>
      <c r="D4" s="117">
        <v>2</v>
      </c>
      <c r="E4" s="119">
        <v>2</v>
      </c>
      <c r="F4" s="115"/>
    </row>
    <row r="5" spans="1:7">
      <c r="A5" s="117">
        <v>1985</v>
      </c>
      <c r="B5" s="117">
        <v>4</v>
      </c>
      <c r="C5" s="117">
        <v>3</v>
      </c>
      <c r="D5" s="117">
        <v>2</v>
      </c>
      <c r="E5" s="118">
        <v>2</v>
      </c>
      <c r="F5" s="7"/>
      <c r="G5" s="7"/>
    </row>
    <row r="6" spans="1:7">
      <c r="A6" s="117">
        <v>1987</v>
      </c>
      <c r="B6" s="117">
        <v>3</v>
      </c>
      <c r="C6" s="117">
        <v>2</v>
      </c>
      <c r="D6" s="117">
        <v>2</v>
      </c>
      <c r="E6" s="119">
        <v>3</v>
      </c>
      <c r="F6" s="115"/>
    </row>
    <row r="7" spans="1:7">
      <c r="A7" s="117">
        <v>1989</v>
      </c>
      <c r="B7" s="117">
        <v>2</v>
      </c>
      <c r="C7" s="117">
        <v>2</v>
      </c>
      <c r="D7" s="117">
        <v>2</v>
      </c>
      <c r="E7" s="119">
        <v>3</v>
      </c>
      <c r="F7" s="115"/>
    </row>
    <row r="8" spans="1:7">
      <c r="A8" s="117">
        <v>1991</v>
      </c>
      <c r="B8" s="117">
        <v>2</v>
      </c>
      <c r="C8" s="117">
        <v>2</v>
      </c>
      <c r="D8" s="117">
        <v>2</v>
      </c>
      <c r="E8" s="119">
        <v>3</v>
      </c>
      <c r="F8" s="115"/>
    </row>
    <row r="9" spans="1:7" ht="15.75" thickBot="1">
      <c r="A9" s="121">
        <v>1993</v>
      </c>
      <c r="B9" s="121">
        <v>1</v>
      </c>
      <c r="C9" s="121">
        <v>1</v>
      </c>
      <c r="D9" s="121">
        <v>1</v>
      </c>
      <c r="E9" s="120">
        <v>2</v>
      </c>
      <c r="F9" s="115"/>
    </row>
    <row r="10" spans="1:7" ht="15.75" thickTop="1">
      <c r="A10" s="116"/>
      <c r="B10" s="116"/>
      <c r="C10" s="116"/>
      <c r="D10" s="116"/>
    </row>
    <row r="11" spans="1:7">
      <c r="A11" s="124" t="s">
        <v>113</v>
      </c>
      <c r="B11" s="150">
        <f>MAX(B3:B9)</f>
        <v>4</v>
      </c>
      <c r="C11" s="150">
        <f t="shared" ref="C11:E11" si="0">MAX(C3:C9)</f>
        <v>4</v>
      </c>
      <c r="D11" s="150">
        <f t="shared" si="0"/>
        <v>2</v>
      </c>
      <c r="E11" s="150">
        <f t="shared" si="0"/>
        <v>3</v>
      </c>
    </row>
    <row r="12" spans="1:7">
      <c r="A12" s="124" t="s">
        <v>114</v>
      </c>
      <c r="B12" s="150">
        <f>MIN(B3:B9)</f>
        <v>1</v>
      </c>
      <c r="C12" s="150">
        <f t="shared" ref="C12:E12" si="1">MIN(C3:C9)</f>
        <v>1</v>
      </c>
      <c r="D12" s="150">
        <f t="shared" si="1"/>
        <v>1</v>
      </c>
      <c r="E12" s="150">
        <f t="shared" si="1"/>
        <v>1</v>
      </c>
    </row>
    <row r="13" spans="1:7">
      <c r="A13" s="124" t="s">
        <v>26</v>
      </c>
      <c r="B13" s="151">
        <f>AVERAGE(B3:B9)</f>
        <v>2.4285714285714284</v>
      </c>
      <c r="C13" s="151">
        <f t="shared" ref="C13:E13" si="2">AVERAGE(C3:C9)</f>
        <v>2.1428571428571428</v>
      </c>
      <c r="D13" s="151">
        <f t="shared" si="2"/>
        <v>1.7142857142857142</v>
      </c>
      <c r="E13" s="151">
        <f t="shared" si="2"/>
        <v>2.2857142857142856</v>
      </c>
    </row>
    <row r="14" spans="1:7">
      <c r="A14" s="124" t="s">
        <v>115</v>
      </c>
      <c r="B14" s="150" t="str">
        <f>IF(B13&gt;2,"Positivo","Negativo")</f>
        <v>Positivo</v>
      </c>
      <c r="C14" s="150" t="str">
        <f t="shared" ref="C14:E14" si="3">IF(C13&gt;2,"Positivo","Negativo")</f>
        <v>Positivo</v>
      </c>
      <c r="D14" s="150" t="str">
        <f t="shared" si="3"/>
        <v>Negativo</v>
      </c>
      <c r="E14" s="150" t="str">
        <f t="shared" si="3"/>
        <v>Positivo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ED3E-C877-40F2-AE39-844BF0957425}">
  <sheetPr>
    <tabColor rgb="FFC5E9CB"/>
  </sheetPr>
  <dimension ref="A1:G15"/>
  <sheetViews>
    <sheetView workbookViewId="0">
      <selection activeCell="D25" sqref="D25"/>
    </sheetView>
  </sheetViews>
  <sheetFormatPr defaultRowHeight="15"/>
  <cols>
    <col min="2" max="2" width="21.7109375" customWidth="1"/>
    <col min="6" max="6" width="13.85546875" customWidth="1"/>
  </cols>
  <sheetData>
    <row r="1" spans="1:7" ht="30" customHeight="1" thickBot="1">
      <c r="A1" s="128" t="s">
        <v>116</v>
      </c>
      <c r="B1" s="129"/>
      <c r="C1" s="129"/>
      <c r="D1" s="129"/>
      <c r="E1" s="129"/>
      <c r="F1" s="129"/>
    </row>
    <row r="2" spans="1:7" s="33" customFormat="1" ht="30" customHeight="1">
      <c r="A2" s="141" t="s">
        <v>118</v>
      </c>
      <c r="B2" s="130" t="s">
        <v>119</v>
      </c>
      <c r="C2" s="130" t="s">
        <v>120</v>
      </c>
      <c r="D2" s="130"/>
      <c r="E2" s="130"/>
      <c r="F2" s="131" t="s">
        <v>124</v>
      </c>
      <c r="G2" s="72"/>
    </row>
    <row r="3" spans="1:7" ht="30" customHeight="1" thickBot="1">
      <c r="A3" s="142"/>
      <c r="B3" s="132"/>
      <c r="C3" s="133" t="s">
        <v>121</v>
      </c>
      <c r="D3" s="133" t="s">
        <v>122</v>
      </c>
      <c r="E3" s="134" t="s">
        <v>123</v>
      </c>
      <c r="F3" s="140"/>
    </row>
    <row r="4" spans="1:7" ht="20.100000000000001" customHeight="1">
      <c r="A4" s="143">
        <v>1234</v>
      </c>
      <c r="B4" s="137" t="s">
        <v>125</v>
      </c>
      <c r="C4" s="137">
        <v>12</v>
      </c>
      <c r="D4" s="137">
        <v>15</v>
      </c>
      <c r="E4" s="135">
        <v>18</v>
      </c>
      <c r="F4" s="139">
        <f>IF((C4+D4+E4)/3&lt;9.5,"Reprovado",(C4+D4+E4)/3)</f>
        <v>15</v>
      </c>
      <c r="G4" s="7"/>
    </row>
    <row r="5" spans="1:7" ht="20.100000000000001" customHeight="1">
      <c r="A5" s="144">
        <v>2658</v>
      </c>
      <c r="B5" s="37" t="s">
        <v>126</v>
      </c>
      <c r="C5" s="37">
        <v>10</v>
      </c>
      <c r="D5" s="37">
        <v>10</v>
      </c>
      <c r="E5" s="37">
        <v>11</v>
      </c>
      <c r="F5" s="145">
        <f t="shared" ref="F5:F14" si="0">IF((C5+D5+E5)/3&lt;9.5,"Reprovado",(C5+D5+E5)/3)</f>
        <v>10.333333333333334</v>
      </c>
      <c r="G5" s="7"/>
    </row>
    <row r="6" spans="1:7" ht="20.100000000000001" customHeight="1">
      <c r="A6" s="144">
        <v>2358</v>
      </c>
      <c r="B6" s="37" t="s">
        <v>127</v>
      </c>
      <c r="C6" s="37">
        <v>17</v>
      </c>
      <c r="D6" s="37">
        <v>20</v>
      </c>
      <c r="E6" s="37">
        <v>20</v>
      </c>
      <c r="F6" s="139">
        <f t="shared" si="0"/>
        <v>19</v>
      </c>
      <c r="G6" s="7"/>
    </row>
    <row r="7" spans="1:7" ht="20.100000000000001" customHeight="1">
      <c r="A7" s="144">
        <v>1965</v>
      </c>
      <c r="B7" s="37" t="s">
        <v>128</v>
      </c>
      <c r="C7" s="37">
        <v>15</v>
      </c>
      <c r="D7" s="37">
        <v>12</v>
      </c>
      <c r="E7" s="37">
        <v>12</v>
      </c>
      <c r="F7" s="139">
        <f t="shared" si="0"/>
        <v>13</v>
      </c>
      <c r="G7" s="7"/>
    </row>
    <row r="8" spans="1:7" ht="20.100000000000001" customHeight="1">
      <c r="A8" s="144">
        <v>2357</v>
      </c>
      <c r="B8" s="37" t="s">
        <v>129</v>
      </c>
      <c r="C8" s="37">
        <v>11</v>
      </c>
      <c r="D8" s="37">
        <v>12</v>
      </c>
      <c r="E8" s="37">
        <v>11</v>
      </c>
      <c r="F8" s="145">
        <f t="shared" si="0"/>
        <v>11.333333333333334</v>
      </c>
      <c r="G8" s="7"/>
    </row>
    <row r="9" spans="1:7" ht="20.100000000000001" customHeight="1">
      <c r="A9" s="144">
        <v>1358</v>
      </c>
      <c r="B9" s="37" t="s">
        <v>130</v>
      </c>
      <c r="C9" s="37">
        <v>16</v>
      </c>
      <c r="D9" s="37">
        <v>17</v>
      </c>
      <c r="E9" s="37">
        <v>18</v>
      </c>
      <c r="F9" s="139">
        <f t="shared" si="0"/>
        <v>17</v>
      </c>
      <c r="G9" s="7"/>
    </row>
    <row r="10" spans="1:7" ht="20.100000000000001" customHeight="1">
      <c r="A10" s="144">
        <v>1364</v>
      </c>
      <c r="B10" s="37" t="s">
        <v>131</v>
      </c>
      <c r="C10" s="37">
        <v>9</v>
      </c>
      <c r="D10" s="37">
        <v>7</v>
      </c>
      <c r="E10" s="37">
        <v>13</v>
      </c>
      <c r="F10" s="145">
        <f t="shared" si="0"/>
        <v>9.6666666666666661</v>
      </c>
      <c r="G10" s="7"/>
    </row>
    <row r="11" spans="1:7" ht="20.100000000000001" customHeight="1">
      <c r="A11" s="144">
        <v>1238</v>
      </c>
      <c r="B11" s="37" t="s">
        <v>132</v>
      </c>
      <c r="C11" s="37">
        <v>9</v>
      </c>
      <c r="D11" s="37">
        <v>8</v>
      </c>
      <c r="E11" s="37">
        <v>10</v>
      </c>
      <c r="F11" s="146" t="str">
        <f>IF((C11+D11+E11)/3&lt;9.5,"Reprovado",(C11+D11+E11)/3)</f>
        <v>Reprovado</v>
      </c>
      <c r="G11" s="7"/>
    </row>
    <row r="12" spans="1:7" ht="20.100000000000001" customHeight="1">
      <c r="A12" s="144">
        <v>3597</v>
      </c>
      <c r="B12" s="37" t="s">
        <v>133</v>
      </c>
      <c r="C12" s="37">
        <v>8</v>
      </c>
      <c r="D12" s="37">
        <v>7</v>
      </c>
      <c r="E12" s="138">
        <v>13</v>
      </c>
      <c r="F12" s="146" t="str">
        <f t="shared" si="0"/>
        <v>Reprovado</v>
      </c>
    </row>
    <row r="13" spans="1:7" ht="20.100000000000001" customHeight="1">
      <c r="A13" s="144">
        <v>1239</v>
      </c>
      <c r="B13" s="37" t="s">
        <v>134</v>
      </c>
      <c r="C13" s="37">
        <v>15</v>
      </c>
      <c r="D13" s="37">
        <v>10</v>
      </c>
      <c r="E13" s="37">
        <v>10</v>
      </c>
      <c r="F13" s="147">
        <f t="shared" si="0"/>
        <v>11.666666666666666</v>
      </c>
      <c r="G13" s="7"/>
    </row>
    <row r="14" spans="1:7" ht="20.100000000000001" customHeight="1" thickBot="1">
      <c r="A14" s="148">
        <v>3654</v>
      </c>
      <c r="B14" s="136" t="s">
        <v>135</v>
      </c>
      <c r="C14" s="136">
        <v>7</v>
      </c>
      <c r="D14" s="136">
        <v>9</v>
      </c>
      <c r="E14" s="136">
        <v>10</v>
      </c>
      <c r="F14" s="149" t="str">
        <f t="shared" si="0"/>
        <v>Reprovado</v>
      </c>
      <c r="G14" s="7"/>
    </row>
    <row r="15" spans="1:7">
      <c r="F15" s="7"/>
    </row>
  </sheetData>
  <mergeCells count="5">
    <mergeCell ref="A1:F1"/>
    <mergeCell ref="C2:E2"/>
    <mergeCell ref="A2:A3"/>
    <mergeCell ref="B2:B3"/>
    <mergeCell ref="F2:F3"/>
  </mergeCells>
  <conditionalFormatting sqref="C22">
    <cfRule type="aboveAverage" dxfId="16" priority="9"/>
  </conditionalFormatting>
  <conditionalFormatting sqref="F4:F14">
    <cfRule type="cellIs" dxfId="15" priority="8" operator="between">
      <formula>9.5</formula>
      <formula>15.4</formula>
    </cfRule>
    <cfRule type="cellIs" dxfId="14" priority="7" operator="greaterThan">
      <formula>16</formula>
    </cfRule>
  </conditionalFormatting>
  <conditionalFormatting sqref="F11:F14">
    <cfRule type="cellIs" dxfId="13" priority="6" operator="lessThan">
      <formula>9.5</formula>
    </cfRule>
  </conditionalFormatting>
  <conditionalFormatting sqref="F11">
    <cfRule type="cellIs" dxfId="12" priority="5" operator="lessThan">
      <formula>9.15</formula>
    </cfRule>
    <cfRule type="cellIs" dxfId="11" priority="4" operator="greaterThan">
      <formula>9.5</formula>
    </cfRule>
  </conditionalFormatting>
  <conditionalFormatting sqref="F12">
    <cfRule type="cellIs" dxfId="10" priority="3" operator="lessThan">
      <formula>9.5</formula>
    </cfRule>
    <cfRule type="cellIs" dxfId="9" priority="2" operator="greaterThan">
      <formula>"9.5"</formula>
    </cfRule>
  </conditionalFormatting>
  <conditionalFormatting sqref="F14">
    <cfRule type="cellIs" dxfId="0" priority="1" operator="greaterThan">
      <formula>9.5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Exer2.1</vt:lpstr>
      <vt:lpstr>Exer2.2</vt:lpstr>
      <vt:lpstr>Exer2.3</vt:lpstr>
      <vt:lpstr>Exer2.4</vt:lpstr>
      <vt:lpstr>Exer2.5</vt:lpstr>
      <vt:lpstr>Exer6</vt:lpstr>
      <vt:lpstr>Exer7</vt:lpstr>
      <vt:lpstr>Exer8</vt:lpstr>
      <vt:lpstr>Exer9</vt:lpstr>
      <vt:lpstr>Exer10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Cleidiana Barbosa</dc:creator>
  <cp:lastModifiedBy>Cleidiana Barbosa</cp:lastModifiedBy>
  <dcterms:created xsi:type="dcterms:W3CDTF">2022-04-07T11:43:01Z</dcterms:created>
  <dcterms:modified xsi:type="dcterms:W3CDTF">2022-04-19T14:48:29Z</dcterms:modified>
</cp:coreProperties>
</file>