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c&gt;15kV" sheetId="1" r:id="rId4"/>
    <sheet state="visible" name="208&lt;Voc&lt;15kV" sheetId="2" r:id="rId5"/>
    <sheet state="visible" name="CC" sheetId="3" r:id="rId6"/>
  </sheets>
  <definedNames/>
  <calcPr/>
  <extLst>
    <ext uri="GoogleSheetsCustomDataVersion2">
      <go:sheetsCustomData xmlns:go="http://customooxmlschemas.google.com/" r:id="rId7" roundtripDataChecksum="rPQvwyL09WdW2G8vqjKCGC0xocryIYLRgJBXakucACY="/>
    </ext>
  </extLst>
</workbook>
</file>

<file path=xl/sharedStrings.xml><?xml version="1.0" encoding="utf-8"?>
<sst xmlns="http://schemas.openxmlformats.org/spreadsheetml/2006/main" count="652" uniqueCount="151">
  <si>
    <t>Dados de Entrada</t>
  </si>
  <si>
    <t>Resultado</t>
  </si>
  <si>
    <t>Comparação</t>
  </si>
  <si>
    <t>Média Todos</t>
  </si>
  <si>
    <t>Média OSHA</t>
  </si>
  <si>
    <t>Fonte</t>
  </si>
  <si>
    <t>Metodologia</t>
  </si>
  <si>
    <t>Energia Incidente</t>
  </si>
  <si>
    <t>Limite Seguro de Aproximação</t>
  </si>
  <si>
    <t xml:space="preserve"> Software dos Autores</t>
  </si>
  <si>
    <t>DP Todos</t>
  </si>
  <si>
    <t>DP OSHA</t>
  </si>
  <si>
    <t>Equipamento</t>
  </si>
  <si>
    <t>Tensão Nominal [kV]</t>
  </si>
  <si>
    <t>Icc [kA]</t>
  </si>
  <si>
    <t>TIcc [ms]</t>
  </si>
  <si>
    <t>Erro Percentual Energia Incidente</t>
  </si>
  <si>
    <t>Erro Percentual no Limite Seguro de Aproximação</t>
  </si>
  <si>
    <t>Pátio SE 230</t>
  </si>
  <si>
    <t>O Setor Eletrico Ed.198</t>
  </si>
  <si>
    <t>OSHA 1910.269 App E</t>
  </si>
  <si>
    <t>ArcPro</t>
  </si>
  <si>
    <t xml:space="preserve"> EPRI</t>
  </si>
  <si>
    <t xml:space="preserve"> EPRI com 
Coe ciente</t>
  </si>
  <si>
    <t>BARRA750A</t>
  </si>
  <si>
    <t>Relatório de uma Subestação Real</t>
  </si>
  <si>
    <t>Pátio SE 138</t>
  </si>
  <si>
    <t>O Setor Eletrico Ed.197</t>
  </si>
  <si>
    <t xml:space="preserve"> ArcPro</t>
  </si>
  <si>
    <t>ArcCalc</t>
  </si>
  <si>
    <t>Heat Flux</t>
  </si>
  <si>
    <t>Linha Transmissão 115kV</t>
  </si>
  <si>
    <t xml:space="preserve">Marroquin; Rehman; Madani.High-Voltage Arc Flash Assessment and Applications—Part 2  set, 2019 </t>
  </si>
  <si>
    <t>NA</t>
  </si>
  <si>
    <t>Duke HFC</t>
  </si>
  <si>
    <t>Linha Transmissão 115kV 25%</t>
  </si>
  <si>
    <t>Linha Transmissão 115kV 50%</t>
  </si>
  <si>
    <t>Linha Transmissão 115kV 75%</t>
  </si>
  <si>
    <t>BARRA230A</t>
  </si>
  <si>
    <t>BARRA230B</t>
  </si>
  <si>
    <t>BARRA138A</t>
  </si>
  <si>
    <t>BARRA138B</t>
  </si>
  <si>
    <t>Media Todos</t>
  </si>
  <si>
    <t>Configuração dos Eletrodos</t>
  </si>
  <si>
    <t>Altura [mm]</t>
  </si>
  <si>
    <t>Largura [mm]</t>
  </si>
  <si>
    <t>Profundidade [mm]</t>
  </si>
  <si>
    <t>Iarc [kA]</t>
  </si>
  <si>
    <t>Iarc Mínimo [kA]</t>
  </si>
  <si>
    <t>Tiarc [ms]</t>
  </si>
  <si>
    <t>Tiarmin [ms]</t>
  </si>
  <si>
    <t>Distância entre fases [mm]</t>
  </si>
  <si>
    <t>Distancia de Trabalho [mm]</t>
  </si>
  <si>
    <t>QDN1</t>
  </si>
  <si>
    <t>HCB</t>
  </si>
  <si>
    <t>QIE1</t>
  </si>
  <si>
    <t>QIE2</t>
  </si>
  <si>
    <t>QIE3</t>
  </si>
  <si>
    <t>QIE4</t>
  </si>
  <si>
    <t>QIE5</t>
  </si>
  <si>
    <t>QIE6</t>
  </si>
  <si>
    <t>QIE7</t>
  </si>
  <si>
    <t>QIE8</t>
  </si>
  <si>
    <t>QDCA3</t>
  </si>
  <si>
    <t>QDG ADM</t>
  </si>
  <si>
    <t>QDL1</t>
  </si>
  <si>
    <t>QDL2</t>
  </si>
  <si>
    <t>QDL3</t>
  </si>
  <si>
    <t>QDL4</t>
  </si>
  <si>
    <t>QE-VAC-01</t>
  </si>
  <si>
    <t>QD Oficina</t>
  </si>
  <si>
    <t>QAE-Estufa Fria</t>
  </si>
  <si>
    <t>CC3</t>
  </si>
  <si>
    <t>0.,59</t>
  </si>
  <si>
    <t>CC2</t>
  </si>
  <si>
    <t>CC1</t>
  </si>
  <si>
    <t>Cubiculo SC2167</t>
  </si>
  <si>
    <t>VCB</t>
  </si>
  <si>
    <t>Cubiculo SC2247</t>
  </si>
  <si>
    <t>Cubiculo SC2157</t>
  </si>
  <si>
    <t>Cubiculo SC2257</t>
  </si>
  <si>
    <t>Cubiculo SC2147</t>
  </si>
  <si>
    <t>Cubiculo SC2015</t>
  </si>
  <si>
    <t>Cubiculo SC2017</t>
  </si>
  <si>
    <t>QAS</t>
  </si>
  <si>
    <t>QAN</t>
  </si>
  <si>
    <t>QS1</t>
  </si>
  <si>
    <t>QS2</t>
  </si>
  <si>
    <t>QN1</t>
  </si>
  <si>
    <t>QN2</t>
  </si>
  <si>
    <t>QF1</t>
  </si>
  <si>
    <t>QFE1</t>
  </si>
  <si>
    <t>QFE2</t>
  </si>
  <si>
    <t>QFE3</t>
  </si>
  <si>
    <t>QFE4</t>
  </si>
  <si>
    <t>QDN2</t>
  </si>
  <si>
    <t>QDN3</t>
  </si>
  <si>
    <t>QDN4</t>
  </si>
  <si>
    <t>QFN2</t>
  </si>
  <si>
    <t>QFN3</t>
  </si>
  <si>
    <t>QFN4</t>
  </si>
  <si>
    <t>QDFB</t>
  </si>
  <si>
    <t>PNL GD1</t>
  </si>
  <si>
    <t>Cabos de Entrada</t>
  </si>
  <si>
    <t>SATO, 2022</t>
  </si>
  <si>
    <t>DJ-02AB</t>
  </si>
  <si>
    <t>DJ-02C</t>
  </si>
  <si>
    <t>Gaveta_TP</t>
  </si>
  <si>
    <t>Gaveta_Dem</t>
  </si>
  <si>
    <t>Cabos_Saída</t>
  </si>
  <si>
    <t>Annex D.1</t>
  </si>
  <si>
    <t>IEEE 1584, 2018</t>
  </si>
  <si>
    <t>Annex D.2</t>
  </si>
  <si>
    <t xml:space="preserve"> QD-02</t>
  </si>
  <si>
    <t>Pauli; Bartsch, 2021</t>
  </si>
  <si>
    <t>CCM-MT</t>
  </si>
  <si>
    <t xml:space="preserve"> CCM-BT</t>
  </si>
  <si>
    <t>Média DOAN</t>
  </si>
  <si>
    <t>DP DOAN</t>
  </si>
  <si>
    <t>Invólucro (FECHADO/ABERTO)</t>
  </si>
  <si>
    <t>Banco de Baterias 1</t>
  </si>
  <si>
    <t>Aberto</t>
  </si>
  <si>
    <t>NFPA 70E</t>
  </si>
  <si>
    <t>Banco de Baterias 2</t>
  </si>
  <si>
    <t>QDCC1-1</t>
  </si>
  <si>
    <t>Fechado</t>
  </si>
  <si>
    <t>Stokes and Oppenlander</t>
  </si>
  <si>
    <t>QDCC1-2</t>
  </si>
  <si>
    <t>QDCC1A</t>
  </si>
  <si>
    <t>QDCC1B</t>
  </si>
  <si>
    <t>QDCCE</t>
  </si>
  <si>
    <t>QDCCE1</t>
  </si>
  <si>
    <t>CIF</t>
  </si>
  <si>
    <t>QDCC</t>
  </si>
  <si>
    <t>Caso 1 – 60 A</t>
  </si>
  <si>
    <t>O Setor Eletrico Ed.199</t>
  </si>
  <si>
    <t>Caso 2 – 800 A</t>
  </si>
  <si>
    <t>EPRI</t>
  </si>
  <si>
    <t>Single String System</t>
  </si>
  <si>
    <t>Ammerman; Gammon; Sen; Nelson. DC-Arc Models and Incident-Energy Calculations. IEEE, 2010</t>
  </si>
  <si>
    <t>Própria</t>
  </si>
  <si>
    <t>Double String System</t>
  </si>
  <si>
    <t>TestBox</t>
  </si>
  <si>
    <t>Weimann, Analytical and Experimental Validation for DC Arc Flash Models. Table 7. University of Pittsburgh. 2020</t>
  </si>
  <si>
    <t>DOAN</t>
  </si>
  <si>
    <t>Paukert</t>
  </si>
  <si>
    <t>Battery Unit</t>
  </si>
  <si>
    <t>Guide APPLICATION, ABB. 2023</t>
  </si>
  <si>
    <t>Não informado</t>
  </si>
  <si>
    <t>PV System</t>
  </si>
  <si>
    <t>Comparative Study of DC Arc Flash Analysis Methods in ETAP, ETAP Software. jul, 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</si>
</sst>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Times New Roman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1.0"/>
      <color theme="1"/>
      <name val="Times New Roman"/>
    </font>
    <font>
      <sz val="10.0"/>
      <color theme="1"/>
      <name val="Times New Roman"/>
    </font>
    <font>
      <sz val="11.0"/>
      <color rgb="FF000000"/>
      <name val="Times New Roman"/>
    </font>
    <font>
      <b/>
      <sz val="11.0"/>
      <color theme="1"/>
      <name val="Arial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2" numFmtId="10" xfId="0" applyAlignment="1" applyFont="1" applyNumberFormat="1">
      <alignment vertical="center"/>
    </xf>
    <xf borderId="1" fillId="0" fontId="2" numFmtId="0" xfId="0" applyAlignment="1" applyBorder="1" applyFont="1">
      <alignment readingOrder="0" vertical="center"/>
    </xf>
    <xf borderId="2" fillId="0" fontId="2" numFmtId="10" xfId="0" applyAlignment="1" applyBorder="1" applyFont="1" applyNumberFormat="1">
      <alignment vertical="center"/>
    </xf>
    <xf borderId="3" fillId="0" fontId="2" numFmtId="0" xfId="0" applyAlignment="1" applyBorder="1" applyFont="1">
      <alignment readingOrder="0" vertical="center"/>
    </xf>
    <xf borderId="4" fillId="0" fontId="5" numFmtId="10" xfId="0" applyBorder="1" applyFont="1" applyNumberFormat="1"/>
    <xf borderId="5" fillId="0" fontId="1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5" fillId="0" fontId="1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10" xfId="0" applyAlignment="1" applyFont="1" applyNumberFormat="1">
      <alignment horizontal="center"/>
    </xf>
    <xf borderId="0" fillId="0" fontId="5" numFmtId="0" xfId="0" applyFont="1"/>
    <xf borderId="0" fillId="0" fontId="5" numFmtId="10" xfId="0" applyFont="1" applyNumberFormat="1"/>
    <xf borderId="0" fillId="0" fontId="4" numFmtId="10" xfId="0" applyFont="1" applyNumberFormat="1"/>
    <xf borderId="0" fillId="0" fontId="7" numFmtId="0" xfId="0" applyFont="1"/>
    <xf borderId="0" fillId="0" fontId="9" numFmtId="0" xfId="0" applyFont="1"/>
    <xf borderId="0" fillId="0" fontId="7" numFmtId="0" xfId="0" applyAlignment="1" applyFont="1">
      <alignment readingOrder="0"/>
    </xf>
    <xf borderId="0" fillId="0" fontId="1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 readingOrder="0" vertical="center"/>
    </xf>
    <xf borderId="0" fillId="2" fontId="11" numFmtId="10" xfId="0" applyFill="1" applyFont="1" applyNumberFormat="1"/>
    <xf borderId="0" fillId="0" fontId="5" numFmtId="0" xfId="0" applyAlignment="1" applyFont="1">
      <alignment readingOrder="0"/>
    </xf>
    <xf borderId="0" fillId="2" fontId="1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3.88"/>
    <col customWidth="1" min="3" max="3" width="10.13"/>
    <col customWidth="1" min="4" max="4" width="7.0"/>
    <col customWidth="1" min="5" max="5" width="23.25"/>
    <col customWidth="1" min="6" max="6" width="28.25"/>
    <col customWidth="1" min="7" max="7" width="8.88"/>
    <col customWidth="1" min="8" max="8" width="12.75"/>
    <col customWidth="1" min="9" max="9" width="10.38"/>
    <col customWidth="1" min="10" max="10" width="16.5"/>
    <col customWidth="1" min="11" max="24" width="12.5"/>
  </cols>
  <sheetData>
    <row r="1" ht="15.75" customHeight="1">
      <c r="A1" s="1" t="s">
        <v>0</v>
      </c>
      <c r="E1" s="2" t="s">
        <v>1</v>
      </c>
      <c r="K1" s="3" t="s">
        <v>2</v>
      </c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K2" s="6" t="s">
        <v>3</v>
      </c>
      <c r="L2" s="7">
        <f>AVERAGE(K5:K999)</f>
        <v>0.9702385409</v>
      </c>
      <c r="M2" s="4"/>
      <c r="N2" s="8" t="s">
        <v>4</v>
      </c>
      <c r="O2" s="9">
        <f>AVERAGE(K5,K9,K10,K24,K25,K26,K27)</f>
        <v>0.004412906243</v>
      </c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E3" s="1" t="s">
        <v>5</v>
      </c>
      <c r="F3" s="1" t="s">
        <v>6</v>
      </c>
      <c r="G3" s="1" t="s">
        <v>7</v>
      </c>
      <c r="H3" s="1" t="s">
        <v>8</v>
      </c>
      <c r="I3" s="2" t="s">
        <v>9</v>
      </c>
      <c r="K3" s="6" t="s">
        <v>10</v>
      </c>
      <c r="L3" s="7">
        <f>STDEV(K5:K999)</f>
        <v>1.11266286</v>
      </c>
      <c r="M3" s="7"/>
      <c r="N3" s="10" t="s">
        <v>11</v>
      </c>
      <c r="O3" s="11">
        <f>STDEV(K5,K9,K10,K24,K25,K26,K27)</f>
        <v>0.01002309328</v>
      </c>
      <c r="P3" s="5"/>
      <c r="Q3" s="5"/>
      <c r="R3" s="5"/>
      <c r="S3" s="5"/>
      <c r="T3" s="5"/>
      <c r="U3" s="5"/>
      <c r="V3" s="5"/>
      <c r="W3" s="5"/>
      <c r="X3" s="5"/>
    </row>
    <row r="4" ht="30.0" customHeight="1">
      <c r="A4" s="12" t="s">
        <v>12</v>
      </c>
      <c r="B4" s="12" t="s">
        <v>13</v>
      </c>
      <c r="C4" s="12" t="s">
        <v>14</v>
      </c>
      <c r="D4" s="12" t="s">
        <v>15</v>
      </c>
      <c r="E4" s="13"/>
      <c r="F4" s="13"/>
      <c r="G4" s="13"/>
      <c r="H4" s="13"/>
      <c r="I4" s="12" t="s">
        <v>7</v>
      </c>
      <c r="J4" s="12" t="s">
        <v>8</v>
      </c>
      <c r="K4" s="14" t="s">
        <v>16</v>
      </c>
      <c r="L4" s="14" t="s">
        <v>17</v>
      </c>
      <c r="M4" s="15"/>
      <c r="N4" s="15"/>
      <c r="O4" s="15"/>
      <c r="P4" s="16"/>
      <c r="Q4" s="16"/>
      <c r="R4" s="16"/>
      <c r="S4" s="16"/>
      <c r="T4" s="16"/>
      <c r="U4" s="16"/>
      <c r="V4" s="16"/>
      <c r="W4" s="16"/>
      <c r="X4" s="16"/>
    </row>
    <row r="5" ht="15.75" customHeight="1">
      <c r="A5" s="17" t="s">
        <v>18</v>
      </c>
      <c r="B5" s="18">
        <v>230.0</v>
      </c>
      <c r="C5" s="18">
        <v>30.0</v>
      </c>
      <c r="D5" s="18">
        <v>166.0</v>
      </c>
      <c r="E5" s="18" t="s">
        <v>19</v>
      </c>
      <c r="F5" s="18" t="s">
        <v>20</v>
      </c>
      <c r="G5" s="18">
        <v>5.0</v>
      </c>
      <c r="H5" s="18">
        <v>1720.0</v>
      </c>
      <c r="I5" s="18">
        <v>4.98</v>
      </c>
      <c r="J5" s="18">
        <v>1720.0</v>
      </c>
      <c r="K5" s="19">
        <f t="shared" ref="K5:L5" si="1">(ABS(I5-G5))/G5</f>
        <v>0.004</v>
      </c>
      <c r="L5" s="19">
        <f t="shared" si="1"/>
        <v>0</v>
      </c>
      <c r="M5" s="20"/>
      <c r="N5" s="20"/>
      <c r="O5" s="20"/>
    </row>
    <row r="6" ht="15.75" customHeight="1">
      <c r="A6" s="17" t="s">
        <v>18</v>
      </c>
      <c r="B6" s="18">
        <v>230.0</v>
      </c>
      <c r="C6" s="18">
        <v>30.0</v>
      </c>
      <c r="D6" s="18">
        <v>166.0</v>
      </c>
      <c r="E6" s="18" t="s">
        <v>19</v>
      </c>
      <c r="F6" s="18" t="s">
        <v>21</v>
      </c>
      <c r="G6" s="18">
        <v>4.39</v>
      </c>
      <c r="H6" s="18">
        <v>1720.0</v>
      </c>
      <c r="I6" s="18">
        <v>4.98</v>
      </c>
      <c r="J6" s="18">
        <v>1720.0</v>
      </c>
      <c r="K6" s="19">
        <f t="shared" ref="K6:L6" si="2">(ABS(I6-G6))/G6</f>
        <v>0.1343963554</v>
      </c>
      <c r="L6" s="19">
        <f t="shared" si="2"/>
        <v>0</v>
      </c>
      <c r="M6" s="20"/>
      <c r="N6" s="20"/>
      <c r="O6" s="20"/>
    </row>
    <row r="7" ht="15.75" customHeight="1">
      <c r="A7" s="17" t="s">
        <v>18</v>
      </c>
      <c r="B7" s="18">
        <v>230.0</v>
      </c>
      <c r="C7" s="18">
        <v>30.0</v>
      </c>
      <c r="D7" s="18">
        <v>166.0</v>
      </c>
      <c r="E7" s="18" t="s">
        <v>19</v>
      </c>
      <c r="F7" s="18" t="s">
        <v>22</v>
      </c>
      <c r="G7" s="18">
        <v>3.99</v>
      </c>
      <c r="H7" s="18">
        <v>1720.0</v>
      </c>
      <c r="I7" s="18">
        <v>4.98</v>
      </c>
      <c r="J7" s="18">
        <v>1720.0</v>
      </c>
      <c r="K7" s="19">
        <f t="shared" ref="K7:L7" si="3">(ABS(I7-G7))/G7</f>
        <v>0.2481203008</v>
      </c>
      <c r="L7" s="19">
        <f t="shared" si="3"/>
        <v>0</v>
      </c>
      <c r="M7" s="20"/>
      <c r="N7" s="20"/>
      <c r="O7" s="20"/>
    </row>
    <row r="8" ht="15.75" customHeight="1">
      <c r="A8" s="17" t="s">
        <v>18</v>
      </c>
      <c r="B8" s="18">
        <v>230.0</v>
      </c>
      <c r="C8" s="18">
        <v>30.0</v>
      </c>
      <c r="D8" s="18">
        <v>166.0</v>
      </c>
      <c r="E8" s="18" t="s">
        <v>19</v>
      </c>
      <c r="F8" s="18" t="s">
        <v>23</v>
      </c>
      <c r="G8" s="18">
        <v>6.34</v>
      </c>
      <c r="H8" s="18">
        <v>1720.0</v>
      </c>
      <c r="I8" s="18">
        <v>4.98</v>
      </c>
      <c r="J8" s="18">
        <v>1720.0</v>
      </c>
      <c r="K8" s="19">
        <f t="shared" ref="K8:L8" si="4">(ABS(I8-G8))/G8</f>
        <v>0.214511041</v>
      </c>
      <c r="L8" s="19">
        <f t="shared" si="4"/>
        <v>0</v>
      </c>
      <c r="M8" s="20"/>
      <c r="N8" s="20"/>
      <c r="O8" s="20"/>
    </row>
    <row r="9" ht="15.75" customHeight="1">
      <c r="A9" s="18" t="s">
        <v>24</v>
      </c>
      <c r="B9" s="18">
        <v>750.0</v>
      </c>
      <c r="C9" s="18">
        <v>12.0</v>
      </c>
      <c r="D9" s="18">
        <v>133.0</v>
      </c>
      <c r="E9" s="18" t="s">
        <v>25</v>
      </c>
      <c r="F9" s="18" t="s">
        <v>20</v>
      </c>
      <c r="G9" s="18">
        <v>4.0</v>
      </c>
      <c r="H9" s="18">
        <v>4830.0</v>
      </c>
      <c r="I9" s="18">
        <v>4.0</v>
      </c>
      <c r="J9" s="18">
        <v>4830.0</v>
      </c>
      <c r="K9" s="19">
        <f t="shared" ref="K9:L9" si="5">(ABS(I9-G9))/G9</f>
        <v>0</v>
      </c>
      <c r="L9" s="19">
        <f t="shared" si="5"/>
        <v>0</v>
      </c>
      <c r="M9" s="20"/>
      <c r="N9" s="20"/>
      <c r="O9" s="20"/>
    </row>
    <row r="10" ht="15.75" customHeight="1">
      <c r="A10" s="18" t="s">
        <v>26</v>
      </c>
      <c r="B10" s="18">
        <v>138.0</v>
      </c>
      <c r="C10" s="18">
        <v>30.0</v>
      </c>
      <c r="D10" s="18">
        <v>183.0</v>
      </c>
      <c r="E10" s="18" t="s">
        <v>27</v>
      </c>
      <c r="F10" s="18" t="s">
        <v>20</v>
      </c>
      <c r="G10" s="18">
        <v>6.11</v>
      </c>
      <c r="H10" s="18">
        <v>1160.0</v>
      </c>
      <c r="I10" s="18">
        <v>6.2743</v>
      </c>
      <c r="J10" s="18">
        <v>1160.0</v>
      </c>
      <c r="K10" s="19">
        <f t="shared" ref="K10:L10" si="6">(ABS(I10-G10))/G10</f>
        <v>0.0268903437</v>
      </c>
      <c r="L10" s="19">
        <f t="shared" si="6"/>
        <v>0</v>
      </c>
      <c r="M10" s="20"/>
      <c r="N10" s="20"/>
      <c r="O10" s="20"/>
    </row>
    <row r="11" ht="15.75" customHeight="1">
      <c r="A11" s="18" t="s">
        <v>26</v>
      </c>
      <c r="B11" s="18">
        <v>138.0</v>
      </c>
      <c r="C11" s="18">
        <v>30.0</v>
      </c>
      <c r="D11" s="18">
        <v>183.0</v>
      </c>
      <c r="E11" s="18" t="s">
        <v>27</v>
      </c>
      <c r="F11" s="18" t="s">
        <v>28</v>
      </c>
      <c r="G11" s="18">
        <v>6.4</v>
      </c>
      <c r="H11" s="18">
        <v>1160.0</v>
      </c>
      <c r="I11" s="18">
        <v>6.2743</v>
      </c>
      <c r="J11" s="18">
        <v>1160.0</v>
      </c>
      <c r="K11" s="19">
        <f t="shared" ref="K11:L11" si="7">(ABS(I11-G11))/G11</f>
        <v>0.019640625</v>
      </c>
      <c r="L11" s="19">
        <f t="shared" si="7"/>
        <v>0</v>
      </c>
      <c r="M11" s="20"/>
      <c r="N11" s="20"/>
      <c r="O11" s="20"/>
    </row>
    <row r="12" ht="15.75" customHeight="1">
      <c r="A12" s="18" t="s">
        <v>26</v>
      </c>
      <c r="B12" s="18">
        <v>138.0</v>
      </c>
      <c r="C12" s="18">
        <v>30.0</v>
      </c>
      <c r="D12" s="18">
        <v>183.0</v>
      </c>
      <c r="E12" s="18" t="s">
        <v>27</v>
      </c>
      <c r="F12" s="18" t="s">
        <v>29</v>
      </c>
      <c r="G12" s="18">
        <v>5.91</v>
      </c>
      <c r="H12" s="18">
        <v>1160.0</v>
      </c>
      <c r="I12" s="18">
        <v>6.2743</v>
      </c>
      <c r="J12" s="18">
        <v>1160.0</v>
      </c>
      <c r="K12" s="19">
        <f t="shared" ref="K12:L12" si="8">(ABS(I12-G12))/G12</f>
        <v>0.06164128596</v>
      </c>
      <c r="L12" s="19">
        <f t="shared" si="8"/>
        <v>0</v>
      </c>
      <c r="M12" s="20"/>
      <c r="N12" s="20"/>
      <c r="O12" s="20"/>
    </row>
    <row r="13" ht="15.75" customHeight="1">
      <c r="A13" s="18" t="s">
        <v>26</v>
      </c>
      <c r="B13" s="18">
        <v>138.0</v>
      </c>
      <c r="C13" s="18">
        <v>30.0</v>
      </c>
      <c r="D13" s="18">
        <v>183.0</v>
      </c>
      <c r="E13" s="18" t="s">
        <v>27</v>
      </c>
      <c r="F13" s="18" t="s">
        <v>30</v>
      </c>
      <c r="G13" s="18">
        <v>5.92</v>
      </c>
      <c r="H13" s="18">
        <v>1160.0</v>
      </c>
      <c r="I13" s="18">
        <v>6.2743</v>
      </c>
      <c r="J13" s="18">
        <v>1160.0</v>
      </c>
      <c r="K13" s="19">
        <f t="shared" ref="K13:L13" si="9">(ABS(I13-G13))/G13</f>
        <v>0.05984797297</v>
      </c>
      <c r="L13" s="19">
        <f t="shared" si="9"/>
        <v>0</v>
      </c>
      <c r="M13" s="20"/>
      <c r="N13" s="20"/>
      <c r="O13" s="20"/>
    </row>
    <row r="14" ht="15.75" customHeight="1">
      <c r="A14" s="18" t="s">
        <v>31</v>
      </c>
      <c r="B14" s="18">
        <v>115.0</v>
      </c>
      <c r="C14" s="18">
        <v>22.147</v>
      </c>
      <c r="D14" s="18">
        <v>83.0</v>
      </c>
      <c r="E14" s="18" t="s">
        <v>32</v>
      </c>
      <c r="F14" s="18" t="s">
        <v>21</v>
      </c>
      <c r="G14" s="18">
        <v>0.888</v>
      </c>
      <c r="H14" s="18" t="s">
        <v>33</v>
      </c>
      <c r="I14" s="18">
        <v>3.32</v>
      </c>
      <c r="J14" s="18">
        <v>1020.0</v>
      </c>
      <c r="K14" s="19">
        <f t="shared" ref="K14:K27" si="10">(ABS(I14-G14))/G14</f>
        <v>2.738738739</v>
      </c>
      <c r="L14" s="19"/>
      <c r="M14" s="20"/>
      <c r="N14" s="20"/>
      <c r="O14" s="20"/>
    </row>
    <row r="15" ht="15.75" customHeight="1">
      <c r="A15" s="18" t="s">
        <v>31</v>
      </c>
      <c r="B15" s="18">
        <v>115.0</v>
      </c>
      <c r="C15" s="18">
        <v>22.147</v>
      </c>
      <c r="D15" s="18">
        <v>83.0</v>
      </c>
      <c r="E15" s="18" t="s">
        <v>32</v>
      </c>
      <c r="F15" s="18" t="s">
        <v>34</v>
      </c>
      <c r="G15" s="18">
        <v>1.098</v>
      </c>
      <c r="H15" s="18" t="s">
        <v>33</v>
      </c>
      <c r="I15" s="18">
        <v>3.32</v>
      </c>
      <c r="J15" s="18">
        <v>1020.0</v>
      </c>
      <c r="K15" s="19">
        <f t="shared" si="10"/>
        <v>2.023679417</v>
      </c>
      <c r="L15" s="19"/>
      <c r="M15" s="20"/>
      <c r="N15" s="20"/>
      <c r="O15" s="20"/>
    </row>
    <row r="16" ht="15.75" customHeight="1">
      <c r="A16" s="18" t="s">
        <v>31</v>
      </c>
      <c r="B16" s="18">
        <v>115.0</v>
      </c>
      <c r="C16" s="18">
        <v>45.298</v>
      </c>
      <c r="D16" s="18">
        <v>83.0</v>
      </c>
      <c r="E16" s="18" t="s">
        <v>32</v>
      </c>
      <c r="F16" s="18" t="s">
        <v>21</v>
      </c>
      <c r="G16" s="18">
        <v>2.141</v>
      </c>
      <c r="H16" s="18" t="s">
        <v>33</v>
      </c>
      <c r="I16" s="18">
        <v>6.64</v>
      </c>
      <c r="J16" s="18">
        <v>1020.0</v>
      </c>
      <c r="K16" s="19">
        <f t="shared" si="10"/>
        <v>2.101354507</v>
      </c>
      <c r="L16" s="19"/>
      <c r="M16" s="20"/>
      <c r="N16" s="20"/>
      <c r="O16" s="20"/>
    </row>
    <row r="17" ht="15.75" customHeight="1">
      <c r="A17" s="18" t="s">
        <v>31</v>
      </c>
      <c r="B17" s="18">
        <v>115.0</v>
      </c>
      <c r="C17" s="18">
        <v>45.298</v>
      </c>
      <c r="D17" s="18">
        <v>83.0</v>
      </c>
      <c r="E17" s="18" t="s">
        <v>32</v>
      </c>
      <c r="F17" s="18" t="s">
        <v>34</v>
      </c>
      <c r="G17" s="18">
        <v>1.922</v>
      </c>
      <c r="H17" s="18" t="s">
        <v>33</v>
      </c>
      <c r="I17" s="18">
        <v>6.64</v>
      </c>
      <c r="J17" s="18">
        <v>1020.0</v>
      </c>
      <c r="K17" s="19">
        <f t="shared" si="10"/>
        <v>2.454734651</v>
      </c>
      <c r="L17" s="19"/>
      <c r="M17" s="20"/>
      <c r="N17" s="20"/>
      <c r="O17" s="20"/>
    </row>
    <row r="18" ht="15.75" customHeight="1">
      <c r="A18" s="18" t="s">
        <v>35</v>
      </c>
      <c r="B18" s="18">
        <v>115.0</v>
      </c>
      <c r="C18" s="18">
        <v>23.439</v>
      </c>
      <c r="D18" s="18">
        <v>99.0</v>
      </c>
      <c r="E18" s="18" t="s">
        <v>32</v>
      </c>
      <c r="F18" s="18" t="s">
        <v>21</v>
      </c>
      <c r="G18" s="18">
        <v>1.139</v>
      </c>
      <c r="H18" s="18" t="s">
        <v>33</v>
      </c>
      <c r="I18" s="18">
        <v>3.96</v>
      </c>
      <c r="J18" s="18">
        <v>1020.0</v>
      </c>
      <c r="K18" s="19">
        <f t="shared" si="10"/>
        <v>2.476733977</v>
      </c>
      <c r="L18" s="19"/>
      <c r="M18" s="20"/>
      <c r="N18" s="20"/>
      <c r="O18" s="20"/>
    </row>
    <row r="19" ht="15.75" customHeight="1">
      <c r="A19" s="18" t="s">
        <v>35</v>
      </c>
      <c r="B19" s="18">
        <v>115.0</v>
      </c>
      <c r="C19" s="18">
        <v>23.439</v>
      </c>
      <c r="D19" s="18">
        <v>99.0</v>
      </c>
      <c r="E19" s="18" t="s">
        <v>32</v>
      </c>
      <c r="F19" s="18" t="s">
        <v>34</v>
      </c>
      <c r="G19" s="18">
        <v>0.976</v>
      </c>
      <c r="H19" s="18" t="s">
        <v>33</v>
      </c>
      <c r="I19" s="18">
        <v>3.96</v>
      </c>
      <c r="J19" s="18">
        <v>1020.0</v>
      </c>
      <c r="K19" s="19">
        <f t="shared" si="10"/>
        <v>3.057377049</v>
      </c>
      <c r="L19" s="19"/>
      <c r="M19" s="20"/>
      <c r="N19" s="20"/>
      <c r="O19" s="20"/>
    </row>
    <row r="20" ht="15.75" customHeight="1">
      <c r="A20" s="18" t="s">
        <v>36</v>
      </c>
      <c r="B20" s="18">
        <v>115.0</v>
      </c>
      <c r="C20" s="18">
        <v>18.701</v>
      </c>
      <c r="D20" s="18">
        <v>99.0</v>
      </c>
      <c r="E20" s="18" t="s">
        <v>32</v>
      </c>
      <c r="F20" s="18" t="s">
        <v>21</v>
      </c>
      <c r="G20" s="18">
        <v>0.871</v>
      </c>
      <c r="H20" s="18" t="s">
        <v>33</v>
      </c>
      <c r="I20" s="18">
        <v>2.376</v>
      </c>
      <c r="J20" s="18">
        <v>1020.0</v>
      </c>
      <c r="K20" s="19">
        <f t="shared" si="10"/>
        <v>1.727898967</v>
      </c>
      <c r="L20" s="19"/>
      <c r="M20" s="20"/>
      <c r="N20" s="20"/>
      <c r="O20" s="20"/>
    </row>
    <row r="21" ht="15.75" customHeight="1">
      <c r="A21" s="18" t="s">
        <v>36</v>
      </c>
      <c r="B21" s="18">
        <v>115.0</v>
      </c>
      <c r="C21" s="18">
        <v>18.701</v>
      </c>
      <c r="D21" s="18">
        <v>99.0</v>
      </c>
      <c r="E21" s="18" t="s">
        <v>32</v>
      </c>
      <c r="F21" s="18" t="s">
        <v>34</v>
      </c>
      <c r="G21" s="18">
        <v>0.925</v>
      </c>
      <c r="H21" s="18" t="s">
        <v>33</v>
      </c>
      <c r="I21" s="18">
        <v>2.376</v>
      </c>
      <c r="J21" s="18">
        <v>1020.0</v>
      </c>
      <c r="K21" s="19">
        <f t="shared" si="10"/>
        <v>1.568648649</v>
      </c>
      <c r="L21" s="19"/>
      <c r="M21" s="20"/>
      <c r="N21" s="20"/>
      <c r="O21" s="20"/>
    </row>
    <row r="22" ht="15.75" customHeight="1">
      <c r="A22" s="18" t="s">
        <v>37</v>
      </c>
      <c r="B22" s="18">
        <v>115.0</v>
      </c>
      <c r="C22" s="18">
        <v>18.45</v>
      </c>
      <c r="D22" s="18">
        <v>99.0</v>
      </c>
      <c r="E22" s="18" t="s">
        <v>32</v>
      </c>
      <c r="F22" s="18" t="s">
        <v>21</v>
      </c>
      <c r="G22" s="18">
        <v>0.851</v>
      </c>
      <c r="H22" s="18" t="s">
        <v>33</v>
      </c>
      <c r="I22" s="18">
        <v>2.376</v>
      </c>
      <c r="J22" s="18">
        <v>1020.0</v>
      </c>
      <c r="K22" s="19">
        <f t="shared" si="10"/>
        <v>1.792009401</v>
      </c>
      <c r="L22" s="19"/>
      <c r="M22" s="20"/>
      <c r="N22" s="20"/>
      <c r="O22" s="20"/>
    </row>
    <row r="23" ht="15.75" customHeight="1">
      <c r="A23" s="18" t="s">
        <v>37</v>
      </c>
      <c r="B23" s="18">
        <v>115.0</v>
      </c>
      <c r="C23" s="18">
        <v>18.45</v>
      </c>
      <c r="D23" s="18">
        <v>99.0</v>
      </c>
      <c r="E23" s="18" t="s">
        <v>32</v>
      </c>
      <c r="F23" s="18" t="s">
        <v>34</v>
      </c>
      <c r="G23" s="18">
        <v>0.912</v>
      </c>
      <c r="H23" s="18" t="s">
        <v>33</v>
      </c>
      <c r="I23" s="18">
        <v>2.376</v>
      </c>
      <c r="J23" s="18">
        <v>1020.0</v>
      </c>
      <c r="K23" s="19">
        <f t="shared" si="10"/>
        <v>1.605263158</v>
      </c>
      <c r="L23" s="19"/>
      <c r="M23" s="20"/>
      <c r="N23" s="20"/>
      <c r="O23" s="20"/>
    </row>
    <row r="24" ht="15.75" customHeight="1">
      <c r="A24" s="18" t="s">
        <v>38</v>
      </c>
      <c r="B24" s="18">
        <v>230.0</v>
      </c>
      <c r="C24" s="18">
        <v>3.41</v>
      </c>
      <c r="D24" s="18">
        <v>66.0</v>
      </c>
      <c r="E24" s="18" t="s">
        <v>25</v>
      </c>
      <c r="F24" s="18" t="s">
        <v>20</v>
      </c>
      <c r="G24" s="18">
        <v>4.0</v>
      </c>
      <c r="H24" s="18">
        <v>1720.0</v>
      </c>
      <c r="I24" s="18">
        <v>4.0</v>
      </c>
      <c r="J24" s="18">
        <v>1720.0</v>
      </c>
      <c r="K24" s="19">
        <f t="shared" si="10"/>
        <v>0</v>
      </c>
      <c r="L24" s="19">
        <f t="shared" ref="L24:L27" si="11">(ABS(J24-H24))/H24</f>
        <v>0</v>
      </c>
      <c r="M24" s="20"/>
      <c r="N24" s="20"/>
      <c r="O24" s="20"/>
    </row>
    <row r="25" ht="15.75" customHeight="1">
      <c r="A25" s="18" t="s">
        <v>39</v>
      </c>
      <c r="B25" s="18">
        <v>230.0</v>
      </c>
      <c r="C25" s="18">
        <v>3.41</v>
      </c>
      <c r="D25" s="18">
        <v>66.0</v>
      </c>
      <c r="E25" s="18" t="s">
        <v>25</v>
      </c>
      <c r="F25" s="18" t="s">
        <v>20</v>
      </c>
      <c r="G25" s="18">
        <v>4.0</v>
      </c>
      <c r="H25" s="18">
        <v>1720.0</v>
      </c>
      <c r="I25" s="18">
        <v>4.0</v>
      </c>
      <c r="J25" s="18">
        <v>1720.0</v>
      </c>
      <c r="K25" s="19">
        <f t="shared" si="10"/>
        <v>0</v>
      </c>
      <c r="L25" s="19">
        <f t="shared" si="11"/>
        <v>0</v>
      </c>
      <c r="M25" s="20"/>
      <c r="N25" s="20"/>
      <c r="O25" s="20"/>
    </row>
    <row r="26" ht="15.75" customHeight="1">
      <c r="A26" s="18" t="s">
        <v>40</v>
      </c>
      <c r="B26" s="18">
        <v>138.0</v>
      </c>
      <c r="C26" s="18">
        <v>3.41</v>
      </c>
      <c r="D26" s="18">
        <v>76.0</v>
      </c>
      <c r="E26" s="18" t="s">
        <v>25</v>
      </c>
      <c r="F26" s="18" t="s">
        <v>20</v>
      </c>
      <c r="G26" s="18">
        <v>4.0</v>
      </c>
      <c r="H26" s="18">
        <v>1160.0</v>
      </c>
      <c r="I26" s="18">
        <v>4.0</v>
      </c>
      <c r="J26" s="18">
        <v>1160.0</v>
      </c>
      <c r="K26" s="19">
        <f t="shared" si="10"/>
        <v>0</v>
      </c>
      <c r="L26" s="19">
        <f t="shared" si="11"/>
        <v>0</v>
      </c>
      <c r="M26" s="20"/>
      <c r="N26" s="20"/>
      <c r="O26" s="20"/>
    </row>
    <row r="27" ht="15.75" customHeight="1">
      <c r="A27" s="18" t="s">
        <v>41</v>
      </c>
      <c r="B27" s="18">
        <v>138.0</v>
      </c>
      <c r="C27" s="18">
        <v>3.41</v>
      </c>
      <c r="D27" s="18">
        <v>76.0</v>
      </c>
      <c r="E27" s="18" t="s">
        <v>25</v>
      </c>
      <c r="F27" s="18" t="s">
        <v>20</v>
      </c>
      <c r="G27" s="18">
        <v>4.0</v>
      </c>
      <c r="H27" s="18">
        <v>1160.0</v>
      </c>
      <c r="I27" s="18">
        <v>4.0</v>
      </c>
      <c r="J27" s="18">
        <v>1160.0</v>
      </c>
      <c r="K27" s="19">
        <f t="shared" si="10"/>
        <v>0</v>
      </c>
      <c r="L27" s="19">
        <f t="shared" si="11"/>
        <v>0</v>
      </c>
      <c r="M27" s="20"/>
      <c r="N27" s="20"/>
      <c r="O27" s="20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20"/>
      <c r="N28" s="20"/>
      <c r="O28" s="20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9"/>
      <c r="L29" s="19"/>
      <c r="M29" s="20"/>
      <c r="N29" s="20"/>
      <c r="O29" s="20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9"/>
      <c r="L30" s="19"/>
      <c r="M30" s="20"/>
      <c r="N30" s="20"/>
      <c r="O30" s="20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9"/>
      <c r="M31" s="20"/>
      <c r="N31" s="20"/>
      <c r="O31" s="20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9"/>
      <c r="M32" s="20"/>
      <c r="N32" s="20"/>
      <c r="O32" s="20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9"/>
      <c r="L33" s="19"/>
      <c r="M33" s="20"/>
      <c r="N33" s="20"/>
      <c r="O33" s="20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20"/>
      <c r="N34" s="20"/>
      <c r="O34" s="20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20"/>
      <c r="N35" s="20"/>
      <c r="O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1"/>
      <c r="L36" s="21"/>
      <c r="M36" s="20"/>
      <c r="N36" s="20"/>
      <c r="O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1"/>
      <c r="L37" s="21"/>
      <c r="M37" s="20"/>
      <c r="N37" s="20"/>
      <c r="O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1"/>
      <c r="L38" s="21"/>
      <c r="M38" s="20"/>
      <c r="N38" s="20"/>
      <c r="O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1"/>
      <c r="L39" s="21"/>
      <c r="M39" s="20"/>
      <c r="N39" s="20"/>
      <c r="O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21"/>
      <c r="M40" s="20"/>
      <c r="N40" s="20"/>
      <c r="O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1"/>
      <c r="L41" s="21"/>
      <c r="M41" s="20"/>
      <c r="N41" s="20"/>
      <c r="O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1"/>
      <c r="L42" s="21"/>
      <c r="M42" s="20"/>
      <c r="N42" s="20"/>
      <c r="O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1"/>
      <c r="L43" s="21"/>
      <c r="M43" s="20"/>
      <c r="N43" s="20"/>
      <c r="O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1"/>
      <c r="L44" s="21"/>
      <c r="M44" s="20"/>
      <c r="N44" s="20"/>
      <c r="O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20"/>
      <c r="N45" s="20"/>
      <c r="O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20"/>
      <c r="N46" s="20"/>
      <c r="O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1"/>
      <c r="L47" s="21"/>
      <c r="M47" s="20"/>
      <c r="N47" s="20"/>
      <c r="O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20"/>
      <c r="N48" s="20"/>
      <c r="O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1"/>
      <c r="L49" s="21"/>
      <c r="M49" s="20"/>
      <c r="N49" s="20"/>
      <c r="O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0"/>
      <c r="N50" s="20"/>
      <c r="O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1"/>
      <c r="L51" s="21"/>
      <c r="M51" s="20"/>
      <c r="N51" s="20"/>
      <c r="O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1"/>
      <c r="L52" s="21"/>
      <c r="M52" s="20"/>
      <c r="N52" s="20"/>
      <c r="O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1"/>
      <c r="L53" s="21"/>
      <c r="M53" s="20"/>
      <c r="N53" s="20"/>
      <c r="O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1"/>
      <c r="L54" s="21"/>
      <c r="M54" s="20"/>
      <c r="N54" s="20"/>
      <c r="O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1"/>
      <c r="L55" s="21"/>
      <c r="M55" s="20"/>
      <c r="N55" s="20"/>
      <c r="O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1"/>
      <c r="L56" s="21"/>
      <c r="M56" s="20"/>
      <c r="N56" s="20"/>
      <c r="O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1"/>
      <c r="L57" s="21"/>
      <c r="M57" s="20"/>
      <c r="N57" s="20"/>
      <c r="O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1"/>
      <c r="L58" s="21"/>
      <c r="M58" s="20"/>
      <c r="N58" s="20"/>
      <c r="O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1"/>
      <c r="L59" s="21"/>
      <c r="M59" s="20"/>
      <c r="N59" s="20"/>
      <c r="O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1"/>
      <c r="L60" s="21"/>
      <c r="M60" s="20"/>
      <c r="N60" s="20"/>
      <c r="O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1"/>
      <c r="L61" s="21"/>
      <c r="M61" s="20"/>
      <c r="N61" s="20"/>
      <c r="O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1"/>
      <c r="L62" s="21"/>
      <c r="M62" s="20"/>
      <c r="N62" s="20"/>
      <c r="O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1"/>
      <c r="L63" s="21"/>
      <c r="M63" s="20"/>
      <c r="N63" s="20"/>
      <c r="O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1"/>
      <c r="L64" s="21"/>
      <c r="M64" s="20"/>
      <c r="N64" s="20"/>
      <c r="O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1"/>
      <c r="L65" s="21"/>
      <c r="M65" s="20"/>
      <c r="N65" s="20"/>
      <c r="O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1"/>
      <c r="L66" s="21"/>
      <c r="M66" s="20"/>
      <c r="N66" s="20"/>
      <c r="O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1"/>
      <c r="L67" s="21"/>
      <c r="M67" s="20"/>
      <c r="N67" s="20"/>
      <c r="O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1"/>
      <c r="L68" s="21"/>
      <c r="M68" s="20"/>
      <c r="N68" s="20"/>
      <c r="O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1"/>
      <c r="L69" s="21"/>
      <c r="M69" s="20"/>
      <c r="N69" s="20"/>
      <c r="O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1"/>
      <c r="L70" s="21"/>
      <c r="M70" s="20"/>
      <c r="N70" s="20"/>
      <c r="O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1"/>
      <c r="L71" s="21"/>
      <c r="M71" s="20"/>
      <c r="N71" s="20"/>
      <c r="O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1"/>
      <c r="L72" s="21"/>
      <c r="M72" s="20"/>
      <c r="N72" s="20"/>
      <c r="O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1"/>
      <c r="L73" s="21"/>
      <c r="M73" s="20"/>
      <c r="N73" s="20"/>
      <c r="O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1"/>
      <c r="L74" s="21"/>
      <c r="M74" s="20"/>
      <c r="N74" s="20"/>
      <c r="O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1"/>
      <c r="L75" s="21"/>
      <c r="M75" s="20"/>
      <c r="N75" s="20"/>
      <c r="O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1"/>
      <c r="L76" s="21"/>
      <c r="M76" s="20"/>
      <c r="N76" s="20"/>
      <c r="O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1"/>
      <c r="L77" s="21"/>
      <c r="M77" s="20"/>
      <c r="N77" s="20"/>
      <c r="O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1"/>
      <c r="L78" s="21"/>
      <c r="M78" s="20"/>
      <c r="N78" s="20"/>
      <c r="O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1"/>
      <c r="L79" s="21"/>
      <c r="M79" s="20"/>
      <c r="N79" s="20"/>
      <c r="O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1"/>
      <c r="L80" s="21"/>
      <c r="M80" s="20"/>
      <c r="N80" s="20"/>
      <c r="O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1"/>
      <c r="L81" s="21"/>
      <c r="M81" s="20"/>
      <c r="N81" s="20"/>
      <c r="O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1"/>
      <c r="L82" s="21"/>
      <c r="M82" s="20"/>
      <c r="N82" s="20"/>
      <c r="O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1"/>
      <c r="L83" s="21"/>
      <c r="M83" s="20"/>
      <c r="N83" s="20"/>
      <c r="O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1"/>
      <c r="L84" s="21"/>
      <c r="M84" s="20"/>
      <c r="N84" s="20"/>
      <c r="O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1"/>
      <c r="L85" s="21"/>
      <c r="M85" s="20"/>
      <c r="N85" s="20"/>
      <c r="O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1"/>
      <c r="L86" s="21"/>
      <c r="M86" s="20"/>
      <c r="N86" s="20"/>
      <c r="O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1"/>
      <c r="L87" s="21"/>
      <c r="M87" s="20"/>
      <c r="N87" s="20"/>
      <c r="O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1"/>
      <c r="L88" s="21"/>
      <c r="M88" s="20"/>
      <c r="N88" s="20"/>
      <c r="O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1"/>
      <c r="L89" s="21"/>
      <c r="M89" s="20"/>
      <c r="N89" s="20"/>
      <c r="O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1"/>
      <c r="L90" s="21"/>
      <c r="M90" s="20"/>
      <c r="N90" s="20"/>
      <c r="O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1"/>
      <c r="L91" s="21"/>
      <c r="M91" s="20"/>
      <c r="N91" s="20"/>
      <c r="O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1"/>
      <c r="L92" s="21"/>
      <c r="M92" s="20"/>
      <c r="N92" s="20"/>
      <c r="O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1"/>
      <c r="L93" s="21"/>
      <c r="M93" s="20"/>
      <c r="N93" s="20"/>
      <c r="O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1"/>
      <c r="L94" s="21"/>
      <c r="M94" s="20"/>
      <c r="N94" s="20"/>
      <c r="O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1"/>
      <c r="L95" s="21"/>
      <c r="M95" s="20"/>
      <c r="N95" s="20"/>
      <c r="O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1"/>
      <c r="L96" s="21"/>
      <c r="M96" s="20"/>
      <c r="N96" s="20"/>
      <c r="O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1"/>
      <c r="L97" s="21"/>
      <c r="M97" s="20"/>
      <c r="N97" s="20"/>
      <c r="O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1"/>
      <c r="L98" s="21"/>
      <c r="M98" s="20"/>
      <c r="N98" s="20"/>
      <c r="O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1"/>
      <c r="L99" s="21"/>
      <c r="M99" s="20"/>
      <c r="N99" s="20"/>
      <c r="O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1"/>
      <c r="L100" s="21"/>
      <c r="M100" s="20"/>
      <c r="N100" s="20"/>
      <c r="O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1"/>
      <c r="L101" s="21"/>
      <c r="M101" s="20"/>
      <c r="N101" s="20"/>
      <c r="O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1"/>
      <c r="L102" s="21"/>
      <c r="M102" s="20"/>
      <c r="N102" s="20"/>
      <c r="O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1"/>
      <c r="L103" s="21"/>
      <c r="M103" s="20"/>
      <c r="N103" s="20"/>
      <c r="O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1"/>
      <c r="L104" s="21"/>
      <c r="M104" s="20"/>
      <c r="N104" s="20"/>
      <c r="O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1"/>
      <c r="L105" s="21"/>
      <c r="M105" s="20"/>
      <c r="N105" s="20"/>
      <c r="O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1"/>
      <c r="L106" s="21"/>
      <c r="M106" s="20"/>
      <c r="N106" s="20"/>
      <c r="O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1"/>
      <c r="L107" s="21"/>
      <c r="M107" s="20"/>
      <c r="N107" s="20"/>
      <c r="O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1"/>
      <c r="L108" s="21"/>
      <c r="M108" s="20"/>
      <c r="N108" s="20"/>
      <c r="O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1"/>
      <c r="L109" s="21"/>
      <c r="M109" s="20"/>
      <c r="N109" s="20"/>
      <c r="O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1"/>
      <c r="L110" s="21"/>
      <c r="M110" s="20"/>
      <c r="N110" s="20"/>
      <c r="O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1"/>
      <c r="L111" s="21"/>
      <c r="M111" s="20"/>
      <c r="N111" s="20"/>
      <c r="O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1"/>
      <c r="L112" s="21"/>
      <c r="M112" s="20"/>
      <c r="N112" s="20"/>
      <c r="O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1"/>
      <c r="L113" s="21"/>
      <c r="M113" s="20"/>
      <c r="N113" s="20"/>
      <c r="O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1"/>
      <c r="L114" s="21"/>
      <c r="M114" s="20"/>
      <c r="N114" s="20"/>
      <c r="O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1"/>
      <c r="L115" s="21"/>
      <c r="M115" s="20"/>
      <c r="N115" s="20"/>
      <c r="O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1"/>
      <c r="L116" s="21"/>
      <c r="M116" s="20"/>
      <c r="N116" s="20"/>
      <c r="O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1"/>
      <c r="L117" s="21"/>
      <c r="M117" s="20"/>
      <c r="N117" s="20"/>
      <c r="O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1"/>
      <c r="L118" s="21"/>
      <c r="M118" s="20"/>
      <c r="N118" s="20"/>
      <c r="O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1"/>
      <c r="L119" s="21"/>
      <c r="M119" s="20"/>
      <c r="N119" s="20"/>
      <c r="O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1"/>
      <c r="L120" s="21"/>
      <c r="M120" s="20"/>
      <c r="N120" s="20"/>
      <c r="O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1"/>
      <c r="L121" s="21"/>
      <c r="M121" s="20"/>
      <c r="N121" s="20"/>
      <c r="O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1"/>
      <c r="L122" s="21"/>
      <c r="M122" s="20"/>
      <c r="N122" s="20"/>
      <c r="O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1"/>
      <c r="L123" s="21"/>
      <c r="M123" s="20"/>
      <c r="N123" s="20"/>
      <c r="O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1"/>
      <c r="L124" s="21"/>
      <c r="M124" s="20"/>
      <c r="N124" s="20"/>
      <c r="O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1"/>
      <c r="L125" s="21"/>
      <c r="M125" s="20"/>
      <c r="N125" s="20"/>
      <c r="O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1"/>
      <c r="L126" s="21"/>
      <c r="M126" s="20"/>
      <c r="N126" s="20"/>
      <c r="O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1"/>
      <c r="L127" s="21"/>
      <c r="M127" s="20"/>
      <c r="N127" s="20"/>
      <c r="O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1"/>
      <c r="L128" s="21"/>
      <c r="M128" s="20"/>
      <c r="N128" s="20"/>
      <c r="O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1"/>
      <c r="L129" s="21"/>
      <c r="M129" s="20"/>
      <c r="N129" s="20"/>
      <c r="O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1"/>
      <c r="L130" s="21"/>
      <c r="M130" s="20"/>
      <c r="N130" s="20"/>
      <c r="O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1"/>
      <c r="L131" s="21"/>
      <c r="M131" s="20"/>
      <c r="N131" s="20"/>
      <c r="O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1"/>
      <c r="L132" s="21"/>
      <c r="M132" s="20"/>
      <c r="N132" s="20"/>
      <c r="O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1"/>
      <c r="L133" s="21"/>
      <c r="M133" s="20"/>
      <c r="N133" s="20"/>
      <c r="O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1"/>
      <c r="L134" s="21"/>
      <c r="M134" s="20"/>
      <c r="N134" s="20"/>
      <c r="O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1"/>
      <c r="L135" s="21"/>
      <c r="M135" s="20"/>
      <c r="N135" s="20"/>
      <c r="O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1"/>
      <c r="L136" s="21"/>
      <c r="M136" s="20"/>
      <c r="N136" s="20"/>
      <c r="O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1"/>
      <c r="L137" s="21"/>
      <c r="M137" s="20"/>
      <c r="N137" s="20"/>
      <c r="O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1"/>
      <c r="L138" s="21"/>
      <c r="M138" s="20"/>
      <c r="N138" s="20"/>
      <c r="O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1"/>
      <c r="L139" s="21"/>
      <c r="M139" s="20"/>
      <c r="N139" s="20"/>
      <c r="O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1"/>
      <c r="L140" s="21"/>
      <c r="M140" s="20"/>
      <c r="N140" s="20"/>
      <c r="O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1"/>
      <c r="L141" s="21"/>
      <c r="M141" s="20"/>
      <c r="N141" s="20"/>
      <c r="O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1"/>
      <c r="L142" s="21"/>
      <c r="M142" s="20"/>
      <c r="N142" s="20"/>
      <c r="O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1"/>
      <c r="L143" s="21"/>
      <c r="M143" s="20"/>
      <c r="N143" s="20"/>
      <c r="O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1"/>
      <c r="L144" s="21"/>
      <c r="M144" s="20"/>
      <c r="N144" s="20"/>
      <c r="O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1"/>
      <c r="L145" s="21"/>
      <c r="M145" s="20"/>
      <c r="N145" s="20"/>
      <c r="O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1"/>
      <c r="L146" s="21"/>
      <c r="M146" s="20"/>
      <c r="N146" s="20"/>
      <c r="O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1"/>
      <c r="L147" s="21"/>
      <c r="M147" s="20"/>
      <c r="N147" s="20"/>
      <c r="O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1"/>
      <c r="L148" s="21"/>
      <c r="M148" s="20"/>
      <c r="N148" s="20"/>
      <c r="O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1"/>
      <c r="L149" s="21"/>
      <c r="M149" s="20"/>
      <c r="N149" s="20"/>
      <c r="O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1"/>
      <c r="L150" s="21"/>
      <c r="M150" s="20"/>
      <c r="N150" s="20"/>
      <c r="O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1"/>
      <c r="L151" s="21"/>
      <c r="M151" s="20"/>
      <c r="N151" s="20"/>
      <c r="O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1"/>
      <c r="L152" s="21"/>
      <c r="M152" s="20"/>
      <c r="N152" s="20"/>
      <c r="O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1"/>
      <c r="L153" s="21"/>
      <c r="M153" s="20"/>
      <c r="N153" s="20"/>
      <c r="O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1"/>
      <c r="L154" s="21"/>
      <c r="M154" s="20"/>
      <c r="N154" s="20"/>
      <c r="O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1"/>
      <c r="L155" s="21"/>
      <c r="M155" s="20"/>
      <c r="N155" s="20"/>
      <c r="O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1"/>
      <c r="L156" s="21"/>
      <c r="M156" s="20"/>
      <c r="N156" s="20"/>
      <c r="O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1"/>
      <c r="L157" s="21"/>
      <c r="M157" s="20"/>
      <c r="N157" s="20"/>
      <c r="O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1"/>
      <c r="L158" s="21"/>
      <c r="M158" s="20"/>
      <c r="N158" s="20"/>
      <c r="O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1"/>
      <c r="L159" s="21"/>
      <c r="M159" s="20"/>
      <c r="N159" s="20"/>
      <c r="O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1"/>
      <c r="L160" s="21"/>
      <c r="M160" s="20"/>
      <c r="N160" s="20"/>
      <c r="O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1"/>
      <c r="L161" s="21"/>
      <c r="M161" s="20"/>
      <c r="N161" s="20"/>
      <c r="O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1"/>
      <c r="L162" s="21"/>
      <c r="M162" s="20"/>
      <c r="N162" s="20"/>
      <c r="O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1"/>
      <c r="L163" s="21"/>
      <c r="M163" s="20"/>
      <c r="N163" s="20"/>
      <c r="O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1"/>
      <c r="L164" s="21"/>
      <c r="M164" s="20"/>
      <c r="N164" s="20"/>
      <c r="O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1"/>
      <c r="L165" s="21"/>
      <c r="M165" s="20"/>
      <c r="N165" s="20"/>
      <c r="O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1"/>
      <c r="L166" s="21"/>
      <c r="M166" s="20"/>
      <c r="N166" s="20"/>
      <c r="O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1"/>
      <c r="L167" s="21"/>
      <c r="M167" s="20"/>
      <c r="N167" s="20"/>
      <c r="O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1"/>
      <c r="L168" s="21"/>
      <c r="M168" s="20"/>
      <c r="N168" s="20"/>
      <c r="O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1"/>
      <c r="L169" s="21"/>
      <c r="M169" s="20"/>
      <c r="N169" s="20"/>
      <c r="O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1"/>
      <c r="L170" s="21"/>
      <c r="M170" s="20"/>
      <c r="N170" s="20"/>
      <c r="O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1"/>
      <c r="L171" s="21"/>
      <c r="M171" s="20"/>
      <c r="N171" s="20"/>
      <c r="O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1"/>
      <c r="L172" s="21"/>
      <c r="M172" s="20"/>
      <c r="N172" s="20"/>
      <c r="O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1"/>
      <c r="L173" s="21"/>
      <c r="M173" s="20"/>
      <c r="N173" s="20"/>
      <c r="O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1"/>
      <c r="L174" s="21"/>
      <c r="M174" s="20"/>
      <c r="N174" s="20"/>
      <c r="O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1"/>
      <c r="L175" s="21"/>
      <c r="M175" s="20"/>
      <c r="N175" s="20"/>
      <c r="O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1"/>
      <c r="L176" s="21"/>
      <c r="M176" s="20"/>
      <c r="N176" s="20"/>
      <c r="O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1"/>
      <c r="L177" s="21"/>
      <c r="M177" s="20"/>
      <c r="N177" s="20"/>
      <c r="O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1"/>
      <c r="L178" s="21"/>
      <c r="M178" s="20"/>
      <c r="N178" s="20"/>
      <c r="O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1"/>
      <c r="L179" s="21"/>
      <c r="M179" s="20"/>
      <c r="N179" s="20"/>
      <c r="O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1"/>
      <c r="L180" s="21"/>
      <c r="M180" s="20"/>
      <c r="N180" s="20"/>
      <c r="O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1"/>
      <c r="L181" s="21"/>
      <c r="M181" s="20"/>
      <c r="N181" s="20"/>
      <c r="O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1"/>
      <c r="L182" s="21"/>
      <c r="M182" s="20"/>
      <c r="N182" s="20"/>
      <c r="O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1"/>
      <c r="L183" s="21"/>
      <c r="M183" s="20"/>
      <c r="N183" s="20"/>
      <c r="O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1"/>
      <c r="L184" s="21"/>
      <c r="M184" s="20"/>
      <c r="N184" s="20"/>
      <c r="O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1"/>
      <c r="L185" s="21"/>
      <c r="M185" s="20"/>
      <c r="N185" s="20"/>
      <c r="O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1"/>
      <c r="L186" s="21"/>
      <c r="M186" s="20"/>
      <c r="N186" s="20"/>
      <c r="O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1"/>
      <c r="L187" s="21"/>
      <c r="M187" s="20"/>
      <c r="N187" s="20"/>
      <c r="O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1"/>
      <c r="L188" s="21"/>
      <c r="M188" s="20"/>
      <c r="N188" s="20"/>
      <c r="O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1"/>
      <c r="L189" s="21"/>
      <c r="M189" s="20"/>
      <c r="N189" s="20"/>
      <c r="O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1"/>
      <c r="L190" s="21"/>
      <c r="M190" s="20"/>
      <c r="N190" s="20"/>
      <c r="O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1"/>
      <c r="L191" s="21"/>
      <c r="M191" s="20"/>
      <c r="N191" s="20"/>
      <c r="O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1"/>
      <c r="L192" s="21"/>
      <c r="M192" s="20"/>
      <c r="N192" s="20"/>
      <c r="O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1"/>
      <c r="L193" s="21"/>
      <c r="M193" s="20"/>
      <c r="N193" s="20"/>
      <c r="O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1"/>
      <c r="L194" s="21"/>
      <c r="M194" s="20"/>
      <c r="N194" s="20"/>
      <c r="O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1"/>
      <c r="L195" s="21"/>
      <c r="M195" s="20"/>
      <c r="N195" s="20"/>
      <c r="O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1"/>
      <c r="L196" s="21"/>
      <c r="M196" s="20"/>
      <c r="N196" s="20"/>
      <c r="O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1"/>
      <c r="L197" s="21"/>
      <c r="M197" s="20"/>
      <c r="N197" s="20"/>
      <c r="O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1"/>
      <c r="L198" s="21"/>
      <c r="M198" s="20"/>
      <c r="N198" s="20"/>
      <c r="O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1"/>
      <c r="L199" s="21"/>
      <c r="M199" s="20"/>
      <c r="N199" s="20"/>
      <c r="O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1"/>
      <c r="L200" s="21"/>
      <c r="M200" s="20"/>
      <c r="N200" s="20"/>
      <c r="O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1"/>
      <c r="L201" s="21"/>
      <c r="M201" s="20"/>
      <c r="N201" s="20"/>
      <c r="O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1"/>
      <c r="L202" s="21"/>
      <c r="M202" s="20"/>
      <c r="N202" s="20"/>
      <c r="O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1"/>
      <c r="L203" s="21"/>
      <c r="M203" s="20"/>
      <c r="N203" s="20"/>
      <c r="O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1"/>
      <c r="L204" s="21"/>
      <c r="M204" s="20"/>
      <c r="N204" s="20"/>
      <c r="O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1"/>
      <c r="L205" s="21"/>
      <c r="M205" s="20"/>
      <c r="N205" s="20"/>
      <c r="O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1"/>
      <c r="L206" s="21"/>
      <c r="M206" s="20"/>
      <c r="N206" s="20"/>
      <c r="O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1"/>
      <c r="L207" s="21"/>
      <c r="M207" s="20"/>
      <c r="N207" s="20"/>
      <c r="O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1"/>
      <c r="L208" s="21"/>
      <c r="M208" s="20"/>
      <c r="N208" s="20"/>
      <c r="O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1"/>
      <c r="L209" s="21"/>
      <c r="M209" s="20"/>
      <c r="N209" s="20"/>
      <c r="O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1"/>
      <c r="L210" s="21"/>
      <c r="M210" s="20"/>
      <c r="N210" s="20"/>
      <c r="O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1"/>
      <c r="L211" s="21"/>
      <c r="M211" s="20"/>
      <c r="N211" s="20"/>
      <c r="O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1"/>
      <c r="L212" s="21"/>
      <c r="M212" s="20"/>
      <c r="N212" s="20"/>
      <c r="O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1"/>
      <c r="L213" s="21"/>
      <c r="M213" s="20"/>
      <c r="N213" s="20"/>
      <c r="O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1"/>
      <c r="L214" s="21"/>
      <c r="M214" s="20"/>
      <c r="N214" s="20"/>
      <c r="O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1"/>
      <c r="L215" s="21"/>
      <c r="M215" s="20"/>
      <c r="N215" s="20"/>
      <c r="O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1"/>
      <c r="L216" s="21"/>
      <c r="M216" s="20"/>
      <c r="N216" s="20"/>
      <c r="O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1"/>
      <c r="L217" s="21"/>
      <c r="M217" s="20"/>
      <c r="N217" s="20"/>
      <c r="O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1"/>
      <c r="L218" s="21"/>
      <c r="M218" s="20"/>
      <c r="N218" s="20"/>
      <c r="O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1"/>
      <c r="L219" s="21"/>
      <c r="M219" s="20"/>
      <c r="N219" s="20"/>
      <c r="O219" s="20"/>
    </row>
    <row r="220" ht="15.75" customHeight="1">
      <c r="K220" s="22"/>
      <c r="L220" s="22"/>
    </row>
    <row r="221" ht="15.75" customHeight="1">
      <c r="K221" s="22"/>
      <c r="L221" s="22"/>
    </row>
    <row r="222" ht="15.75" customHeight="1">
      <c r="K222" s="22"/>
      <c r="L222" s="22"/>
    </row>
    <row r="223" ht="15.75" customHeight="1">
      <c r="K223" s="22"/>
      <c r="L223" s="22"/>
    </row>
    <row r="224" ht="15.75" customHeight="1">
      <c r="K224" s="22"/>
      <c r="L224" s="22"/>
    </row>
    <row r="225" ht="15.75" customHeight="1">
      <c r="K225" s="22"/>
      <c r="L225" s="22"/>
    </row>
    <row r="226" ht="15.75" customHeight="1">
      <c r="K226" s="22"/>
      <c r="L226" s="22"/>
    </row>
    <row r="227" ht="15.75" customHeight="1">
      <c r="K227" s="22"/>
      <c r="L227" s="22"/>
    </row>
    <row r="228" ht="15.75" customHeight="1">
      <c r="K228" s="22"/>
      <c r="L228" s="22"/>
    </row>
    <row r="229" ht="15.75" customHeight="1">
      <c r="K229" s="22"/>
      <c r="L229" s="22"/>
    </row>
    <row r="230" ht="15.75" customHeight="1">
      <c r="K230" s="22"/>
      <c r="L230" s="22"/>
    </row>
    <row r="231" ht="15.75" customHeight="1">
      <c r="K231" s="22"/>
      <c r="L231" s="22"/>
    </row>
    <row r="232" ht="15.75" customHeight="1">
      <c r="K232" s="22"/>
      <c r="L232" s="22"/>
    </row>
    <row r="233" ht="15.75" customHeight="1">
      <c r="K233" s="22"/>
      <c r="L233" s="22"/>
    </row>
    <row r="234" ht="15.75" customHeight="1">
      <c r="K234" s="22"/>
      <c r="L234" s="22"/>
    </row>
    <row r="235" ht="15.75" customHeight="1">
      <c r="K235" s="22"/>
      <c r="L235" s="22"/>
    </row>
    <row r="236" ht="15.75" customHeight="1">
      <c r="K236" s="22"/>
      <c r="L236" s="22"/>
    </row>
    <row r="237" ht="15.75" customHeight="1">
      <c r="K237" s="22"/>
      <c r="L237" s="22"/>
    </row>
    <row r="238" ht="15.75" customHeight="1">
      <c r="K238" s="22"/>
      <c r="L238" s="22"/>
    </row>
    <row r="239" ht="15.75" customHeight="1">
      <c r="K239" s="22"/>
      <c r="L239" s="22"/>
    </row>
    <row r="240" ht="15.75" customHeight="1">
      <c r="K240" s="22"/>
      <c r="L240" s="22"/>
    </row>
    <row r="241" ht="15.75" customHeight="1">
      <c r="K241" s="22"/>
      <c r="L241" s="22"/>
    </row>
    <row r="242" ht="15.75" customHeight="1">
      <c r="K242" s="22"/>
      <c r="L242" s="22"/>
    </row>
    <row r="243" ht="15.75" customHeight="1">
      <c r="K243" s="22"/>
      <c r="L243" s="22"/>
    </row>
    <row r="244" ht="15.75" customHeight="1">
      <c r="K244" s="22"/>
      <c r="L244" s="22"/>
    </row>
    <row r="245" ht="15.75" customHeight="1">
      <c r="K245" s="22"/>
      <c r="L245" s="22"/>
    </row>
    <row r="246" ht="15.75" customHeight="1">
      <c r="K246" s="22"/>
      <c r="L246" s="22"/>
    </row>
    <row r="247" ht="15.75" customHeight="1">
      <c r="K247" s="22"/>
      <c r="L247" s="22"/>
    </row>
    <row r="248" ht="15.75" customHeight="1">
      <c r="K248" s="22"/>
      <c r="L248" s="22"/>
    </row>
    <row r="249" ht="15.75" customHeight="1">
      <c r="K249" s="22"/>
      <c r="L249" s="22"/>
    </row>
    <row r="250" ht="15.75" customHeight="1">
      <c r="K250" s="22"/>
      <c r="L250" s="22"/>
    </row>
    <row r="251" ht="15.75" customHeight="1">
      <c r="K251" s="22"/>
      <c r="L251" s="22"/>
    </row>
    <row r="252" ht="15.75" customHeight="1">
      <c r="K252" s="22"/>
      <c r="L252" s="22"/>
    </row>
    <row r="253" ht="15.75" customHeight="1">
      <c r="K253" s="22"/>
      <c r="L253" s="22"/>
    </row>
    <row r="254" ht="15.75" customHeight="1">
      <c r="K254" s="22"/>
      <c r="L254" s="22"/>
    </row>
    <row r="255" ht="15.75" customHeight="1">
      <c r="K255" s="22"/>
      <c r="L255" s="22"/>
    </row>
    <row r="256" ht="15.75" customHeight="1">
      <c r="K256" s="22"/>
      <c r="L256" s="22"/>
    </row>
    <row r="257" ht="15.75" customHeight="1">
      <c r="K257" s="22"/>
      <c r="L257" s="22"/>
    </row>
    <row r="258" ht="15.75" customHeight="1">
      <c r="K258" s="22"/>
      <c r="L258" s="22"/>
    </row>
    <row r="259" ht="15.75" customHeight="1">
      <c r="K259" s="22"/>
      <c r="L259" s="22"/>
    </row>
    <row r="260" ht="15.75" customHeight="1">
      <c r="K260" s="22"/>
      <c r="L260" s="22"/>
    </row>
    <row r="261" ht="15.75" customHeight="1">
      <c r="K261" s="22"/>
      <c r="L261" s="22"/>
    </row>
    <row r="262" ht="15.75" customHeight="1">
      <c r="K262" s="22"/>
      <c r="L262" s="22"/>
    </row>
    <row r="263" ht="15.75" customHeight="1">
      <c r="K263" s="22"/>
      <c r="L263" s="22"/>
    </row>
    <row r="264" ht="15.75" customHeight="1">
      <c r="K264" s="22"/>
      <c r="L264" s="22"/>
    </row>
    <row r="265" ht="15.75" customHeight="1">
      <c r="K265" s="22"/>
      <c r="L265" s="22"/>
    </row>
    <row r="266" ht="15.75" customHeight="1">
      <c r="K266" s="22"/>
      <c r="L266" s="22"/>
    </row>
    <row r="267" ht="15.75" customHeight="1">
      <c r="K267" s="22"/>
      <c r="L267" s="22"/>
    </row>
    <row r="268" ht="15.75" customHeight="1">
      <c r="K268" s="22"/>
      <c r="L268" s="22"/>
    </row>
    <row r="269" ht="15.75" customHeight="1">
      <c r="K269" s="22"/>
      <c r="L269" s="22"/>
    </row>
    <row r="270" ht="15.75" customHeight="1">
      <c r="K270" s="22"/>
      <c r="L270" s="22"/>
    </row>
    <row r="271" ht="15.75" customHeight="1">
      <c r="K271" s="22"/>
      <c r="L271" s="22"/>
    </row>
    <row r="272" ht="15.75" customHeight="1">
      <c r="K272" s="22"/>
      <c r="L272" s="22"/>
    </row>
    <row r="273" ht="15.75" customHeight="1">
      <c r="K273" s="22"/>
      <c r="L273" s="22"/>
    </row>
    <row r="274" ht="15.75" customHeight="1">
      <c r="K274" s="22"/>
      <c r="L274" s="22"/>
    </row>
    <row r="275" ht="15.75" customHeight="1">
      <c r="K275" s="22"/>
      <c r="L275" s="22"/>
    </row>
    <row r="276" ht="15.75" customHeight="1">
      <c r="K276" s="22"/>
      <c r="L276" s="22"/>
    </row>
    <row r="277" ht="15.75" customHeight="1">
      <c r="K277" s="22"/>
      <c r="L277" s="22"/>
    </row>
    <row r="278" ht="15.75" customHeight="1">
      <c r="K278" s="22"/>
      <c r="L278" s="22"/>
    </row>
    <row r="279" ht="15.75" customHeight="1">
      <c r="K279" s="22"/>
      <c r="L279" s="22"/>
    </row>
    <row r="280" ht="15.75" customHeight="1">
      <c r="K280" s="22"/>
      <c r="L280" s="22"/>
    </row>
    <row r="281" ht="15.75" customHeight="1">
      <c r="K281" s="22"/>
      <c r="L281" s="22"/>
    </row>
    <row r="282" ht="15.75" customHeight="1">
      <c r="K282" s="22"/>
      <c r="L282" s="22"/>
    </row>
    <row r="283" ht="15.75" customHeight="1">
      <c r="K283" s="22"/>
      <c r="L283" s="22"/>
    </row>
    <row r="284" ht="15.75" customHeight="1">
      <c r="K284" s="22"/>
      <c r="L284" s="22"/>
    </row>
    <row r="285" ht="15.75" customHeight="1">
      <c r="K285" s="22"/>
      <c r="L285" s="22"/>
    </row>
    <row r="286" ht="15.75" customHeight="1">
      <c r="K286" s="22"/>
      <c r="L286" s="22"/>
    </row>
    <row r="287" ht="15.75" customHeight="1">
      <c r="K287" s="22"/>
      <c r="L287" s="22"/>
    </row>
    <row r="288" ht="15.75" customHeight="1">
      <c r="K288" s="22"/>
      <c r="L288" s="22"/>
    </row>
    <row r="289" ht="15.75" customHeight="1">
      <c r="K289" s="22"/>
      <c r="L289" s="22"/>
    </row>
    <row r="290" ht="15.75" customHeight="1">
      <c r="K290" s="22"/>
      <c r="L290" s="22"/>
    </row>
    <row r="291" ht="15.75" customHeight="1">
      <c r="K291" s="22"/>
      <c r="L291" s="22"/>
    </row>
    <row r="292" ht="15.75" customHeight="1">
      <c r="K292" s="22"/>
      <c r="L292" s="22"/>
    </row>
    <row r="293" ht="15.75" customHeight="1">
      <c r="K293" s="22"/>
      <c r="L293" s="22"/>
    </row>
    <row r="294" ht="15.75" customHeight="1">
      <c r="K294" s="22"/>
      <c r="L294" s="22"/>
    </row>
    <row r="295" ht="15.75" customHeight="1">
      <c r="K295" s="22"/>
      <c r="L295" s="22"/>
    </row>
    <row r="296" ht="15.75" customHeight="1">
      <c r="K296" s="22"/>
      <c r="L296" s="22"/>
    </row>
    <row r="297" ht="15.75" customHeight="1">
      <c r="K297" s="22"/>
      <c r="L297" s="22"/>
    </row>
    <row r="298" ht="15.75" customHeight="1">
      <c r="K298" s="22"/>
      <c r="L298" s="22"/>
    </row>
    <row r="299" ht="15.75" customHeight="1">
      <c r="K299" s="22"/>
      <c r="L299" s="22"/>
    </row>
    <row r="300" ht="15.75" customHeight="1">
      <c r="K300" s="22"/>
      <c r="L300" s="22"/>
    </row>
    <row r="301" ht="15.75" customHeight="1">
      <c r="K301" s="22"/>
      <c r="L301" s="22"/>
    </row>
    <row r="302" ht="15.75" customHeight="1">
      <c r="K302" s="22"/>
      <c r="L302" s="22"/>
    </row>
    <row r="303" ht="15.75" customHeight="1">
      <c r="K303" s="22"/>
      <c r="L303" s="22"/>
    </row>
    <row r="304" ht="15.75" customHeight="1">
      <c r="K304" s="22"/>
      <c r="L304" s="22"/>
    </row>
    <row r="305" ht="15.75" customHeight="1">
      <c r="K305" s="22"/>
      <c r="L305" s="22"/>
    </row>
    <row r="306" ht="15.75" customHeight="1">
      <c r="K306" s="22"/>
      <c r="L306" s="22"/>
    </row>
    <row r="307" ht="15.75" customHeight="1">
      <c r="K307" s="22"/>
      <c r="L307" s="22"/>
    </row>
    <row r="308" ht="15.75" customHeight="1">
      <c r="K308" s="22"/>
      <c r="L308" s="22"/>
    </row>
    <row r="309" ht="15.75" customHeight="1">
      <c r="K309" s="22"/>
      <c r="L309" s="22"/>
    </row>
    <row r="310" ht="15.75" customHeight="1">
      <c r="K310" s="22"/>
      <c r="L310" s="22"/>
    </row>
    <row r="311" ht="15.75" customHeight="1">
      <c r="K311" s="22"/>
      <c r="L311" s="22"/>
    </row>
    <row r="312" ht="15.75" customHeight="1">
      <c r="K312" s="22"/>
      <c r="L312" s="22"/>
    </row>
    <row r="313" ht="15.75" customHeight="1">
      <c r="K313" s="22"/>
      <c r="L313" s="22"/>
    </row>
    <row r="314" ht="15.75" customHeight="1">
      <c r="K314" s="22"/>
      <c r="L314" s="22"/>
    </row>
    <row r="315" ht="15.75" customHeight="1">
      <c r="K315" s="22"/>
      <c r="L315" s="22"/>
    </row>
    <row r="316" ht="15.75" customHeight="1">
      <c r="K316" s="22"/>
      <c r="L316" s="22"/>
    </row>
    <row r="317" ht="15.75" customHeight="1">
      <c r="K317" s="22"/>
      <c r="L317" s="22"/>
    </row>
    <row r="318" ht="15.75" customHeight="1">
      <c r="K318" s="22"/>
      <c r="L318" s="22"/>
    </row>
    <row r="319" ht="15.75" customHeight="1">
      <c r="K319" s="22"/>
      <c r="L319" s="22"/>
    </row>
    <row r="320" ht="15.75" customHeight="1">
      <c r="K320" s="22"/>
      <c r="L320" s="22"/>
    </row>
    <row r="321" ht="15.75" customHeight="1">
      <c r="K321" s="22"/>
      <c r="L321" s="22"/>
    </row>
    <row r="322" ht="15.75" customHeight="1">
      <c r="K322" s="22"/>
      <c r="L322" s="22"/>
    </row>
    <row r="323" ht="15.75" customHeight="1">
      <c r="K323" s="22"/>
      <c r="L323" s="22"/>
    </row>
    <row r="324" ht="15.75" customHeight="1">
      <c r="K324" s="22"/>
      <c r="L324" s="22"/>
    </row>
    <row r="325" ht="15.75" customHeight="1">
      <c r="K325" s="22"/>
      <c r="L325" s="22"/>
    </row>
    <row r="326" ht="15.75" customHeight="1">
      <c r="K326" s="22"/>
      <c r="L326" s="22"/>
    </row>
    <row r="327" ht="15.75" customHeight="1">
      <c r="K327" s="22"/>
      <c r="L327" s="22"/>
    </row>
    <row r="328" ht="15.75" customHeight="1">
      <c r="K328" s="22"/>
      <c r="L328" s="22"/>
    </row>
    <row r="329" ht="15.75" customHeight="1">
      <c r="K329" s="22"/>
      <c r="L329" s="22"/>
    </row>
    <row r="330" ht="15.75" customHeight="1">
      <c r="K330" s="22"/>
      <c r="L330" s="22"/>
    </row>
    <row r="331" ht="15.75" customHeight="1">
      <c r="K331" s="22"/>
      <c r="L331" s="22"/>
    </row>
    <row r="332" ht="15.75" customHeight="1">
      <c r="K332" s="22"/>
      <c r="L332" s="22"/>
    </row>
    <row r="333" ht="15.75" customHeight="1">
      <c r="K333" s="22"/>
      <c r="L333" s="22"/>
    </row>
    <row r="334" ht="15.75" customHeight="1">
      <c r="K334" s="22"/>
      <c r="L334" s="22"/>
    </row>
    <row r="335" ht="15.75" customHeight="1">
      <c r="K335" s="22"/>
      <c r="L335" s="22"/>
    </row>
    <row r="336" ht="15.75" customHeight="1">
      <c r="K336" s="22"/>
      <c r="L336" s="22"/>
    </row>
    <row r="337" ht="15.75" customHeight="1">
      <c r="K337" s="22"/>
      <c r="L337" s="22"/>
    </row>
    <row r="338" ht="15.75" customHeight="1">
      <c r="K338" s="22"/>
      <c r="L338" s="22"/>
    </row>
    <row r="339" ht="15.75" customHeight="1">
      <c r="K339" s="22"/>
      <c r="L339" s="22"/>
    </row>
    <row r="340" ht="15.75" customHeight="1">
      <c r="K340" s="22"/>
      <c r="L340" s="22"/>
    </row>
    <row r="341" ht="15.75" customHeight="1">
      <c r="K341" s="22"/>
      <c r="L341" s="22"/>
    </row>
    <row r="342" ht="15.75" customHeight="1">
      <c r="K342" s="22"/>
      <c r="L342" s="22"/>
    </row>
    <row r="343" ht="15.75" customHeight="1">
      <c r="K343" s="22"/>
      <c r="L343" s="22"/>
    </row>
    <row r="344" ht="15.75" customHeight="1">
      <c r="K344" s="22"/>
      <c r="L344" s="22"/>
    </row>
    <row r="345" ht="15.75" customHeight="1">
      <c r="K345" s="22"/>
      <c r="L345" s="22"/>
    </row>
    <row r="346" ht="15.75" customHeight="1">
      <c r="K346" s="22"/>
      <c r="L346" s="22"/>
    </row>
    <row r="347" ht="15.75" customHeight="1">
      <c r="K347" s="22"/>
      <c r="L347" s="22"/>
    </row>
    <row r="348" ht="15.75" customHeight="1">
      <c r="K348" s="22"/>
      <c r="L348" s="22"/>
    </row>
    <row r="349" ht="15.75" customHeight="1">
      <c r="K349" s="22"/>
      <c r="L349" s="22"/>
    </row>
    <row r="350" ht="15.75" customHeight="1">
      <c r="K350" s="22"/>
      <c r="L350" s="22"/>
    </row>
    <row r="351" ht="15.75" customHeight="1">
      <c r="K351" s="22"/>
      <c r="L351" s="22"/>
    </row>
    <row r="352" ht="15.75" customHeight="1">
      <c r="K352" s="22"/>
      <c r="L352" s="22"/>
    </row>
    <row r="353" ht="15.75" customHeight="1">
      <c r="K353" s="22"/>
      <c r="L353" s="22"/>
    </row>
    <row r="354" ht="15.75" customHeight="1">
      <c r="K354" s="22"/>
      <c r="L354" s="22"/>
    </row>
    <row r="355" ht="15.75" customHeight="1">
      <c r="K355" s="22"/>
      <c r="L355" s="22"/>
    </row>
    <row r="356" ht="15.75" customHeight="1">
      <c r="K356" s="22"/>
      <c r="L356" s="22"/>
    </row>
    <row r="357" ht="15.75" customHeight="1">
      <c r="K357" s="22"/>
      <c r="L357" s="22"/>
    </row>
    <row r="358" ht="15.75" customHeight="1">
      <c r="K358" s="22"/>
      <c r="L358" s="22"/>
    </row>
    <row r="359" ht="15.75" customHeight="1">
      <c r="K359" s="22"/>
      <c r="L359" s="22"/>
    </row>
    <row r="360" ht="15.75" customHeight="1">
      <c r="K360" s="22"/>
      <c r="L360" s="22"/>
    </row>
    <row r="361" ht="15.75" customHeight="1">
      <c r="K361" s="22"/>
      <c r="L361" s="22"/>
    </row>
    <row r="362" ht="15.75" customHeight="1">
      <c r="K362" s="22"/>
      <c r="L362" s="22"/>
    </row>
    <row r="363" ht="15.75" customHeight="1">
      <c r="K363" s="22"/>
      <c r="L363" s="22"/>
    </row>
    <row r="364" ht="15.75" customHeight="1">
      <c r="K364" s="22"/>
      <c r="L364" s="22"/>
    </row>
    <row r="365" ht="15.75" customHeight="1">
      <c r="K365" s="22"/>
      <c r="L365" s="22"/>
    </row>
    <row r="366" ht="15.75" customHeight="1">
      <c r="K366" s="22"/>
      <c r="L366" s="22"/>
    </row>
    <row r="367" ht="15.75" customHeight="1">
      <c r="K367" s="22"/>
      <c r="L367" s="22"/>
    </row>
    <row r="368" ht="15.75" customHeight="1">
      <c r="K368" s="22"/>
      <c r="L368" s="22"/>
    </row>
    <row r="369" ht="15.75" customHeight="1">
      <c r="K369" s="22"/>
      <c r="L369" s="22"/>
    </row>
    <row r="370" ht="15.75" customHeight="1">
      <c r="K370" s="22"/>
      <c r="L370" s="22"/>
    </row>
    <row r="371" ht="15.75" customHeight="1">
      <c r="K371" s="22"/>
      <c r="L371" s="22"/>
    </row>
    <row r="372" ht="15.75" customHeight="1">
      <c r="K372" s="22"/>
      <c r="L372" s="22"/>
    </row>
    <row r="373" ht="15.75" customHeight="1">
      <c r="K373" s="22"/>
      <c r="L373" s="22"/>
    </row>
    <row r="374" ht="15.75" customHeight="1">
      <c r="K374" s="22"/>
      <c r="L374" s="22"/>
    </row>
    <row r="375" ht="15.75" customHeight="1">
      <c r="K375" s="22"/>
      <c r="L375" s="22"/>
    </row>
    <row r="376" ht="15.75" customHeight="1">
      <c r="K376" s="22"/>
      <c r="L376" s="22"/>
    </row>
    <row r="377" ht="15.75" customHeight="1">
      <c r="K377" s="22"/>
      <c r="L377" s="22"/>
    </row>
    <row r="378" ht="15.75" customHeight="1">
      <c r="K378" s="22"/>
      <c r="L378" s="22"/>
    </row>
    <row r="379" ht="15.75" customHeight="1">
      <c r="K379" s="22"/>
      <c r="L379" s="22"/>
    </row>
    <row r="380" ht="15.75" customHeight="1">
      <c r="K380" s="22"/>
      <c r="L380" s="22"/>
    </row>
    <row r="381" ht="15.75" customHeight="1">
      <c r="K381" s="22"/>
      <c r="L381" s="22"/>
    </row>
    <row r="382" ht="15.75" customHeight="1">
      <c r="K382" s="22"/>
      <c r="L382" s="22"/>
    </row>
    <row r="383" ht="15.75" customHeight="1">
      <c r="K383" s="22"/>
      <c r="L383" s="22"/>
    </row>
    <row r="384" ht="15.75" customHeight="1">
      <c r="K384" s="22"/>
      <c r="L384" s="22"/>
    </row>
    <row r="385" ht="15.75" customHeight="1">
      <c r="K385" s="22"/>
      <c r="L385" s="22"/>
    </row>
    <row r="386" ht="15.75" customHeight="1">
      <c r="K386" s="22"/>
      <c r="L386" s="22"/>
    </row>
    <row r="387" ht="15.75" customHeight="1">
      <c r="K387" s="22"/>
      <c r="L387" s="22"/>
    </row>
    <row r="388" ht="15.75" customHeight="1">
      <c r="K388" s="22"/>
      <c r="L388" s="22"/>
    </row>
    <row r="389" ht="15.75" customHeight="1">
      <c r="K389" s="22"/>
      <c r="L389" s="22"/>
    </row>
    <row r="390" ht="15.75" customHeight="1">
      <c r="K390" s="22"/>
      <c r="L390" s="22"/>
    </row>
    <row r="391" ht="15.75" customHeight="1">
      <c r="K391" s="22"/>
      <c r="L391" s="22"/>
    </row>
    <row r="392" ht="15.75" customHeight="1">
      <c r="K392" s="22"/>
      <c r="L392" s="22"/>
    </row>
    <row r="393" ht="15.75" customHeight="1">
      <c r="K393" s="22"/>
      <c r="L393" s="22"/>
    </row>
    <row r="394" ht="15.75" customHeight="1">
      <c r="K394" s="22"/>
      <c r="L394" s="22"/>
    </row>
    <row r="395" ht="15.75" customHeight="1">
      <c r="K395" s="22"/>
      <c r="L395" s="22"/>
    </row>
    <row r="396" ht="15.75" customHeight="1">
      <c r="K396" s="22"/>
      <c r="L396" s="22"/>
    </row>
    <row r="397" ht="15.75" customHeight="1">
      <c r="K397" s="22"/>
      <c r="L397" s="22"/>
    </row>
    <row r="398" ht="15.75" customHeight="1">
      <c r="K398" s="22"/>
      <c r="L398" s="22"/>
    </row>
    <row r="399" ht="15.75" customHeight="1">
      <c r="K399" s="22"/>
      <c r="L399" s="22"/>
    </row>
    <row r="400" ht="15.75" customHeight="1">
      <c r="K400" s="22"/>
      <c r="L400" s="22"/>
    </row>
    <row r="401" ht="15.75" customHeight="1">
      <c r="K401" s="22"/>
      <c r="L401" s="22"/>
    </row>
    <row r="402" ht="15.75" customHeight="1">
      <c r="K402" s="22"/>
      <c r="L402" s="22"/>
    </row>
    <row r="403" ht="15.75" customHeight="1">
      <c r="K403" s="22"/>
      <c r="L403" s="22"/>
    </row>
    <row r="404" ht="15.75" customHeight="1">
      <c r="K404" s="22"/>
      <c r="L404" s="22"/>
    </row>
    <row r="405" ht="15.75" customHeight="1">
      <c r="K405" s="22"/>
      <c r="L405" s="22"/>
    </row>
    <row r="406" ht="15.75" customHeight="1">
      <c r="K406" s="22"/>
      <c r="L406" s="22"/>
    </row>
    <row r="407" ht="15.75" customHeight="1">
      <c r="K407" s="22"/>
      <c r="L407" s="22"/>
    </row>
    <row r="408" ht="15.75" customHeight="1">
      <c r="K408" s="22"/>
      <c r="L408" s="22"/>
    </row>
    <row r="409" ht="15.75" customHeight="1">
      <c r="K409" s="22"/>
      <c r="L409" s="22"/>
    </row>
    <row r="410" ht="15.75" customHeight="1">
      <c r="K410" s="22"/>
      <c r="L410" s="22"/>
    </row>
    <row r="411" ht="15.75" customHeight="1">
      <c r="K411" s="22"/>
      <c r="L411" s="22"/>
    </row>
    <row r="412" ht="15.75" customHeight="1">
      <c r="K412" s="22"/>
      <c r="L412" s="22"/>
    </row>
    <row r="413" ht="15.75" customHeight="1">
      <c r="K413" s="22"/>
      <c r="L413" s="22"/>
    </row>
    <row r="414" ht="15.75" customHeight="1">
      <c r="K414" s="22"/>
      <c r="L414" s="22"/>
    </row>
    <row r="415" ht="15.75" customHeight="1">
      <c r="K415" s="22"/>
      <c r="L415" s="22"/>
    </row>
    <row r="416" ht="15.75" customHeight="1">
      <c r="K416" s="22"/>
      <c r="L416" s="22"/>
    </row>
    <row r="417" ht="15.75" customHeight="1">
      <c r="K417" s="22"/>
      <c r="L417" s="22"/>
    </row>
    <row r="418" ht="15.75" customHeight="1">
      <c r="K418" s="22"/>
      <c r="L418" s="22"/>
    </row>
    <row r="419" ht="15.75" customHeight="1">
      <c r="K419" s="22"/>
      <c r="L419" s="22"/>
    </row>
    <row r="420" ht="15.75" customHeight="1">
      <c r="K420" s="22"/>
      <c r="L420" s="22"/>
    </row>
    <row r="421" ht="15.75" customHeight="1">
      <c r="K421" s="22"/>
      <c r="L421" s="22"/>
    </row>
    <row r="422" ht="15.75" customHeight="1">
      <c r="K422" s="22"/>
      <c r="L422" s="22"/>
    </row>
    <row r="423" ht="15.75" customHeight="1">
      <c r="K423" s="22"/>
      <c r="L423" s="22"/>
    </row>
    <row r="424" ht="15.75" customHeight="1">
      <c r="K424" s="22"/>
      <c r="L424" s="22"/>
    </row>
    <row r="425" ht="15.75" customHeight="1">
      <c r="K425" s="22"/>
      <c r="L425" s="22"/>
    </row>
    <row r="426" ht="15.75" customHeight="1">
      <c r="K426" s="22"/>
      <c r="L426" s="22"/>
    </row>
    <row r="427" ht="15.75" customHeight="1">
      <c r="K427" s="22"/>
      <c r="L427" s="22"/>
    </row>
    <row r="428" ht="15.75" customHeight="1">
      <c r="K428" s="22"/>
      <c r="L428" s="22"/>
    </row>
    <row r="429" ht="15.75" customHeight="1">
      <c r="K429" s="22"/>
      <c r="L429" s="22"/>
    </row>
    <row r="430" ht="15.75" customHeight="1">
      <c r="K430" s="22"/>
      <c r="L430" s="22"/>
    </row>
    <row r="431" ht="15.75" customHeight="1">
      <c r="K431" s="22"/>
      <c r="L431" s="22"/>
    </row>
    <row r="432" ht="15.75" customHeight="1">
      <c r="K432" s="22"/>
      <c r="L432" s="22"/>
    </row>
    <row r="433" ht="15.75" customHeight="1">
      <c r="K433" s="22"/>
      <c r="L433" s="22"/>
    </row>
    <row r="434" ht="15.75" customHeight="1">
      <c r="K434" s="22"/>
      <c r="L434" s="22"/>
    </row>
    <row r="435" ht="15.75" customHeight="1">
      <c r="K435" s="22"/>
      <c r="L435" s="22"/>
    </row>
    <row r="436" ht="15.75" customHeight="1">
      <c r="K436" s="22"/>
      <c r="L436" s="22"/>
    </row>
    <row r="437" ht="15.75" customHeight="1">
      <c r="K437" s="22"/>
      <c r="L437" s="22"/>
    </row>
    <row r="438" ht="15.75" customHeight="1">
      <c r="K438" s="22"/>
      <c r="L438" s="22"/>
    </row>
    <row r="439" ht="15.75" customHeight="1">
      <c r="K439" s="22"/>
      <c r="L439" s="22"/>
    </row>
    <row r="440" ht="15.75" customHeight="1">
      <c r="K440" s="22"/>
      <c r="L440" s="22"/>
    </row>
    <row r="441" ht="15.75" customHeight="1">
      <c r="K441" s="22"/>
      <c r="L441" s="22"/>
    </row>
    <row r="442" ht="15.75" customHeight="1">
      <c r="K442" s="22"/>
      <c r="L442" s="22"/>
    </row>
    <row r="443" ht="15.75" customHeight="1">
      <c r="K443" s="22"/>
      <c r="L443" s="22"/>
    </row>
    <row r="444" ht="15.75" customHeight="1">
      <c r="K444" s="22"/>
      <c r="L444" s="22"/>
    </row>
    <row r="445" ht="15.75" customHeight="1">
      <c r="K445" s="22"/>
      <c r="L445" s="22"/>
    </row>
    <row r="446" ht="15.75" customHeight="1">
      <c r="K446" s="22"/>
      <c r="L446" s="22"/>
    </row>
    <row r="447" ht="15.75" customHeight="1">
      <c r="K447" s="22"/>
      <c r="L447" s="22"/>
    </row>
    <row r="448" ht="15.75" customHeight="1">
      <c r="K448" s="22"/>
      <c r="L448" s="22"/>
    </row>
    <row r="449" ht="15.75" customHeight="1">
      <c r="K449" s="22"/>
      <c r="L449" s="22"/>
    </row>
    <row r="450" ht="15.75" customHeight="1">
      <c r="K450" s="22"/>
      <c r="L450" s="22"/>
    </row>
    <row r="451" ht="15.75" customHeight="1">
      <c r="K451" s="22"/>
      <c r="L451" s="22"/>
    </row>
    <row r="452" ht="15.75" customHeight="1">
      <c r="K452" s="22"/>
      <c r="L452" s="22"/>
    </row>
    <row r="453" ht="15.75" customHeight="1">
      <c r="K453" s="22"/>
      <c r="L453" s="22"/>
    </row>
    <row r="454" ht="15.75" customHeight="1">
      <c r="K454" s="22"/>
      <c r="L454" s="22"/>
    </row>
    <row r="455" ht="15.75" customHeight="1">
      <c r="K455" s="22"/>
      <c r="L455" s="22"/>
    </row>
    <row r="456" ht="15.75" customHeight="1">
      <c r="K456" s="22"/>
      <c r="L456" s="22"/>
    </row>
    <row r="457" ht="15.75" customHeight="1">
      <c r="K457" s="22"/>
      <c r="L457" s="22"/>
    </row>
    <row r="458" ht="15.75" customHeight="1">
      <c r="K458" s="22"/>
      <c r="L458" s="22"/>
    </row>
    <row r="459" ht="15.75" customHeight="1">
      <c r="K459" s="22"/>
      <c r="L459" s="22"/>
    </row>
    <row r="460" ht="15.75" customHeight="1">
      <c r="K460" s="22"/>
      <c r="L460" s="22"/>
    </row>
    <row r="461" ht="15.75" customHeight="1">
      <c r="K461" s="22"/>
      <c r="L461" s="22"/>
    </row>
    <row r="462" ht="15.75" customHeight="1">
      <c r="K462" s="22"/>
      <c r="L462" s="22"/>
    </row>
    <row r="463" ht="15.75" customHeight="1">
      <c r="K463" s="22"/>
      <c r="L463" s="22"/>
    </row>
    <row r="464" ht="15.75" customHeight="1">
      <c r="K464" s="22"/>
      <c r="L464" s="22"/>
    </row>
    <row r="465" ht="15.75" customHeight="1">
      <c r="K465" s="22"/>
      <c r="L465" s="22"/>
    </row>
    <row r="466" ht="15.75" customHeight="1">
      <c r="K466" s="22"/>
      <c r="L466" s="22"/>
    </row>
    <row r="467" ht="15.75" customHeight="1">
      <c r="K467" s="22"/>
      <c r="L467" s="22"/>
    </row>
    <row r="468" ht="15.75" customHeight="1">
      <c r="K468" s="22"/>
      <c r="L468" s="22"/>
    </row>
    <row r="469" ht="15.75" customHeight="1">
      <c r="K469" s="22"/>
      <c r="L469" s="22"/>
    </row>
    <row r="470" ht="15.75" customHeight="1">
      <c r="K470" s="22"/>
      <c r="L470" s="22"/>
    </row>
    <row r="471" ht="15.75" customHeight="1">
      <c r="K471" s="22"/>
      <c r="L471" s="22"/>
    </row>
    <row r="472" ht="15.75" customHeight="1">
      <c r="K472" s="22"/>
      <c r="L472" s="22"/>
    </row>
    <row r="473" ht="15.75" customHeight="1">
      <c r="K473" s="22"/>
      <c r="L473" s="22"/>
    </row>
    <row r="474" ht="15.75" customHeight="1">
      <c r="K474" s="22"/>
      <c r="L474" s="22"/>
    </row>
    <row r="475" ht="15.75" customHeight="1">
      <c r="K475" s="22"/>
      <c r="L475" s="22"/>
    </row>
    <row r="476" ht="15.75" customHeight="1">
      <c r="K476" s="22"/>
      <c r="L476" s="22"/>
    </row>
    <row r="477" ht="15.75" customHeight="1">
      <c r="K477" s="22"/>
      <c r="L477" s="22"/>
    </row>
    <row r="478" ht="15.75" customHeight="1">
      <c r="K478" s="22"/>
      <c r="L478" s="22"/>
    </row>
    <row r="479" ht="15.75" customHeight="1">
      <c r="K479" s="22"/>
      <c r="L479" s="22"/>
    </row>
    <row r="480" ht="15.75" customHeight="1">
      <c r="K480" s="22"/>
      <c r="L480" s="22"/>
    </row>
    <row r="481" ht="15.75" customHeight="1">
      <c r="K481" s="22"/>
      <c r="L481" s="22"/>
    </row>
    <row r="482" ht="15.75" customHeight="1">
      <c r="K482" s="22"/>
      <c r="L482" s="22"/>
    </row>
    <row r="483" ht="15.75" customHeight="1">
      <c r="K483" s="22"/>
      <c r="L483" s="22"/>
    </row>
    <row r="484" ht="15.75" customHeight="1">
      <c r="K484" s="22"/>
      <c r="L484" s="22"/>
    </row>
    <row r="485" ht="15.75" customHeight="1">
      <c r="K485" s="22"/>
      <c r="L485" s="22"/>
    </row>
    <row r="486" ht="15.75" customHeight="1">
      <c r="K486" s="22"/>
      <c r="L486" s="22"/>
    </row>
    <row r="487" ht="15.75" customHeight="1">
      <c r="K487" s="22"/>
      <c r="L487" s="22"/>
    </row>
    <row r="488" ht="15.75" customHeight="1">
      <c r="K488" s="22"/>
      <c r="L488" s="22"/>
    </row>
    <row r="489" ht="15.75" customHeight="1">
      <c r="K489" s="22"/>
      <c r="L489" s="22"/>
    </row>
    <row r="490" ht="15.75" customHeight="1">
      <c r="K490" s="22"/>
      <c r="L490" s="22"/>
    </row>
    <row r="491" ht="15.75" customHeight="1">
      <c r="K491" s="22"/>
      <c r="L491" s="22"/>
    </row>
    <row r="492" ht="15.75" customHeight="1">
      <c r="K492" s="22"/>
      <c r="L492" s="22"/>
    </row>
    <row r="493" ht="15.75" customHeight="1">
      <c r="K493" s="22"/>
      <c r="L493" s="22"/>
    </row>
    <row r="494" ht="15.75" customHeight="1">
      <c r="K494" s="22"/>
      <c r="L494" s="22"/>
    </row>
    <row r="495" ht="15.75" customHeight="1">
      <c r="K495" s="22"/>
      <c r="L495" s="22"/>
    </row>
    <row r="496" ht="15.75" customHeight="1">
      <c r="K496" s="22"/>
      <c r="L496" s="22"/>
    </row>
    <row r="497" ht="15.75" customHeight="1">
      <c r="K497" s="22"/>
      <c r="L497" s="22"/>
    </row>
    <row r="498" ht="15.75" customHeight="1">
      <c r="K498" s="22"/>
      <c r="L498" s="22"/>
    </row>
    <row r="499" ht="15.75" customHeight="1">
      <c r="K499" s="22"/>
      <c r="L499" s="22"/>
    </row>
    <row r="500" ht="15.75" customHeight="1">
      <c r="K500" s="22"/>
      <c r="L500" s="22"/>
    </row>
    <row r="501" ht="15.75" customHeight="1">
      <c r="K501" s="22"/>
      <c r="L501" s="22"/>
    </row>
    <row r="502" ht="15.75" customHeight="1">
      <c r="K502" s="22"/>
      <c r="L502" s="22"/>
    </row>
    <row r="503" ht="15.75" customHeight="1">
      <c r="K503" s="22"/>
      <c r="L503" s="22"/>
    </row>
    <row r="504" ht="15.75" customHeight="1">
      <c r="K504" s="22"/>
      <c r="L504" s="22"/>
    </row>
    <row r="505" ht="15.75" customHeight="1">
      <c r="K505" s="22"/>
      <c r="L505" s="22"/>
    </row>
    <row r="506" ht="15.75" customHeight="1">
      <c r="K506" s="22"/>
      <c r="L506" s="22"/>
    </row>
    <row r="507" ht="15.75" customHeight="1">
      <c r="K507" s="22"/>
      <c r="L507" s="22"/>
    </row>
    <row r="508" ht="15.75" customHeight="1">
      <c r="K508" s="22"/>
      <c r="L508" s="22"/>
    </row>
    <row r="509" ht="15.75" customHeight="1">
      <c r="K509" s="22"/>
      <c r="L509" s="22"/>
    </row>
    <row r="510" ht="15.75" customHeight="1">
      <c r="K510" s="22"/>
      <c r="L510" s="22"/>
    </row>
    <row r="511" ht="15.75" customHeight="1">
      <c r="K511" s="22"/>
      <c r="L511" s="22"/>
    </row>
    <row r="512" ht="15.75" customHeight="1">
      <c r="K512" s="22"/>
      <c r="L512" s="22"/>
    </row>
    <row r="513" ht="15.75" customHeight="1">
      <c r="K513" s="22"/>
      <c r="L513" s="22"/>
    </row>
    <row r="514" ht="15.75" customHeight="1">
      <c r="K514" s="22"/>
      <c r="L514" s="22"/>
    </row>
    <row r="515" ht="15.75" customHeight="1">
      <c r="K515" s="22"/>
      <c r="L515" s="22"/>
    </row>
    <row r="516" ht="15.75" customHeight="1">
      <c r="K516" s="22"/>
      <c r="L516" s="22"/>
    </row>
    <row r="517" ht="15.75" customHeight="1">
      <c r="K517" s="22"/>
      <c r="L517" s="22"/>
    </row>
    <row r="518" ht="15.75" customHeight="1">
      <c r="K518" s="22"/>
      <c r="L518" s="22"/>
    </row>
    <row r="519" ht="15.75" customHeight="1">
      <c r="K519" s="22"/>
      <c r="L519" s="22"/>
    </row>
    <row r="520" ht="15.75" customHeight="1">
      <c r="K520" s="22"/>
      <c r="L520" s="22"/>
    </row>
    <row r="521" ht="15.75" customHeight="1">
      <c r="K521" s="22"/>
      <c r="L521" s="22"/>
    </row>
    <row r="522" ht="15.75" customHeight="1">
      <c r="K522" s="22"/>
      <c r="L522" s="22"/>
    </row>
    <row r="523" ht="15.75" customHeight="1">
      <c r="K523" s="22"/>
      <c r="L523" s="22"/>
    </row>
    <row r="524" ht="15.75" customHeight="1">
      <c r="K524" s="22"/>
      <c r="L524" s="22"/>
    </row>
    <row r="525" ht="15.75" customHeight="1">
      <c r="K525" s="22"/>
      <c r="L525" s="22"/>
    </row>
    <row r="526" ht="15.75" customHeight="1">
      <c r="K526" s="22"/>
      <c r="L526" s="22"/>
    </row>
    <row r="527" ht="15.75" customHeight="1">
      <c r="K527" s="22"/>
      <c r="L527" s="22"/>
    </row>
    <row r="528" ht="15.75" customHeight="1">
      <c r="K528" s="22"/>
      <c r="L528" s="22"/>
    </row>
    <row r="529" ht="15.75" customHeight="1">
      <c r="K529" s="22"/>
      <c r="L529" s="22"/>
    </row>
    <row r="530" ht="15.75" customHeight="1">
      <c r="K530" s="22"/>
      <c r="L530" s="22"/>
    </row>
    <row r="531" ht="15.75" customHeight="1">
      <c r="K531" s="22"/>
      <c r="L531" s="22"/>
    </row>
    <row r="532" ht="15.75" customHeight="1">
      <c r="K532" s="22"/>
      <c r="L532" s="22"/>
    </row>
    <row r="533" ht="15.75" customHeight="1">
      <c r="K533" s="22"/>
      <c r="L533" s="22"/>
    </row>
    <row r="534" ht="15.75" customHeight="1">
      <c r="K534" s="22"/>
      <c r="L534" s="22"/>
    </row>
    <row r="535" ht="15.75" customHeight="1">
      <c r="K535" s="22"/>
      <c r="L535" s="22"/>
    </row>
    <row r="536" ht="15.75" customHeight="1">
      <c r="K536" s="22"/>
      <c r="L536" s="22"/>
    </row>
    <row r="537" ht="15.75" customHeight="1">
      <c r="K537" s="22"/>
      <c r="L537" s="22"/>
    </row>
    <row r="538" ht="15.75" customHeight="1">
      <c r="K538" s="22"/>
      <c r="L538" s="22"/>
    </row>
    <row r="539" ht="15.75" customHeight="1">
      <c r="K539" s="22"/>
      <c r="L539" s="22"/>
    </row>
    <row r="540" ht="15.75" customHeight="1">
      <c r="K540" s="22"/>
      <c r="L540" s="22"/>
    </row>
    <row r="541" ht="15.75" customHeight="1">
      <c r="K541" s="22"/>
      <c r="L541" s="22"/>
    </row>
    <row r="542" ht="15.75" customHeight="1">
      <c r="K542" s="22"/>
      <c r="L542" s="22"/>
    </row>
    <row r="543" ht="15.75" customHeight="1">
      <c r="K543" s="22"/>
      <c r="L543" s="22"/>
    </row>
    <row r="544" ht="15.75" customHeight="1">
      <c r="K544" s="22"/>
      <c r="L544" s="22"/>
    </row>
    <row r="545" ht="15.75" customHeight="1">
      <c r="K545" s="22"/>
      <c r="L545" s="22"/>
    </row>
    <row r="546" ht="15.75" customHeight="1">
      <c r="K546" s="22"/>
      <c r="L546" s="22"/>
    </row>
    <row r="547" ht="15.75" customHeight="1">
      <c r="K547" s="22"/>
      <c r="L547" s="22"/>
    </row>
    <row r="548" ht="15.75" customHeight="1">
      <c r="K548" s="22"/>
      <c r="L548" s="22"/>
    </row>
    <row r="549" ht="15.75" customHeight="1">
      <c r="K549" s="22"/>
      <c r="L549" s="22"/>
    </row>
    <row r="550" ht="15.75" customHeight="1">
      <c r="K550" s="22"/>
      <c r="L550" s="22"/>
    </row>
    <row r="551" ht="15.75" customHeight="1">
      <c r="K551" s="22"/>
      <c r="L551" s="22"/>
    </row>
    <row r="552" ht="15.75" customHeight="1">
      <c r="K552" s="22"/>
      <c r="L552" s="22"/>
    </row>
    <row r="553" ht="15.75" customHeight="1">
      <c r="K553" s="22"/>
      <c r="L553" s="22"/>
    </row>
    <row r="554" ht="15.75" customHeight="1">
      <c r="K554" s="22"/>
      <c r="L554" s="22"/>
    </row>
    <row r="555" ht="15.75" customHeight="1">
      <c r="K555" s="22"/>
      <c r="L555" s="22"/>
    </row>
    <row r="556" ht="15.75" customHeight="1">
      <c r="K556" s="22"/>
      <c r="L556" s="22"/>
    </row>
    <row r="557" ht="15.75" customHeight="1">
      <c r="K557" s="22"/>
      <c r="L557" s="22"/>
    </row>
    <row r="558" ht="15.75" customHeight="1">
      <c r="K558" s="22"/>
      <c r="L558" s="22"/>
    </row>
    <row r="559" ht="15.75" customHeight="1">
      <c r="K559" s="22"/>
      <c r="L559" s="22"/>
    </row>
    <row r="560" ht="15.75" customHeight="1">
      <c r="K560" s="22"/>
      <c r="L560" s="22"/>
    </row>
    <row r="561" ht="15.75" customHeight="1">
      <c r="K561" s="22"/>
      <c r="L561" s="22"/>
    </row>
    <row r="562" ht="15.75" customHeight="1">
      <c r="K562" s="22"/>
      <c r="L562" s="22"/>
    </row>
    <row r="563" ht="15.75" customHeight="1">
      <c r="K563" s="22"/>
      <c r="L563" s="22"/>
    </row>
    <row r="564" ht="15.75" customHeight="1">
      <c r="K564" s="22"/>
      <c r="L564" s="22"/>
    </row>
    <row r="565" ht="15.75" customHeight="1">
      <c r="K565" s="22"/>
      <c r="L565" s="22"/>
    </row>
    <row r="566" ht="15.75" customHeight="1">
      <c r="K566" s="22"/>
      <c r="L566" s="22"/>
    </row>
    <row r="567" ht="15.75" customHeight="1">
      <c r="K567" s="22"/>
      <c r="L567" s="22"/>
    </row>
    <row r="568" ht="15.75" customHeight="1">
      <c r="K568" s="22"/>
      <c r="L568" s="22"/>
    </row>
    <row r="569" ht="15.75" customHeight="1">
      <c r="K569" s="22"/>
      <c r="L569" s="22"/>
    </row>
    <row r="570" ht="15.75" customHeight="1">
      <c r="K570" s="22"/>
      <c r="L570" s="22"/>
    </row>
    <row r="571" ht="15.75" customHeight="1">
      <c r="K571" s="22"/>
      <c r="L571" s="22"/>
    </row>
    <row r="572" ht="15.75" customHeight="1">
      <c r="K572" s="22"/>
      <c r="L572" s="22"/>
    </row>
    <row r="573" ht="15.75" customHeight="1">
      <c r="K573" s="22"/>
      <c r="L573" s="22"/>
    </row>
    <row r="574" ht="15.75" customHeight="1">
      <c r="K574" s="22"/>
      <c r="L574" s="22"/>
    </row>
    <row r="575" ht="15.75" customHeight="1">
      <c r="K575" s="22"/>
      <c r="L575" s="22"/>
    </row>
    <row r="576" ht="15.75" customHeight="1">
      <c r="K576" s="22"/>
      <c r="L576" s="22"/>
    </row>
    <row r="577" ht="15.75" customHeight="1">
      <c r="K577" s="22"/>
      <c r="L577" s="22"/>
    </row>
    <row r="578" ht="15.75" customHeight="1">
      <c r="K578" s="22"/>
      <c r="L578" s="22"/>
    </row>
    <row r="579" ht="15.75" customHeight="1">
      <c r="K579" s="22"/>
      <c r="L579" s="22"/>
    </row>
    <row r="580" ht="15.75" customHeight="1">
      <c r="K580" s="22"/>
      <c r="L580" s="22"/>
    </row>
    <row r="581" ht="15.75" customHeight="1">
      <c r="K581" s="22"/>
      <c r="L581" s="22"/>
    </row>
    <row r="582" ht="15.75" customHeight="1">
      <c r="K582" s="22"/>
      <c r="L582" s="22"/>
    </row>
    <row r="583" ht="15.75" customHeight="1">
      <c r="K583" s="22"/>
      <c r="L583" s="22"/>
    </row>
    <row r="584" ht="15.75" customHeight="1">
      <c r="K584" s="22"/>
      <c r="L584" s="22"/>
    </row>
    <row r="585" ht="15.75" customHeight="1">
      <c r="K585" s="22"/>
      <c r="L585" s="22"/>
    </row>
    <row r="586" ht="15.75" customHeight="1">
      <c r="K586" s="22"/>
      <c r="L586" s="22"/>
    </row>
    <row r="587" ht="15.75" customHeight="1">
      <c r="K587" s="22"/>
      <c r="L587" s="22"/>
    </row>
    <row r="588" ht="15.75" customHeight="1">
      <c r="K588" s="22"/>
      <c r="L588" s="22"/>
    </row>
    <row r="589" ht="15.75" customHeight="1">
      <c r="K589" s="22"/>
      <c r="L589" s="22"/>
    </row>
    <row r="590" ht="15.75" customHeight="1">
      <c r="K590" s="22"/>
      <c r="L590" s="22"/>
    </row>
    <row r="591" ht="15.75" customHeight="1">
      <c r="K591" s="22"/>
      <c r="L591" s="22"/>
    </row>
    <row r="592" ht="15.75" customHeight="1">
      <c r="K592" s="22"/>
      <c r="L592" s="22"/>
    </row>
    <row r="593" ht="15.75" customHeight="1">
      <c r="K593" s="22"/>
      <c r="L593" s="22"/>
    </row>
    <row r="594" ht="15.75" customHeight="1">
      <c r="K594" s="22"/>
      <c r="L594" s="22"/>
    </row>
    <row r="595" ht="15.75" customHeight="1">
      <c r="K595" s="22"/>
      <c r="L595" s="22"/>
    </row>
    <row r="596" ht="15.75" customHeight="1">
      <c r="K596" s="22"/>
      <c r="L596" s="22"/>
    </row>
    <row r="597" ht="15.75" customHeight="1">
      <c r="K597" s="22"/>
      <c r="L597" s="22"/>
    </row>
    <row r="598" ht="15.75" customHeight="1">
      <c r="K598" s="22"/>
      <c r="L598" s="22"/>
    </row>
    <row r="599" ht="15.75" customHeight="1">
      <c r="K599" s="22"/>
      <c r="L599" s="22"/>
    </row>
    <row r="600" ht="15.75" customHeight="1">
      <c r="K600" s="22"/>
      <c r="L600" s="22"/>
    </row>
    <row r="601" ht="15.75" customHeight="1">
      <c r="K601" s="22"/>
      <c r="L601" s="22"/>
    </row>
    <row r="602" ht="15.75" customHeight="1">
      <c r="K602" s="22"/>
      <c r="L602" s="22"/>
    </row>
    <row r="603" ht="15.75" customHeight="1">
      <c r="K603" s="22"/>
      <c r="L603" s="22"/>
    </row>
    <row r="604" ht="15.75" customHeight="1">
      <c r="K604" s="22"/>
      <c r="L604" s="22"/>
    </row>
    <row r="605" ht="15.75" customHeight="1">
      <c r="K605" s="22"/>
      <c r="L605" s="22"/>
    </row>
    <row r="606" ht="15.75" customHeight="1">
      <c r="K606" s="22"/>
      <c r="L606" s="22"/>
    </row>
    <row r="607" ht="15.75" customHeight="1">
      <c r="K607" s="22"/>
      <c r="L607" s="22"/>
    </row>
    <row r="608" ht="15.75" customHeight="1">
      <c r="K608" s="22"/>
      <c r="L608" s="22"/>
    </row>
    <row r="609" ht="15.75" customHeight="1">
      <c r="K609" s="22"/>
      <c r="L609" s="22"/>
    </row>
    <row r="610" ht="15.75" customHeight="1">
      <c r="K610" s="22"/>
      <c r="L610" s="22"/>
    </row>
    <row r="611" ht="15.75" customHeight="1">
      <c r="K611" s="22"/>
      <c r="L611" s="22"/>
    </row>
    <row r="612" ht="15.75" customHeight="1">
      <c r="K612" s="22"/>
      <c r="L612" s="22"/>
    </row>
    <row r="613" ht="15.75" customHeight="1">
      <c r="K613" s="22"/>
      <c r="L613" s="22"/>
    </row>
    <row r="614" ht="15.75" customHeight="1">
      <c r="K614" s="22"/>
      <c r="L614" s="22"/>
    </row>
    <row r="615" ht="15.75" customHeight="1">
      <c r="K615" s="22"/>
      <c r="L615" s="22"/>
    </row>
    <row r="616" ht="15.75" customHeight="1">
      <c r="K616" s="22"/>
      <c r="L616" s="22"/>
    </row>
    <row r="617" ht="15.75" customHeight="1">
      <c r="K617" s="22"/>
      <c r="L617" s="22"/>
    </row>
    <row r="618" ht="15.75" customHeight="1">
      <c r="K618" s="22"/>
      <c r="L618" s="22"/>
    </row>
    <row r="619" ht="15.75" customHeight="1">
      <c r="K619" s="22"/>
      <c r="L619" s="22"/>
    </row>
    <row r="620" ht="15.75" customHeight="1">
      <c r="K620" s="22"/>
      <c r="L620" s="22"/>
    </row>
    <row r="621" ht="15.75" customHeight="1">
      <c r="K621" s="22"/>
      <c r="L621" s="22"/>
    </row>
    <row r="622" ht="15.75" customHeight="1">
      <c r="K622" s="22"/>
      <c r="L622" s="22"/>
    </row>
    <row r="623" ht="15.75" customHeight="1">
      <c r="K623" s="22"/>
      <c r="L623" s="22"/>
    </row>
    <row r="624" ht="15.75" customHeight="1">
      <c r="K624" s="22"/>
      <c r="L624" s="22"/>
    </row>
    <row r="625" ht="15.75" customHeight="1">
      <c r="K625" s="22"/>
      <c r="L625" s="22"/>
    </row>
    <row r="626" ht="15.75" customHeight="1">
      <c r="K626" s="22"/>
      <c r="L626" s="22"/>
    </row>
    <row r="627" ht="15.75" customHeight="1">
      <c r="K627" s="22"/>
      <c r="L627" s="22"/>
    </row>
    <row r="628" ht="15.75" customHeight="1">
      <c r="K628" s="22"/>
      <c r="L628" s="22"/>
    </row>
    <row r="629" ht="15.75" customHeight="1">
      <c r="K629" s="22"/>
      <c r="L629" s="22"/>
    </row>
    <row r="630" ht="15.75" customHeight="1">
      <c r="K630" s="22"/>
      <c r="L630" s="22"/>
    </row>
    <row r="631" ht="15.75" customHeight="1">
      <c r="K631" s="22"/>
      <c r="L631" s="22"/>
    </row>
    <row r="632" ht="15.75" customHeight="1">
      <c r="K632" s="22"/>
      <c r="L632" s="22"/>
    </row>
    <row r="633" ht="15.75" customHeight="1">
      <c r="K633" s="22"/>
      <c r="L633" s="22"/>
    </row>
    <row r="634" ht="15.75" customHeight="1">
      <c r="K634" s="22"/>
      <c r="L634" s="22"/>
    </row>
    <row r="635" ht="15.75" customHeight="1">
      <c r="K635" s="22"/>
      <c r="L635" s="22"/>
    </row>
    <row r="636" ht="15.75" customHeight="1">
      <c r="K636" s="22"/>
      <c r="L636" s="22"/>
    </row>
    <row r="637" ht="15.75" customHeight="1">
      <c r="K637" s="22"/>
      <c r="L637" s="22"/>
    </row>
    <row r="638" ht="15.75" customHeight="1">
      <c r="K638" s="22"/>
      <c r="L638" s="22"/>
    </row>
    <row r="639" ht="15.75" customHeight="1">
      <c r="K639" s="22"/>
      <c r="L639" s="22"/>
    </row>
    <row r="640" ht="15.75" customHeight="1">
      <c r="K640" s="22"/>
      <c r="L640" s="22"/>
    </row>
    <row r="641" ht="15.75" customHeight="1">
      <c r="K641" s="22"/>
      <c r="L641" s="22"/>
    </row>
    <row r="642" ht="15.75" customHeight="1">
      <c r="K642" s="22"/>
      <c r="L642" s="22"/>
    </row>
    <row r="643" ht="15.75" customHeight="1">
      <c r="K643" s="22"/>
      <c r="L643" s="22"/>
    </row>
    <row r="644" ht="15.75" customHeight="1">
      <c r="K644" s="22"/>
      <c r="L644" s="22"/>
    </row>
    <row r="645" ht="15.75" customHeight="1">
      <c r="K645" s="22"/>
      <c r="L645" s="22"/>
    </row>
    <row r="646" ht="15.75" customHeight="1">
      <c r="K646" s="22"/>
      <c r="L646" s="22"/>
    </row>
    <row r="647" ht="15.75" customHeight="1">
      <c r="K647" s="22"/>
      <c r="L647" s="22"/>
    </row>
    <row r="648" ht="15.75" customHeight="1">
      <c r="K648" s="22"/>
      <c r="L648" s="22"/>
    </row>
    <row r="649" ht="15.75" customHeight="1">
      <c r="K649" s="22"/>
      <c r="L649" s="22"/>
    </row>
    <row r="650" ht="15.75" customHeight="1">
      <c r="K650" s="22"/>
      <c r="L650" s="22"/>
    </row>
    <row r="651" ht="15.75" customHeight="1">
      <c r="K651" s="22"/>
      <c r="L651" s="22"/>
    </row>
    <row r="652" ht="15.75" customHeight="1">
      <c r="K652" s="22"/>
      <c r="L652" s="22"/>
    </row>
    <row r="653" ht="15.75" customHeight="1">
      <c r="K653" s="22"/>
      <c r="L653" s="22"/>
    </row>
    <row r="654" ht="15.75" customHeight="1">
      <c r="K654" s="22"/>
      <c r="L654" s="22"/>
    </row>
    <row r="655" ht="15.75" customHeight="1">
      <c r="K655" s="22"/>
      <c r="L655" s="22"/>
    </row>
    <row r="656" ht="15.75" customHeight="1">
      <c r="K656" s="22"/>
      <c r="L656" s="22"/>
    </row>
    <row r="657" ht="15.75" customHeight="1">
      <c r="K657" s="22"/>
      <c r="L657" s="22"/>
    </row>
    <row r="658" ht="15.75" customHeight="1">
      <c r="K658" s="22"/>
      <c r="L658" s="22"/>
    </row>
    <row r="659" ht="15.75" customHeight="1">
      <c r="K659" s="22"/>
      <c r="L659" s="22"/>
    </row>
    <row r="660" ht="15.75" customHeight="1">
      <c r="K660" s="22"/>
      <c r="L660" s="22"/>
    </row>
    <row r="661" ht="15.75" customHeight="1">
      <c r="K661" s="22"/>
      <c r="L661" s="22"/>
    </row>
    <row r="662" ht="15.75" customHeight="1">
      <c r="K662" s="22"/>
      <c r="L662" s="22"/>
    </row>
    <row r="663" ht="15.75" customHeight="1">
      <c r="K663" s="22"/>
      <c r="L663" s="22"/>
    </row>
    <row r="664" ht="15.75" customHeight="1">
      <c r="K664" s="22"/>
      <c r="L664" s="22"/>
    </row>
    <row r="665" ht="15.75" customHeight="1">
      <c r="K665" s="22"/>
      <c r="L665" s="22"/>
    </row>
    <row r="666" ht="15.75" customHeight="1">
      <c r="K666" s="22"/>
      <c r="L666" s="22"/>
    </row>
    <row r="667" ht="15.75" customHeight="1">
      <c r="K667" s="22"/>
      <c r="L667" s="22"/>
    </row>
    <row r="668" ht="15.75" customHeight="1">
      <c r="K668" s="22"/>
      <c r="L668" s="22"/>
    </row>
    <row r="669" ht="15.75" customHeight="1">
      <c r="K669" s="22"/>
      <c r="L669" s="22"/>
    </row>
    <row r="670" ht="15.75" customHeight="1">
      <c r="K670" s="22"/>
      <c r="L670" s="22"/>
    </row>
    <row r="671" ht="15.75" customHeight="1">
      <c r="K671" s="22"/>
      <c r="L671" s="22"/>
    </row>
    <row r="672" ht="15.75" customHeight="1">
      <c r="K672" s="22"/>
      <c r="L672" s="22"/>
    </row>
    <row r="673" ht="15.75" customHeight="1">
      <c r="K673" s="22"/>
      <c r="L673" s="22"/>
    </row>
    <row r="674" ht="15.75" customHeight="1">
      <c r="K674" s="22"/>
      <c r="L674" s="22"/>
    </row>
    <row r="675" ht="15.75" customHeight="1">
      <c r="K675" s="22"/>
      <c r="L675" s="22"/>
    </row>
    <row r="676" ht="15.75" customHeight="1">
      <c r="K676" s="22"/>
      <c r="L676" s="22"/>
    </row>
    <row r="677" ht="15.75" customHeight="1">
      <c r="K677" s="22"/>
      <c r="L677" s="22"/>
    </row>
    <row r="678" ht="15.75" customHeight="1">
      <c r="K678" s="22"/>
      <c r="L678" s="22"/>
    </row>
    <row r="679" ht="15.75" customHeight="1">
      <c r="K679" s="22"/>
      <c r="L679" s="22"/>
    </row>
    <row r="680" ht="15.75" customHeight="1">
      <c r="K680" s="22"/>
      <c r="L680" s="22"/>
    </row>
    <row r="681" ht="15.75" customHeight="1">
      <c r="K681" s="22"/>
      <c r="L681" s="22"/>
    </row>
    <row r="682" ht="15.75" customHeight="1">
      <c r="K682" s="22"/>
      <c r="L682" s="22"/>
    </row>
    <row r="683" ht="15.75" customHeight="1">
      <c r="K683" s="22"/>
      <c r="L683" s="22"/>
    </row>
    <row r="684" ht="15.75" customHeight="1">
      <c r="K684" s="22"/>
      <c r="L684" s="22"/>
    </row>
    <row r="685" ht="15.75" customHeight="1">
      <c r="K685" s="22"/>
      <c r="L685" s="22"/>
    </row>
    <row r="686" ht="15.75" customHeight="1">
      <c r="K686" s="22"/>
      <c r="L686" s="22"/>
    </row>
    <row r="687" ht="15.75" customHeight="1">
      <c r="K687" s="22"/>
      <c r="L687" s="22"/>
    </row>
    <row r="688" ht="15.75" customHeight="1">
      <c r="K688" s="22"/>
      <c r="L688" s="22"/>
    </row>
    <row r="689" ht="15.75" customHeight="1">
      <c r="K689" s="22"/>
      <c r="L689" s="22"/>
    </row>
    <row r="690" ht="15.75" customHeight="1">
      <c r="K690" s="22"/>
      <c r="L690" s="22"/>
    </row>
    <row r="691" ht="15.75" customHeight="1">
      <c r="K691" s="22"/>
      <c r="L691" s="22"/>
    </row>
    <row r="692" ht="15.75" customHeight="1">
      <c r="K692" s="22"/>
      <c r="L692" s="22"/>
    </row>
    <row r="693" ht="15.75" customHeight="1">
      <c r="K693" s="22"/>
      <c r="L693" s="22"/>
    </row>
    <row r="694" ht="15.75" customHeight="1">
      <c r="K694" s="22"/>
      <c r="L694" s="22"/>
    </row>
    <row r="695" ht="15.75" customHeight="1">
      <c r="K695" s="22"/>
      <c r="L695" s="22"/>
    </row>
    <row r="696" ht="15.75" customHeight="1">
      <c r="K696" s="22"/>
      <c r="L696" s="22"/>
    </row>
    <row r="697" ht="15.75" customHeight="1">
      <c r="K697" s="22"/>
      <c r="L697" s="22"/>
    </row>
    <row r="698" ht="15.75" customHeight="1">
      <c r="K698" s="22"/>
      <c r="L698" s="22"/>
    </row>
    <row r="699" ht="15.75" customHeight="1">
      <c r="K699" s="22"/>
      <c r="L699" s="22"/>
    </row>
    <row r="700" ht="15.75" customHeight="1">
      <c r="K700" s="22"/>
      <c r="L700" s="22"/>
    </row>
    <row r="701" ht="15.75" customHeight="1">
      <c r="K701" s="22"/>
      <c r="L701" s="22"/>
    </row>
    <row r="702" ht="15.75" customHeight="1">
      <c r="K702" s="22"/>
      <c r="L702" s="22"/>
    </row>
    <row r="703" ht="15.75" customHeight="1">
      <c r="K703" s="22"/>
      <c r="L703" s="22"/>
    </row>
    <row r="704" ht="15.75" customHeight="1">
      <c r="K704" s="22"/>
      <c r="L704" s="22"/>
    </row>
    <row r="705" ht="15.75" customHeight="1">
      <c r="K705" s="22"/>
      <c r="L705" s="22"/>
    </row>
    <row r="706" ht="15.75" customHeight="1">
      <c r="K706" s="22"/>
      <c r="L706" s="22"/>
    </row>
    <row r="707" ht="15.75" customHeight="1">
      <c r="K707" s="22"/>
      <c r="L707" s="22"/>
    </row>
    <row r="708" ht="15.75" customHeight="1">
      <c r="K708" s="22"/>
      <c r="L708" s="22"/>
    </row>
    <row r="709" ht="15.75" customHeight="1">
      <c r="K709" s="22"/>
      <c r="L709" s="22"/>
    </row>
    <row r="710" ht="15.75" customHeight="1">
      <c r="K710" s="22"/>
      <c r="L710" s="22"/>
    </row>
    <row r="711" ht="15.75" customHeight="1">
      <c r="K711" s="22"/>
      <c r="L711" s="22"/>
    </row>
    <row r="712" ht="15.75" customHeight="1">
      <c r="K712" s="22"/>
      <c r="L712" s="22"/>
    </row>
    <row r="713" ht="15.75" customHeight="1">
      <c r="K713" s="22"/>
      <c r="L713" s="22"/>
    </row>
    <row r="714" ht="15.75" customHeight="1">
      <c r="K714" s="22"/>
      <c r="L714" s="22"/>
    </row>
    <row r="715" ht="15.75" customHeight="1">
      <c r="K715" s="22"/>
      <c r="L715" s="22"/>
    </row>
    <row r="716" ht="15.75" customHeight="1">
      <c r="K716" s="22"/>
      <c r="L716" s="22"/>
    </row>
    <row r="717" ht="15.75" customHeight="1">
      <c r="K717" s="22"/>
      <c r="L717" s="22"/>
    </row>
    <row r="718" ht="15.75" customHeight="1">
      <c r="K718" s="22"/>
      <c r="L718" s="22"/>
    </row>
    <row r="719" ht="15.75" customHeight="1">
      <c r="K719" s="22"/>
      <c r="L719" s="22"/>
    </row>
    <row r="720" ht="15.75" customHeight="1">
      <c r="K720" s="22"/>
      <c r="L720" s="22"/>
    </row>
    <row r="721" ht="15.75" customHeight="1">
      <c r="K721" s="22"/>
      <c r="L721" s="22"/>
    </row>
    <row r="722" ht="15.75" customHeight="1">
      <c r="K722" s="22"/>
      <c r="L722" s="22"/>
    </row>
    <row r="723" ht="15.75" customHeight="1">
      <c r="K723" s="22"/>
      <c r="L723" s="22"/>
    </row>
    <row r="724" ht="15.75" customHeight="1">
      <c r="K724" s="22"/>
      <c r="L724" s="22"/>
    </row>
    <row r="725" ht="15.75" customHeight="1">
      <c r="K725" s="22"/>
      <c r="L725" s="22"/>
    </row>
    <row r="726" ht="15.75" customHeight="1">
      <c r="K726" s="22"/>
      <c r="L726" s="22"/>
    </row>
    <row r="727" ht="15.75" customHeight="1">
      <c r="K727" s="22"/>
      <c r="L727" s="22"/>
    </row>
    <row r="728" ht="15.75" customHeight="1">
      <c r="K728" s="22"/>
      <c r="L728" s="22"/>
    </row>
    <row r="729" ht="15.75" customHeight="1">
      <c r="K729" s="22"/>
      <c r="L729" s="22"/>
    </row>
    <row r="730" ht="15.75" customHeight="1">
      <c r="K730" s="22"/>
      <c r="L730" s="22"/>
    </row>
    <row r="731" ht="15.75" customHeight="1">
      <c r="K731" s="22"/>
      <c r="L731" s="22"/>
    </row>
    <row r="732" ht="15.75" customHeight="1">
      <c r="K732" s="22"/>
      <c r="L732" s="22"/>
    </row>
    <row r="733" ht="15.75" customHeight="1">
      <c r="K733" s="22"/>
      <c r="L733" s="22"/>
    </row>
    <row r="734" ht="15.75" customHeight="1">
      <c r="K734" s="22"/>
      <c r="L734" s="22"/>
    </row>
    <row r="735" ht="15.75" customHeight="1">
      <c r="K735" s="22"/>
      <c r="L735" s="22"/>
    </row>
    <row r="736" ht="15.75" customHeight="1">
      <c r="K736" s="22"/>
      <c r="L736" s="22"/>
    </row>
    <row r="737" ht="15.75" customHeight="1">
      <c r="K737" s="22"/>
      <c r="L737" s="22"/>
    </row>
    <row r="738" ht="15.75" customHeight="1">
      <c r="K738" s="22"/>
      <c r="L738" s="22"/>
    </row>
    <row r="739" ht="15.75" customHeight="1">
      <c r="K739" s="22"/>
      <c r="L739" s="22"/>
    </row>
    <row r="740" ht="15.75" customHeight="1">
      <c r="K740" s="22"/>
      <c r="L740" s="22"/>
    </row>
    <row r="741" ht="15.75" customHeight="1">
      <c r="K741" s="22"/>
      <c r="L741" s="22"/>
    </row>
    <row r="742" ht="15.75" customHeight="1">
      <c r="K742" s="22"/>
      <c r="L742" s="22"/>
    </row>
    <row r="743" ht="15.75" customHeight="1">
      <c r="K743" s="22"/>
      <c r="L743" s="22"/>
    </row>
    <row r="744" ht="15.75" customHeight="1">
      <c r="K744" s="22"/>
      <c r="L744" s="22"/>
    </row>
    <row r="745" ht="15.75" customHeight="1">
      <c r="K745" s="22"/>
      <c r="L745" s="22"/>
    </row>
    <row r="746" ht="15.75" customHeight="1">
      <c r="K746" s="22"/>
      <c r="L746" s="22"/>
    </row>
    <row r="747" ht="15.75" customHeight="1">
      <c r="K747" s="22"/>
      <c r="L747" s="22"/>
    </row>
    <row r="748" ht="15.75" customHeight="1">
      <c r="K748" s="22"/>
      <c r="L748" s="22"/>
    </row>
    <row r="749" ht="15.75" customHeight="1">
      <c r="K749" s="22"/>
      <c r="L749" s="22"/>
    </row>
    <row r="750" ht="15.75" customHeight="1">
      <c r="K750" s="22"/>
      <c r="L750" s="22"/>
    </row>
    <row r="751" ht="15.75" customHeight="1">
      <c r="K751" s="22"/>
      <c r="L751" s="22"/>
    </row>
    <row r="752" ht="15.75" customHeight="1">
      <c r="K752" s="22"/>
      <c r="L752" s="22"/>
    </row>
    <row r="753" ht="15.75" customHeight="1">
      <c r="K753" s="22"/>
      <c r="L753" s="22"/>
    </row>
    <row r="754" ht="15.75" customHeight="1">
      <c r="K754" s="22"/>
      <c r="L754" s="22"/>
    </row>
    <row r="755" ht="15.75" customHeight="1">
      <c r="K755" s="22"/>
      <c r="L755" s="22"/>
    </row>
    <row r="756" ht="15.75" customHeight="1">
      <c r="K756" s="22"/>
      <c r="L756" s="22"/>
    </row>
    <row r="757" ht="15.75" customHeight="1">
      <c r="K757" s="22"/>
      <c r="L757" s="22"/>
    </row>
    <row r="758" ht="15.75" customHeight="1">
      <c r="K758" s="22"/>
      <c r="L758" s="22"/>
    </row>
    <row r="759" ht="15.75" customHeight="1">
      <c r="K759" s="22"/>
      <c r="L759" s="22"/>
    </row>
    <row r="760" ht="15.75" customHeight="1">
      <c r="K760" s="22"/>
      <c r="L760" s="22"/>
    </row>
    <row r="761" ht="15.75" customHeight="1">
      <c r="K761" s="22"/>
      <c r="L761" s="22"/>
    </row>
    <row r="762" ht="15.75" customHeight="1">
      <c r="K762" s="22"/>
      <c r="L762" s="22"/>
    </row>
    <row r="763" ht="15.75" customHeight="1">
      <c r="K763" s="22"/>
      <c r="L763" s="22"/>
    </row>
    <row r="764" ht="15.75" customHeight="1">
      <c r="K764" s="22"/>
      <c r="L764" s="22"/>
    </row>
    <row r="765" ht="15.75" customHeight="1">
      <c r="K765" s="22"/>
      <c r="L765" s="22"/>
    </row>
    <row r="766" ht="15.75" customHeight="1">
      <c r="K766" s="22"/>
      <c r="L766" s="22"/>
    </row>
    <row r="767" ht="15.75" customHeight="1">
      <c r="K767" s="22"/>
      <c r="L767" s="22"/>
    </row>
    <row r="768" ht="15.75" customHeight="1">
      <c r="K768" s="22"/>
      <c r="L768" s="22"/>
    </row>
    <row r="769" ht="15.75" customHeight="1">
      <c r="K769" s="22"/>
      <c r="L769" s="22"/>
    </row>
    <row r="770" ht="15.75" customHeight="1">
      <c r="K770" s="22"/>
      <c r="L770" s="22"/>
    </row>
    <row r="771" ht="15.75" customHeight="1">
      <c r="K771" s="22"/>
      <c r="L771" s="22"/>
    </row>
    <row r="772" ht="15.75" customHeight="1">
      <c r="K772" s="22"/>
      <c r="L772" s="22"/>
    </row>
    <row r="773" ht="15.75" customHeight="1">
      <c r="K773" s="22"/>
      <c r="L773" s="22"/>
    </row>
    <row r="774" ht="15.75" customHeight="1">
      <c r="K774" s="22"/>
      <c r="L774" s="22"/>
    </row>
    <row r="775" ht="15.75" customHeight="1">
      <c r="K775" s="22"/>
      <c r="L775" s="22"/>
    </row>
    <row r="776" ht="15.75" customHeight="1">
      <c r="K776" s="22"/>
      <c r="L776" s="22"/>
    </row>
    <row r="777" ht="15.75" customHeight="1">
      <c r="K777" s="22"/>
      <c r="L777" s="22"/>
    </row>
    <row r="778" ht="15.75" customHeight="1">
      <c r="K778" s="22"/>
      <c r="L778" s="22"/>
    </row>
    <row r="779" ht="15.75" customHeight="1">
      <c r="K779" s="22"/>
      <c r="L779" s="22"/>
    </row>
    <row r="780" ht="15.75" customHeight="1">
      <c r="K780" s="22"/>
      <c r="L780" s="22"/>
    </row>
    <row r="781" ht="15.75" customHeight="1">
      <c r="K781" s="22"/>
      <c r="L781" s="22"/>
    </row>
    <row r="782" ht="15.75" customHeight="1">
      <c r="K782" s="22"/>
      <c r="L782" s="22"/>
    </row>
    <row r="783" ht="15.75" customHeight="1">
      <c r="K783" s="22"/>
      <c r="L783" s="22"/>
    </row>
    <row r="784" ht="15.75" customHeight="1">
      <c r="K784" s="22"/>
      <c r="L784" s="22"/>
    </row>
    <row r="785" ht="15.75" customHeight="1">
      <c r="K785" s="22"/>
      <c r="L785" s="22"/>
    </row>
    <row r="786" ht="15.75" customHeight="1">
      <c r="K786" s="22"/>
      <c r="L786" s="22"/>
    </row>
    <row r="787" ht="15.75" customHeight="1">
      <c r="K787" s="22"/>
      <c r="L787" s="22"/>
    </row>
    <row r="788" ht="15.75" customHeight="1">
      <c r="K788" s="22"/>
      <c r="L788" s="22"/>
    </row>
    <row r="789" ht="15.75" customHeight="1">
      <c r="K789" s="22"/>
      <c r="L789" s="22"/>
    </row>
    <row r="790" ht="15.75" customHeight="1">
      <c r="K790" s="22"/>
      <c r="L790" s="22"/>
    </row>
    <row r="791" ht="15.75" customHeight="1">
      <c r="K791" s="22"/>
      <c r="L791" s="22"/>
    </row>
    <row r="792" ht="15.75" customHeight="1">
      <c r="K792" s="22"/>
      <c r="L792" s="22"/>
    </row>
    <row r="793" ht="15.75" customHeight="1">
      <c r="K793" s="22"/>
      <c r="L793" s="22"/>
    </row>
    <row r="794" ht="15.75" customHeight="1">
      <c r="K794" s="22"/>
      <c r="L794" s="22"/>
    </row>
    <row r="795" ht="15.75" customHeight="1">
      <c r="K795" s="22"/>
      <c r="L795" s="22"/>
    </row>
    <row r="796" ht="15.75" customHeight="1">
      <c r="K796" s="22"/>
      <c r="L796" s="22"/>
    </row>
    <row r="797" ht="15.75" customHeight="1">
      <c r="K797" s="22"/>
      <c r="L797" s="22"/>
    </row>
    <row r="798" ht="15.75" customHeight="1">
      <c r="K798" s="22"/>
      <c r="L798" s="22"/>
    </row>
    <row r="799" ht="15.75" customHeight="1">
      <c r="K799" s="22"/>
      <c r="L799" s="22"/>
    </row>
    <row r="800" ht="15.75" customHeight="1">
      <c r="K800" s="22"/>
      <c r="L800" s="22"/>
    </row>
    <row r="801" ht="15.75" customHeight="1">
      <c r="K801" s="22"/>
      <c r="L801" s="22"/>
    </row>
    <row r="802" ht="15.75" customHeight="1">
      <c r="K802" s="22"/>
      <c r="L802" s="22"/>
    </row>
    <row r="803" ht="15.75" customHeight="1">
      <c r="K803" s="22"/>
      <c r="L803" s="22"/>
    </row>
    <row r="804" ht="15.75" customHeight="1">
      <c r="K804" s="22"/>
      <c r="L804" s="22"/>
    </row>
    <row r="805" ht="15.75" customHeight="1">
      <c r="K805" s="22"/>
      <c r="L805" s="22"/>
    </row>
    <row r="806" ht="15.75" customHeight="1">
      <c r="K806" s="22"/>
      <c r="L806" s="22"/>
    </row>
    <row r="807" ht="15.75" customHeight="1">
      <c r="K807" s="22"/>
      <c r="L807" s="22"/>
    </row>
    <row r="808" ht="15.75" customHeight="1">
      <c r="K808" s="22"/>
      <c r="L808" s="22"/>
    </row>
    <row r="809" ht="15.75" customHeight="1">
      <c r="K809" s="22"/>
      <c r="L809" s="22"/>
    </row>
    <row r="810" ht="15.75" customHeight="1">
      <c r="K810" s="22"/>
      <c r="L810" s="22"/>
    </row>
    <row r="811" ht="15.75" customHeight="1">
      <c r="K811" s="22"/>
      <c r="L811" s="22"/>
    </row>
    <row r="812" ht="15.75" customHeight="1">
      <c r="K812" s="22"/>
      <c r="L812" s="22"/>
    </row>
    <row r="813" ht="15.75" customHeight="1">
      <c r="K813" s="22"/>
      <c r="L813" s="22"/>
    </row>
    <row r="814" ht="15.75" customHeight="1">
      <c r="K814" s="22"/>
      <c r="L814" s="22"/>
    </row>
    <row r="815" ht="15.75" customHeight="1">
      <c r="K815" s="22"/>
      <c r="L815" s="22"/>
    </row>
    <row r="816" ht="15.75" customHeight="1">
      <c r="K816" s="22"/>
      <c r="L816" s="22"/>
    </row>
    <row r="817" ht="15.75" customHeight="1">
      <c r="K817" s="22"/>
      <c r="L817" s="22"/>
    </row>
    <row r="818" ht="15.75" customHeight="1">
      <c r="K818" s="22"/>
      <c r="L818" s="22"/>
    </row>
    <row r="819" ht="15.75" customHeight="1">
      <c r="K819" s="22"/>
      <c r="L819" s="22"/>
    </row>
    <row r="820" ht="15.75" customHeight="1">
      <c r="K820" s="22"/>
      <c r="L820" s="22"/>
    </row>
    <row r="821" ht="15.75" customHeight="1">
      <c r="K821" s="22"/>
      <c r="L821" s="22"/>
    </row>
    <row r="822" ht="15.75" customHeight="1">
      <c r="K822" s="22"/>
      <c r="L822" s="22"/>
    </row>
    <row r="823" ht="15.75" customHeight="1">
      <c r="K823" s="22"/>
      <c r="L823" s="22"/>
    </row>
    <row r="824" ht="15.75" customHeight="1">
      <c r="K824" s="22"/>
      <c r="L824" s="22"/>
    </row>
    <row r="825" ht="15.75" customHeight="1">
      <c r="K825" s="22"/>
      <c r="L825" s="22"/>
    </row>
    <row r="826" ht="15.75" customHeight="1">
      <c r="K826" s="22"/>
      <c r="L826" s="22"/>
    </row>
    <row r="827" ht="15.75" customHeight="1">
      <c r="K827" s="22"/>
      <c r="L827" s="22"/>
    </row>
    <row r="828" ht="15.75" customHeight="1">
      <c r="K828" s="22"/>
      <c r="L828" s="22"/>
    </row>
    <row r="829" ht="15.75" customHeight="1">
      <c r="K829" s="22"/>
      <c r="L829" s="22"/>
    </row>
    <row r="830" ht="15.75" customHeight="1">
      <c r="K830" s="22"/>
      <c r="L830" s="22"/>
    </row>
    <row r="831" ht="15.75" customHeight="1">
      <c r="K831" s="22"/>
      <c r="L831" s="22"/>
    </row>
    <row r="832" ht="15.75" customHeight="1">
      <c r="K832" s="22"/>
      <c r="L832" s="22"/>
    </row>
    <row r="833" ht="15.75" customHeight="1">
      <c r="K833" s="22"/>
      <c r="L833" s="22"/>
    </row>
    <row r="834" ht="15.75" customHeight="1">
      <c r="K834" s="22"/>
      <c r="L834" s="22"/>
    </row>
    <row r="835" ht="15.75" customHeight="1">
      <c r="K835" s="22"/>
      <c r="L835" s="22"/>
    </row>
    <row r="836" ht="15.75" customHeight="1">
      <c r="K836" s="22"/>
      <c r="L836" s="22"/>
    </row>
    <row r="837" ht="15.75" customHeight="1">
      <c r="K837" s="22"/>
      <c r="L837" s="22"/>
    </row>
    <row r="838" ht="15.75" customHeight="1">
      <c r="K838" s="22"/>
      <c r="L838" s="22"/>
    </row>
    <row r="839" ht="15.75" customHeight="1">
      <c r="K839" s="22"/>
      <c r="L839" s="22"/>
    </row>
    <row r="840" ht="15.75" customHeight="1">
      <c r="K840" s="22"/>
      <c r="L840" s="22"/>
    </row>
    <row r="841" ht="15.75" customHeight="1">
      <c r="K841" s="22"/>
      <c r="L841" s="22"/>
    </row>
    <row r="842" ht="15.75" customHeight="1">
      <c r="K842" s="22"/>
      <c r="L842" s="22"/>
    </row>
    <row r="843" ht="15.75" customHeight="1">
      <c r="K843" s="22"/>
      <c r="L843" s="22"/>
    </row>
    <row r="844" ht="15.75" customHeight="1">
      <c r="K844" s="22"/>
      <c r="L844" s="22"/>
    </row>
    <row r="845" ht="15.75" customHeight="1">
      <c r="K845" s="22"/>
      <c r="L845" s="22"/>
    </row>
    <row r="846" ht="15.75" customHeight="1">
      <c r="K846" s="22"/>
      <c r="L846" s="22"/>
    </row>
    <row r="847" ht="15.75" customHeight="1">
      <c r="K847" s="22"/>
      <c r="L847" s="22"/>
    </row>
    <row r="848" ht="15.75" customHeight="1">
      <c r="K848" s="22"/>
      <c r="L848" s="22"/>
    </row>
    <row r="849" ht="15.75" customHeight="1">
      <c r="K849" s="22"/>
      <c r="L849" s="22"/>
    </row>
    <row r="850" ht="15.75" customHeight="1">
      <c r="K850" s="22"/>
      <c r="L850" s="22"/>
    </row>
    <row r="851" ht="15.75" customHeight="1">
      <c r="K851" s="22"/>
      <c r="L851" s="22"/>
    </row>
    <row r="852" ht="15.75" customHeight="1">
      <c r="K852" s="22"/>
      <c r="L852" s="22"/>
    </row>
    <row r="853" ht="15.75" customHeight="1">
      <c r="K853" s="22"/>
      <c r="L853" s="22"/>
    </row>
    <row r="854" ht="15.75" customHeight="1">
      <c r="K854" s="22"/>
      <c r="L854" s="22"/>
    </row>
    <row r="855" ht="15.75" customHeight="1">
      <c r="K855" s="22"/>
      <c r="L855" s="22"/>
    </row>
    <row r="856" ht="15.75" customHeight="1">
      <c r="K856" s="22"/>
      <c r="L856" s="22"/>
    </row>
    <row r="857" ht="15.75" customHeight="1">
      <c r="K857" s="22"/>
      <c r="L857" s="22"/>
    </row>
    <row r="858" ht="15.75" customHeight="1">
      <c r="K858" s="22"/>
      <c r="L858" s="22"/>
    </row>
    <row r="859" ht="15.75" customHeight="1">
      <c r="K859" s="22"/>
      <c r="L859" s="22"/>
    </row>
    <row r="860" ht="15.75" customHeight="1">
      <c r="K860" s="22"/>
      <c r="L860" s="22"/>
    </row>
    <row r="861" ht="15.75" customHeight="1">
      <c r="K861" s="22"/>
      <c r="L861" s="22"/>
    </row>
    <row r="862" ht="15.75" customHeight="1">
      <c r="K862" s="22"/>
      <c r="L862" s="22"/>
    </row>
    <row r="863" ht="15.75" customHeight="1">
      <c r="K863" s="22"/>
      <c r="L863" s="22"/>
    </row>
    <row r="864" ht="15.75" customHeight="1">
      <c r="K864" s="22"/>
      <c r="L864" s="22"/>
    </row>
    <row r="865" ht="15.75" customHeight="1">
      <c r="K865" s="22"/>
      <c r="L865" s="22"/>
    </row>
    <row r="866" ht="15.75" customHeight="1">
      <c r="K866" s="22"/>
      <c r="L866" s="22"/>
    </row>
    <row r="867" ht="15.75" customHeight="1">
      <c r="K867" s="22"/>
      <c r="L867" s="22"/>
    </row>
    <row r="868" ht="15.75" customHeight="1">
      <c r="K868" s="22"/>
      <c r="L868" s="22"/>
    </row>
    <row r="869" ht="15.75" customHeight="1">
      <c r="K869" s="22"/>
      <c r="L869" s="22"/>
    </row>
    <row r="870" ht="15.75" customHeight="1">
      <c r="K870" s="22"/>
      <c r="L870" s="22"/>
    </row>
    <row r="871" ht="15.75" customHeight="1">
      <c r="K871" s="22"/>
      <c r="L871" s="22"/>
    </row>
    <row r="872" ht="15.75" customHeight="1">
      <c r="K872" s="22"/>
      <c r="L872" s="22"/>
    </row>
    <row r="873" ht="15.75" customHeight="1">
      <c r="K873" s="22"/>
      <c r="L873" s="22"/>
    </row>
    <row r="874" ht="15.75" customHeight="1">
      <c r="K874" s="22"/>
      <c r="L874" s="22"/>
    </row>
    <row r="875" ht="15.75" customHeight="1">
      <c r="K875" s="22"/>
      <c r="L875" s="22"/>
    </row>
    <row r="876" ht="15.75" customHeight="1">
      <c r="K876" s="22"/>
      <c r="L876" s="22"/>
    </row>
    <row r="877" ht="15.75" customHeight="1">
      <c r="K877" s="22"/>
      <c r="L877" s="22"/>
    </row>
    <row r="878" ht="15.75" customHeight="1">
      <c r="K878" s="22"/>
      <c r="L878" s="22"/>
    </row>
    <row r="879" ht="15.75" customHeight="1">
      <c r="K879" s="22"/>
      <c r="L879" s="22"/>
    </row>
    <row r="880" ht="15.75" customHeight="1">
      <c r="K880" s="22"/>
      <c r="L880" s="22"/>
    </row>
    <row r="881" ht="15.75" customHeight="1">
      <c r="K881" s="22"/>
      <c r="L881" s="22"/>
    </row>
    <row r="882" ht="15.75" customHeight="1">
      <c r="K882" s="22"/>
      <c r="L882" s="22"/>
    </row>
    <row r="883" ht="15.75" customHeight="1">
      <c r="K883" s="22"/>
      <c r="L883" s="22"/>
    </row>
    <row r="884" ht="15.75" customHeight="1">
      <c r="K884" s="22"/>
      <c r="L884" s="22"/>
    </row>
    <row r="885" ht="15.75" customHeight="1">
      <c r="K885" s="22"/>
      <c r="L885" s="22"/>
    </row>
    <row r="886" ht="15.75" customHeight="1">
      <c r="K886" s="22"/>
      <c r="L886" s="22"/>
    </row>
    <row r="887" ht="15.75" customHeight="1">
      <c r="K887" s="22"/>
      <c r="L887" s="22"/>
    </row>
    <row r="888" ht="15.75" customHeight="1">
      <c r="K888" s="22"/>
      <c r="L888" s="22"/>
    </row>
    <row r="889" ht="15.75" customHeight="1">
      <c r="K889" s="22"/>
      <c r="L889" s="22"/>
    </row>
    <row r="890" ht="15.75" customHeight="1">
      <c r="K890" s="22"/>
      <c r="L890" s="22"/>
    </row>
    <row r="891" ht="15.75" customHeight="1">
      <c r="K891" s="22"/>
      <c r="L891" s="22"/>
    </row>
    <row r="892" ht="15.75" customHeight="1">
      <c r="K892" s="22"/>
      <c r="L892" s="22"/>
    </row>
    <row r="893" ht="15.75" customHeight="1">
      <c r="K893" s="22"/>
      <c r="L893" s="22"/>
    </row>
    <row r="894" ht="15.75" customHeight="1">
      <c r="K894" s="22"/>
      <c r="L894" s="22"/>
    </row>
    <row r="895" ht="15.75" customHeight="1">
      <c r="K895" s="22"/>
      <c r="L895" s="22"/>
    </row>
    <row r="896" ht="15.75" customHeight="1">
      <c r="K896" s="22"/>
      <c r="L896" s="22"/>
    </row>
    <row r="897" ht="15.75" customHeight="1">
      <c r="K897" s="22"/>
      <c r="L897" s="22"/>
    </row>
    <row r="898" ht="15.75" customHeight="1">
      <c r="K898" s="22"/>
      <c r="L898" s="22"/>
    </row>
    <row r="899" ht="15.75" customHeight="1">
      <c r="K899" s="22"/>
      <c r="L899" s="22"/>
    </row>
    <row r="900" ht="15.75" customHeight="1">
      <c r="K900" s="22"/>
      <c r="L900" s="22"/>
    </row>
    <row r="901" ht="15.75" customHeight="1">
      <c r="K901" s="22"/>
      <c r="L901" s="22"/>
    </row>
    <row r="902" ht="15.75" customHeight="1">
      <c r="K902" s="22"/>
      <c r="L902" s="22"/>
    </row>
    <row r="903" ht="15.75" customHeight="1">
      <c r="K903" s="22"/>
      <c r="L903" s="22"/>
    </row>
    <row r="904" ht="15.75" customHeight="1">
      <c r="K904" s="22"/>
      <c r="L904" s="22"/>
    </row>
    <row r="905" ht="15.75" customHeight="1">
      <c r="K905" s="22"/>
      <c r="L905" s="22"/>
    </row>
    <row r="906" ht="15.75" customHeight="1">
      <c r="K906" s="22"/>
      <c r="L906" s="22"/>
    </row>
    <row r="907" ht="15.75" customHeight="1">
      <c r="K907" s="22"/>
      <c r="L907" s="22"/>
    </row>
    <row r="908" ht="15.75" customHeight="1">
      <c r="K908" s="22"/>
      <c r="L908" s="22"/>
    </row>
    <row r="909" ht="15.75" customHeight="1">
      <c r="K909" s="22"/>
      <c r="L909" s="22"/>
    </row>
    <row r="910" ht="15.75" customHeight="1">
      <c r="K910" s="22"/>
      <c r="L910" s="22"/>
    </row>
    <row r="911" ht="15.75" customHeight="1">
      <c r="K911" s="22"/>
      <c r="L911" s="22"/>
    </row>
    <row r="912" ht="15.75" customHeight="1">
      <c r="K912" s="22"/>
      <c r="L912" s="22"/>
    </row>
    <row r="913" ht="15.75" customHeight="1">
      <c r="K913" s="22"/>
      <c r="L913" s="22"/>
    </row>
    <row r="914" ht="15.75" customHeight="1">
      <c r="K914" s="22"/>
      <c r="L914" s="22"/>
    </row>
    <row r="915" ht="15.75" customHeight="1">
      <c r="K915" s="22"/>
      <c r="L915" s="22"/>
    </row>
    <row r="916" ht="15.75" customHeight="1">
      <c r="K916" s="22"/>
      <c r="L916" s="22"/>
    </row>
    <row r="917" ht="15.75" customHeight="1">
      <c r="K917" s="22"/>
      <c r="L917" s="22"/>
    </row>
    <row r="918" ht="15.75" customHeight="1">
      <c r="K918" s="22"/>
      <c r="L918" s="22"/>
    </row>
    <row r="919" ht="15.75" customHeight="1">
      <c r="K919" s="22"/>
      <c r="L919" s="22"/>
    </row>
    <row r="920" ht="15.75" customHeight="1">
      <c r="K920" s="22"/>
      <c r="L920" s="22"/>
    </row>
    <row r="921" ht="15.75" customHeight="1">
      <c r="K921" s="22"/>
      <c r="L921" s="22"/>
    </row>
    <row r="922" ht="15.75" customHeight="1">
      <c r="K922" s="22"/>
      <c r="L922" s="22"/>
    </row>
    <row r="923" ht="15.75" customHeight="1">
      <c r="K923" s="22"/>
      <c r="L923" s="22"/>
    </row>
    <row r="924" ht="15.75" customHeight="1">
      <c r="K924" s="22"/>
      <c r="L924" s="22"/>
    </row>
    <row r="925" ht="15.75" customHeight="1">
      <c r="K925" s="22"/>
      <c r="L925" s="22"/>
    </row>
    <row r="926" ht="15.75" customHeight="1">
      <c r="K926" s="22"/>
      <c r="L926" s="22"/>
    </row>
    <row r="927" ht="15.75" customHeight="1">
      <c r="K927" s="22"/>
      <c r="L927" s="22"/>
    </row>
    <row r="928" ht="15.75" customHeight="1">
      <c r="K928" s="22"/>
      <c r="L928" s="22"/>
    </row>
    <row r="929" ht="15.75" customHeight="1">
      <c r="K929" s="22"/>
      <c r="L929" s="22"/>
    </row>
    <row r="930" ht="15.75" customHeight="1">
      <c r="K930" s="22"/>
      <c r="L930" s="22"/>
    </row>
    <row r="931" ht="15.75" customHeight="1">
      <c r="K931" s="22"/>
      <c r="L931" s="22"/>
    </row>
    <row r="932" ht="15.75" customHeight="1">
      <c r="K932" s="22"/>
      <c r="L932" s="22"/>
    </row>
    <row r="933" ht="15.75" customHeight="1">
      <c r="K933" s="22"/>
      <c r="L933" s="22"/>
    </row>
    <row r="934" ht="15.75" customHeight="1">
      <c r="K934" s="22"/>
      <c r="L934" s="22"/>
    </row>
    <row r="935" ht="15.75" customHeight="1">
      <c r="K935" s="22"/>
      <c r="L935" s="22"/>
    </row>
    <row r="936" ht="15.75" customHeight="1">
      <c r="K936" s="22"/>
      <c r="L936" s="22"/>
    </row>
    <row r="937" ht="15.75" customHeight="1">
      <c r="K937" s="22"/>
      <c r="L937" s="22"/>
    </row>
    <row r="938" ht="15.75" customHeight="1">
      <c r="K938" s="22"/>
      <c r="L938" s="22"/>
    </row>
    <row r="939" ht="15.75" customHeight="1">
      <c r="K939" s="22"/>
      <c r="L939" s="22"/>
    </row>
    <row r="940" ht="15.75" customHeight="1">
      <c r="K940" s="22"/>
      <c r="L940" s="22"/>
    </row>
    <row r="941" ht="15.75" customHeight="1">
      <c r="K941" s="22"/>
      <c r="L941" s="22"/>
    </row>
    <row r="942" ht="15.75" customHeight="1">
      <c r="K942" s="22"/>
      <c r="L942" s="22"/>
    </row>
    <row r="943" ht="15.75" customHeight="1">
      <c r="K943" s="22"/>
      <c r="L943" s="22"/>
    </row>
    <row r="944" ht="15.75" customHeight="1">
      <c r="K944" s="22"/>
      <c r="L944" s="22"/>
    </row>
    <row r="945" ht="15.75" customHeight="1">
      <c r="K945" s="22"/>
      <c r="L945" s="22"/>
    </row>
    <row r="946" ht="15.75" customHeight="1">
      <c r="K946" s="22"/>
      <c r="L946" s="22"/>
    </row>
    <row r="947" ht="15.75" customHeight="1">
      <c r="K947" s="22"/>
      <c r="L947" s="22"/>
    </row>
    <row r="948" ht="15.75" customHeight="1">
      <c r="K948" s="22"/>
      <c r="L948" s="22"/>
    </row>
    <row r="949" ht="15.75" customHeight="1">
      <c r="K949" s="22"/>
      <c r="L949" s="22"/>
    </row>
    <row r="950" ht="15.75" customHeight="1">
      <c r="K950" s="22"/>
      <c r="L950" s="22"/>
    </row>
    <row r="951" ht="15.75" customHeight="1">
      <c r="K951" s="22"/>
      <c r="L951" s="22"/>
    </row>
    <row r="952" ht="15.75" customHeight="1">
      <c r="K952" s="22"/>
      <c r="L952" s="22"/>
    </row>
    <row r="953" ht="15.75" customHeight="1">
      <c r="K953" s="22"/>
      <c r="L953" s="22"/>
    </row>
    <row r="954" ht="15.75" customHeight="1">
      <c r="K954" s="22"/>
      <c r="L954" s="22"/>
    </row>
    <row r="955" ht="15.75" customHeight="1">
      <c r="K955" s="22"/>
      <c r="L955" s="22"/>
    </row>
    <row r="956" ht="15.75" customHeight="1">
      <c r="K956" s="22"/>
      <c r="L956" s="22"/>
    </row>
    <row r="957" ht="15.75" customHeight="1">
      <c r="K957" s="22"/>
      <c r="L957" s="22"/>
    </row>
    <row r="958" ht="15.75" customHeight="1">
      <c r="K958" s="22"/>
      <c r="L958" s="22"/>
    </row>
    <row r="959" ht="15.75" customHeight="1">
      <c r="K959" s="22"/>
      <c r="L959" s="22"/>
    </row>
    <row r="960" ht="15.75" customHeight="1">
      <c r="K960" s="22"/>
      <c r="L960" s="22"/>
    </row>
    <row r="961" ht="15.75" customHeight="1">
      <c r="K961" s="22"/>
      <c r="L961" s="22"/>
    </row>
    <row r="962" ht="15.75" customHeight="1">
      <c r="K962" s="22"/>
      <c r="L962" s="22"/>
    </row>
    <row r="963" ht="15.75" customHeight="1">
      <c r="K963" s="22"/>
      <c r="L963" s="22"/>
    </row>
    <row r="964" ht="15.75" customHeight="1">
      <c r="K964" s="22"/>
      <c r="L964" s="22"/>
    </row>
    <row r="965" ht="15.75" customHeight="1">
      <c r="K965" s="22"/>
      <c r="L965" s="22"/>
    </row>
    <row r="966" ht="15.75" customHeight="1">
      <c r="K966" s="22"/>
      <c r="L966" s="22"/>
    </row>
    <row r="967" ht="15.75" customHeight="1">
      <c r="K967" s="22"/>
      <c r="L967" s="22"/>
    </row>
    <row r="968" ht="15.75" customHeight="1">
      <c r="K968" s="22"/>
      <c r="L968" s="22"/>
    </row>
    <row r="969" ht="15.75" customHeight="1">
      <c r="K969" s="22"/>
      <c r="L969" s="22"/>
    </row>
    <row r="970" ht="15.75" customHeight="1">
      <c r="K970" s="22"/>
      <c r="L970" s="22"/>
    </row>
    <row r="971" ht="15.75" customHeight="1">
      <c r="K971" s="22"/>
      <c r="L971" s="22"/>
    </row>
    <row r="972" ht="15.75" customHeight="1">
      <c r="K972" s="22"/>
      <c r="L972" s="22"/>
    </row>
    <row r="973" ht="15.75" customHeight="1">
      <c r="K973" s="22"/>
      <c r="L973" s="22"/>
    </row>
    <row r="974" ht="15.75" customHeight="1">
      <c r="K974" s="22"/>
      <c r="L974" s="22"/>
    </row>
    <row r="975" ht="15.75" customHeight="1">
      <c r="K975" s="22"/>
      <c r="L975" s="22"/>
    </row>
    <row r="976" ht="15.75" customHeight="1">
      <c r="K976" s="22"/>
      <c r="L976" s="22"/>
    </row>
    <row r="977" ht="15.75" customHeight="1">
      <c r="K977" s="22"/>
      <c r="L977" s="22"/>
    </row>
    <row r="978" ht="15.75" customHeight="1">
      <c r="K978" s="22"/>
      <c r="L978" s="22"/>
    </row>
    <row r="979" ht="15.75" customHeight="1">
      <c r="K979" s="22"/>
      <c r="L979" s="22"/>
    </row>
    <row r="980" ht="15.75" customHeight="1">
      <c r="K980" s="22"/>
      <c r="L980" s="22"/>
    </row>
    <row r="981" ht="15.75" customHeight="1">
      <c r="K981" s="22"/>
      <c r="L981" s="22"/>
    </row>
    <row r="982" ht="15.75" customHeight="1">
      <c r="K982" s="22"/>
      <c r="L982" s="22"/>
    </row>
    <row r="983" ht="15.75" customHeight="1">
      <c r="K983" s="22"/>
      <c r="L983" s="22"/>
    </row>
    <row r="984" ht="15.75" customHeight="1">
      <c r="K984" s="22"/>
      <c r="L984" s="22"/>
    </row>
    <row r="985" ht="15.75" customHeight="1">
      <c r="K985" s="22"/>
      <c r="L985" s="22"/>
    </row>
    <row r="986" ht="15.75" customHeight="1">
      <c r="K986" s="22"/>
      <c r="L986" s="22"/>
    </row>
    <row r="987" ht="15.75" customHeight="1">
      <c r="K987" s="22"/>
      <c r="L987" s="22"/>
    </row>
    <row r="988" ht="15.75" customHeight="1">
      <c r="K988" s="22"/>
      <c r="L988" s="22"/>
    </row>
    <row r="989" ht="15.75" customHeight="1">
      <c r="K989" s="22"/>
      <c r="L989" s="22"/>
    </row>
    <row r="990" ht="15.75" customHeight="1">
      <c r="K990" s="22"/>
      <c r="L990" s="22"/>
    </row>
    <row r="991" ht="15.75" customHeight="1">
      <c r="K991" s="22"/>
      <c r="L991" s="22"/>
    </row>
    <row r="992" ht="15.75" customHeight="1">
      <c r="K992" s="22"/>
      <c r="L992" s="22"/>
    </row>
    <row r="993" ht="15.75" customHeight="1">
      <c r="K993" s="22"/>
      <c r="L993" s="22"/>
    </row>
    <row r="994" ht="15.75" customHeight="1">
      <c r="K994" s="22"/>
      <c r="L994" s="22"/>
    </row>
    <row r="995" ht="15.75" customHeight="1">
      <c r="K995" s="22"/>
      <c r="L995" s="22"/>
    </row>
    <row r="996" ht="15.75" customHeight="1">
      <c r="K996" s="22"/>
      <c r="L996" s="22"/>
    </row>
    <row r="997" ht="15.75" customHeight="1">
      <c r="K997" s="22"/>
      <c r="L997" s="22"/>
    </row>
    <row r="998" ht="15.75" customHeight="1">
      <c r="K998" s="22"/>
      <c r="L998" s="22"/>
    </row>
    <row r="999" ht="15.75" customHeight="1">
      <c r="K999" s="22"/>
      <c r="L999" s="22"/>
    </row>
  </sheetData>
  <mergeCells count="8">
    <mergeCell ref="A1:D3"/>
    <mergeCell ref="K1:L1"/>
    <mergeCell ref="E3:E4"/>
    <mergeCell ref="F3:F4"/>
    <mergeCell ref="G3:G4"/>
    <mergeCell ref="H3:H4"/>
    <mergeCell ref="I3:J3"/>
    <mergeCell ref="E1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8.63"/>
    <col customWidth="1" min="2" max="13" width="10.75"/>
    <col customWidth="1" min="14" max="14" width="19.38"/>
    <col customWidth="1" min="15" max="15" width="14.0"/>
    <col customWidth="1" min="16" max="16" width="14.38"/>
    <col customWidth="1" min="17" max="17" width="13.38"/>
    <col customWidth="1" min="18" max="18" width="16.0"/>
    <col customWidth="1" min="19" max="26" width="12.5"/>
  </cols>
  <sheetData>
    <row r="1" ht="15.75" customHeight="1">
      <c r="A1" s="1" t="s">
        <v>0</v>
      </c>
      <c r="N1" s="1" t="s">
        <v>1</v>
      </c>
      <c r="S1" s="1" t="s">
        <v>2</v>
      </c>
      <c r="U1" s="23"/>
      <c r="V1" s="23"/>
      <c r="W1" s="23"/>
      <c r="X1" s="23"/>
      <c r="Y1" s="24"/>
      <c r="Z1" s="24"/>
    </row>
    <row r="2" ht="15.75" customHeight="1">
      <c r="S2" s="25" t="s">
        <v>42</v>
      </c>
      <c r="T2" s="26">
        <f>AVERAGE(S5:S1000)</f>
        <v>0.002624981236</v>
      </c>
      <c r="V2" s="23"/>
      <c r="W2" s="23"/>
      <c r="X2" s="23"/>
      <c r="Y2" s="24"/>
      <c r="Z2" s="24"/>
    </row>
    <row r="3" ht="15.75" customHeight="1">
      <c r="N3" s="1" t="s">
        <v>5</v>
      </c>
      <c r="O3" s="1" t="s">
        <v>7</v>
      </c>
      <c r="P3" s="1" t="s">
        <v>8</v>
      </c>
      <c r="Q3" s="2" t="s">
        <v>9</v>
      </c>
      <c r="S3" s="25" t="s">
        <v>10</v>
      </c>
      <c r="T3" s="27">
        <f>STDEV(S5:S1000)</f>
        <v>0.005373550663</v>
      </c>
      <c r="V3" s="23"/>
      <c r="W3" s="23"/>
      <c r="X3" s="23"/>
      <c r="Y3" s="24"/>
      <c r="Z3" s="24"/>
    </row>
    <row r="4" ht="63.0" customHeight="1">
      <c r="A4" s="1" t="s">
        <v>12</v>
      </c>
      <c r="B4" s="1" t="s">
        <v>13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14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Q4" s="1" t="s">
        <v>7</v>
      </c>
      <c r="R4" s="1" t="s">
        <v>8</v>
      </c>
      <c r="S4" s="28" t="s">
        <v>16</v>
      </c>
      <c r="T4" s="28" t="s">
        <v>17</v>
      </c>
      <c r="U4" s="29"/>
      <c r="V4" s="29"/>
      <c r="W4" s="29"/>
      <c r="X4" s="29"/>
      <c r="Y4" s="29"/>
      <c r="Z4" s="29"/>
    </row>
    <row r="5" ht="15.75" customHeight="1">
      <c r="A5" s="30" t="s">
        <v>53</v>
      </c>
      <c r="B5" s="30">
        <v>0.22</v>
      </c>
      <c r="C5" s="30" t="s">
        <v>54</v>
      </c>
      <c r="D5" s="30">
        <v>2280.0</v>
      </c>
      <c r="E5" s="30">
        <v>650.0</v>
      </c>
      <c r="F5" s="30">
        <v>380.0</v>
      </c>
      <c r="G5" s="30">
        <v>7.7</v>
      </c>
      <c r="H5" s="30">
        <v>3.16</v>
      </c>
      <c r="I5" s="30">
        <v>2.67</v>
      </c>
      <c r="J5" s="30">
        <v>58000.0</v>
      </c>
      <c r="K5" s="30">
        <v>78000.0</v>
      </c>
      <c r="L5" s="30">
        <v>32.0</v>
      </c>
      <c r="M5" s="30">
        <v>310.0</v>
      </c>
      <c r="N5" s="18" t="s">
        <v>25</v>
      </c>
      <c r="O5" s="30">
        <v>2101.1071</v>
      </c>
      <c r="P5" s="30">
        <v>12275.0</v>
      </c>
      <c r="Q5" s="30">
        <v>2122.06</v>
      </c>
      <c r="R5" s="30">
        <v>12335.0</v>
      </c>
      <c r="S5" s="19">
        <f t="shared" ref="S5:T5" si="1">(ABS(Q5-O5))/O5</f>
        <v>0.00997231412</v>
      </c>
      <c r="T5" s="19">
        <f t="shared" si="1"/>
        <v>0.004887983707</v>
      </c>
    </row>
    <row r="6" ht="15.75" customHeight="1">
      <c r="A6" s="30" t="s">
        <v>55</v>
      </c>
      <c r="B6" s="30">
        <v>0.22</v>
      </c>
      <c r="C6" s="30" t="s">
        <v>54</v>
      </c>
      <c r="D6" s="30">
        <v>1050.0</v>
      </c>
      <c r="E6" s="30">
        <v>480.0</v>
      </c>
      <c r="F6" s="30">
        <v>150.0</v>
      </c>
      <c r="G6" s="30">
        <v>3.9</v>
      </c>
      <c r="H6" s="30">
        <v>1.56</v>
      </c>
      <c r="I6" s="30">
        <v>1.31</v>
      </c>
      <c r="J6" s="30">
        <v>270.0</v>
      </c>
      <c r="K6" s="30">
        <v>450.0</v>
      </c>
      <c r="L6" s="30">
        <v>32.0</v>
      </c>
      <c r="M6" s="30">
        <v>310.0</v>
      </c>
      <c r="N6" s="18" t="s">
        <v>25</v>
      </c>
      <c r="O6" s="30">
        <v>6.7918</v>
      </c>
      <c r="P6" s="30">
        <v>728.0</v>
      </c>
      <c r="Q6" s="30">
        <v>6.7918</v>
      </c>
      <c r="R6" s="30">
        <v>728.116259</v>
      </c>
      <c r="S6" s="19">
        <f t="shared" ref="S6:T6" si="2">(ABS(Q6-O6))/O6</f>
        <v>0</v>
      </c>
      <c r="T6" s="19">
        <f t="shared" si="2"/>
        <v>0.0001596964286</v>
      </c>
    </row>
    <row r="7" ht="15.75" customHeight="1">
      <c r="A7" s="30" t="s">
        <v>56</v>
      </c>
      <c r="B7" s="30">
        <v>0.22</v>
      </c>
      <c r="C7" s="30" t="s">
        <v>54</v>
      </c>
      <c r="D7" s="30">
        <v>460.0</v>
      </c>
      <c r="E7" s="30">
        <v>350.0</v>
      </c>
      <c r="F7" s="30">
        <v>120.0</v>
      </c>
      <c r="G7" s="30">
        <v>3.9</v>
      </c>
      <c r="H7" s="30">
        <v>1.56</v>
      </c>
      <c r="I7" s="30">
        <v>1.31</v>
      </c>
      <c r="J7" s="30">
        <v>40.0</v>
      </c>
      <c r="K7" s="30">
        <v>40.0</v>
      </c>
      <c r="L7" s="30">
        <v>32.0</v>
      </c>
      <c r="M7" s="30">
        <v>310.0</v>
      </c>
      <c r="N7" s="18" t="s">
        <v>25</v>
      </c>
      <c r="O7" s="30">
        <v>1.5774</v>
      </c>
      <c r="P7" s="30">
        <v>354.0</v>
      </c>
      <c r="Q7" s="30">
        <v>1.5774</v>
      </c>
      <c r="R7" s="30">
        <v>354.6991</v>
      </c>
      <c r="S7" s="19">
        <f t="shared" ref="S7:T7" si="3">(ABS(Q7-O7))/O7</f>
        <v>0</v>
      </c>
      <c r="T7" s="19">
        <f t="shared" si="3"/>
        <v>0.001974858757</v>
      </c>
    </row>
    <row r="8" ht="15.75" customHeight="1">
      <c r="A8" s="30" t="s">
        <v>57</v>
      </c>
      <c r="B8" s="30">
        <v>0.22</v>
      </c>
      <c r="C8" s="30" t="s">
        <v>54</v>
      </c>
      <c r="D8" s="30">
        <v>620.0</v>
      </c>
      <c r="E8" s="30">
        <v>500.0</v>
      </c>
      <c r="F8" s="30">
        <v>150.0</v>
      </c>
      <c r="G8" s="30">
        <v>3.9</v>
      </c>
      <c r="H8" s="30">
        <v>1.56</v>
      </c>
      <c r="I8" s="30">
        <v>1.31</v>
      </c>
      <c r="J8" s="30">
        <v>40.0</v>
      </c>
      <c r="K8" s="30">
        <v>40.0</v>
      </c>
      <c r="L8" s="30">
        <v>32.0</v>
      </c>
      <c r="M8" s="30">
        <v>310.0</v>
      </c>
      <c r="N8" s="18" t="s">
        <v>25</v>
      </c>
      <c r="O8" s="30">
        <v>1.6551</v>
      </c>
      <c r="P8" s="30">
        <v>363.0</v>
      </c>
      <c r="Q8" s="30">
        <v>1.6551</v>
      </c>
      <c r="R8" s="30">
        <v>363.2058</v>
      </c>
      <c r="S8" s="19">
        <f t="shared" ref="S8:T8" si="4">(ABS(Q8-O8))/O8</f>
        <v>0</v>
      </c>
      <c r="T8" s="19">
        <f t="shared" si="4"/>
        <v>0.0005669421488</v>
      </c>
    </row>
    <row r="9" ht="15.75" customHeight="1">
      <c r="A9" s="30" t="s">
        <v>58</v>
      </c>
      <c r="B9" s="30">
        <v>0.22</v>
      </c>
      <c r="C9" s="30" t="s">
        <v>54</v>
      </c>
      <c r="D9" s="30">
        <v>620.0</v>
      </c>
      <c r="E9" s="30">
        <v>500.0</v>
      </c>
      <c r="F9" s="30">
        <v>150.0</v>
      </c>
      <c r="G9" s="30">
        <v>3.9</v>
      </c>
      <c r="H9" s="30">
        <v>1.64</v>
      </c>
      <c r="I9" s="30">
        <v>1.42</v>
      </c>
      <c r="J9" s="30">
        <v>40.0</v>
      </c>
      <c r="K9" s="30">
        <v>40.0</v>
      </c>
      <c r="L9" s="30">
        <v>32.0</v>
      </c>
      <c r="M9" s="30">
        <v>310.0</v>
      </c>
      <c r="N9" s="18" t="s">
        <v>25</v>
      </c>
      <c r="O9" s="30">
        <v>1.6551</v>
      </c>
      <c r="P9" s="30">
        <v>363.0</v>
      </c>
      <c r="Q9" s="30">
        <v>1.6551</v>
      </c>
      <c r="R9" s="30">
        <v>363.2058</v>
      </c>
      <c r="S9" s="19">
        <f t="shared" ref="S9:T9" si="5">(ABS(Q9-O9))/O9</f>
        <v>0</v>
      </c>
      <c r="T9" s="19">
        <f t="shared" si="5"/>
        <v>0.0005669421488</v>
      </c>
    </row>
    <row r="10" ht="15.75" customHeight="1">
      <c r="A10" s="30" t="s">
        <v>59</v>
      </c>
      <c r="B10" s="30">
        <v>0.22</v>
      </c>
      <c r="C10" s="30" t="s">
        <v>54</v>
      </c>
      <c r="D10" s="30">
        <v>1440.0</v>
      </c>
      <c r="E10" s="30">
        <v>490.0</v>
      </c>
      <c r="F10" s="30">
        <v>120.0</v>
      </c>
      <c r="G10" s="30">
        <v>1.9</v>
      </c>
      <c r="H10" s="30">
        <v>0.75</v>
      </c>
      <c r="I10" s="30">
        <v>0.63</v>
      </c>
      <c r="J10" s="30">
        <v>8500.0</v>
      </c>
      <c r="K10" s="30">
        <v>9700.0</v>
      </c>
      <c r="L10" s="30">
        <v>32.0</v>
      </c>
      <c r="M10" s="30">
        <v>310.0</v>
      </c>
      <c r="N10" s="18" t="s">
        <v>25</v>
      </c>
      <c r="O10" s="30">
        <v>61.1596</v>
      </c>
      <c r="P10" s="30">
        <v>2149.0</v>
      </c>
      <c r="Q10" s="30">
        <v>61.9769</v>
      </c>
      <c r="R10" s="30">
        <v>2136.4599</v>
      </c>
      <c r="S10" s="19">
        <f t="shared" ref="S10:T10" si="6">(ABS(Q10-O10))/O10</f>
        <v>0.01336339675</v>
      </c>
      <c r="T10" s="19">
        <f t="shared" si="6"/>
        <v>0.005835318753</v>
      </c>
    </row>
    <row r="11" ht="15.75" customHeight="1">
      <c r="A11" s="30" t="s">
        <v>60</v>
      </c>
      <c r="B11" s="30">
        <v>0.22</v>
      </c>
      <c r="C11" s="30" t="s">
        <v>54</v>
      </c>
      <c r="D11" s="30">
        <v>2200.0</v>
      </c>
      <c r="E11" s="30">
        <v>740.0</v>
      </c>
      <c r="F11" s="30">
        <v>520.0</v>
      </c>
      <c r="G11" s="30">
        <v>1.8</v>
      </c>
      <c r="H11" s="30">
        <v>0.71</v>
      </c>
      <c r="I11" s="30">
        <v>0.6</v>
      </c>
      <c r="J11" s="30">
        <v>9000.0</v>
      </c>
      <c r="K11" s="30">
        <v>9900.0</v>
      </c>
      <c r="L11" s="30">
        <v>32.0</v>
      </c>
      <c r="M11" s="30">
        <v>310.0</v>
      </c>
      <c r="N11" s="18" t="s">
        <v>25</v>
      </c>
      <c r="O11" s="30">
        <v>60.3945</v>
      </c>
      <c r="P11" s="30">
        <v>2136.0</v>
      </c>
      <c r="Q11" s="30">
        <v>60.3945</v>
      </c>
      <c r="R11" s="30">
        <v>2136.4599</v>
      </c>
      <c r="S11" s="19">
        <f t="shared" ref="S11:T11" si="7">(ABS(Q11-O11))/O11</f>
        <v>0</v>
      </c>
      <c r="T11" s="19">
        <f t="shared" si="7"/>
        <v>0.0002153089888</v>
      </c>
    </row>
    <row r="12" ht="15.75" customHeight="1">
      <c r="A12" s="30" t="s">
        <v>61</v>
      </c>
      <c r="B12" s="30">
        <v>0.22</v>
      </c>
      <c r="C12" s="30" t="s">
        <v>54</v>
      </c>
      <c r="D12" s="30">
        <v>1440.0</v>
      </c>
      <c r="E12" s="30">
        <v>490.0</v>
      </c>
      <c r="F12" s="30">
        <v>120.0</v>
      </c>
      <c r="G12" s="30">
        <v>1.8</v>
      </c>
      <c r="H12" s="30">
        <v>0.71</v>
      </c>
      <c r="I12" s="30">
        <v>0.6</v>
      </c>
      <c r="J12" s="30">
        <v>18000.0</v>
      </c>
      <c r="K12" s="30">
        <v>22000.0</v>
      </c>
      <c r="L12" s="30">
        <v>29.8</v>
      </c>
      <c r="M12" s="30">
        <v>310.0</v>
      </c>
      <c r="N12" s="18" t="s">
        <v>25</v>
      </c>
      <c r="O12" s="30">
        <v>125.4403</v>
      </c>
      <c r="P12" s="30">
        <v>3062.0</v>
      </c>
      <c r="Q12" s="30">
        <v>125.4388</v>
      </c>
      <c r="R12" s="30">
        <v>3062.4326</v>
      </c>
      <c r="S12" s="19">
        <f t="shared" ref="S12:T12" si="8">(ABS(Q12-O12))/O12</f>
        <v>0.00001195787956</v>
      </c>
      <c r="T12" s="19">
        <f t="shared" si="8"/>
        <v>0.000141280209</v>
      </c>
    </row>
    <row r="13" ht="15.75" customHeight="1">
      <c r="A13" s="30" t="s">
        <v>62</v>
      </c>
      <c r="B13" s="30">
        <v>0.22</v>
      </c>
      <c r="C13" s="30" t="s">
        <v>54</v>
      </c>
      <c r="D13" s="30">
        <v>1440.0</v>
      </c>
      <c r="E13" s="30">
        <v>490.0</v>
      </c>
      <c r="F13" s="30">
        <v>120.0</v>
      </c>
      <c r="G13" s="30">
        <v>1.9</v>
      </c>
      <c r="H13" s="30">
        <v>0.75</v>
      </c>
      <c r="I13" s="30">
        <v>0.63</v>
      </c>
      <c r="J13" s="30">
        <v>960.0</v>
      </c>
      <c r="K13" s="30">
        <v>2560.0</v>
      </c>
      <c r="L13" s="30">
        <v>32.0</v>
      </c>
      <c r="M13" s="30">
        <v>310.0</v>
      </c>
      <c r="N13" s="18" t="s">
        <v>25</v>
      </c>
      <c r="O13" s="30">
        <v>15.449</v>
      </c>
      <c r="P13" s="30">
        <v>1092.0</v>
      </c>
      <c r="Q13" s="30">
        <v>15.6558</v>
      </c>
      <c r="R13" s="30">
        <v>1098.6682</v>
      </c>
      <c r="S13" s="19">
        <f t="shared" ref="S13:T13" si="9">(ABS(Q13-O13))/O13</f>
        <v>0.01338597968</v>
      </c>
      <c r="T13" s="19">
        <f t="shared" si="9"/>
        <v>0.006106410256</v>
      </c>
    </row>
    <row r="14" ht="15.75" customHeight="1">
      <c r="A14" s="30" t="s">
        <v>63</v>
      </c>
      <c r="B14" s="30">
        <v>0.22</v>
      </c>
      <c r="C14" s="30" t="s">
        <v>54</v>
      </c>
      <c r="D14" s="30">
        <v>800.0</v>
      </c>
      <c r="E14" s="30">
        <v>600.0</v>
      </c>
      <c r="F14" s="30">
        <v>230.0</v>
      </c>
      <c r="G14" s="30">
        <v>3.9</v>
      </c>
      <c r="H14" s="30">
        <v>1.56</v>
      </c>
      <c r="I14" s="30">
        <v>1.31</v>
      </c>
      <c r="J14" s="30">
        <v>660.0</v>
      </c>
      <c r="K14" s="30">
        <v>1860.0</v>
      </c>
      <c r="L14" s="30">
        <v>32.0</v>
      </c>
      <c r="M14" s="30">
        <v>310.0</v>
      </c>
      <c r="N14" s="18" t="s">
        <v>25</v>
      </c>
      <c r="O14" s="30">
        <v>24.8721</v>
      </c>
      <c r="P14" s="30">
        <v>1380.0</v>
      </c>
      <c r="Q14" s="30">
        <v>24.8721</v>
      </c>
      <c r="R14" s="30">
        <v>1380.0</v>
      </c>
      <c r="S14" s="19">
        <f t="shared" ref="S14:T14" si="10">(ABS(Q14-O14))/O14</f>
        <v>0</v>
      </c>
      <c r="T14" s="19">
        <f t="shared" si="10"/>
        <v>0</v>
      </c>
    </row>
    <row r="15" ht="15.75" customHeight="1">
      <c r="A15" s="30" t="s">
        <v>64</v>
      </c>
      <c r="B15" s="30">
        <v>0.22</v>
      </c>
      <c r="C15" s="30" t="s">
        <v>54</v>
      </c>
      <c r="D15" s="30">
        <v>1880.0</v>
      </c>
      <c r="E15" s="30">
        <v>1600.0</v>
      </c>
      <c r="F15" s="30">
        <v>460.0</v>
      </c>
      <c r="G15" s="30">
        <v>9.7</v>
      </c>
      <c r="H15" s="30">
        <v>4.03</v>
      </c>
      <c r="I15" s="30">
        <v>3.4</v>
      </c>
      <c r="J15" s="30">
        <v>30000.0</v>
      </c>
      <c r="K15" s="30">
        <v>38000.0</v>
      </c>
      <c r="L15" s="30">
        <v>32.0</v>
      </c>
      <c r="M15" s="30">
        <v>310.0</v>
      </c>
      <c r="N15" s="18" t="s">
        <v>25</v>
      </c>
      <c r="O15" s="30">
        <v>1278.369</v>
      </c>
      <c r="P15" s="30">
        <v>9610.0</v>
      </c>
      <c r="Q15" s="30">
        <v>1278.3689</v>
      </c>
      <c r="R15" s="30">
        <v>9610.1169</v>
      </c>
      <c r="S15" s="19">
        <f t="shared" ref="S15:T15" si="11">(ABS(Q15-O15))/O15</f>
        <v>0.00000007822467533</v>
      </c>
      <c r="T15" s="19">
        <f t="shared" si="11"/>
        <v>0.00001216441207</v>
      </c>
    </row>
    <row r="16" ht="15.75" customHeight="1">
      <c r="A16" s="30" t="s">
        <v>65</v>
      </c>
      <c r="B16" s="30">
        <v>0.22</v>
      </c>
      <c r="C16" s="30" t="s">
        <v>54</v>
      </c>
      <c r="D16" s="30">
        <v>870.0</v>
      </c>
      <c r="E16" s="30">
        <v>450.0</v>
      </c>
      <c r="F16" s="30">
        <v>150.0</v>
      </c>
      <c r="G16" s="30">
        <v>9.7</v>
      </c>
      <c r="H16" s="30">
        <v>4.03</v>
      </c>
      <c r="I16" s="30">
        <v>3.4</v>
      </c>
      <c r="J16" s="30">
        <v>95.0</v>
      </c>
      <c r="K16" s="30">
        <v>95.0</v>
      </c>
      <c r="L16" s="30">
        <v>32.0</v>
      </c>
      <c r="M16" s="30">
        <v>310.0</v>
      </c>
      <c r="N16" s="18" t="s">
        <v>25</v>
      </c>
      <c r="O16" s="30">
        <v>4.1301</v>
      </c>
      <c r="P16" s="30">
        <v>569.0</v>
      </c>
      <c r="Q16" s="30">
        <v>4.1301</v>
      </c>
      <c r="R16" s="30">
        <v>569.8793</v>
      </c>
      <c r="S16" s="19">
        <f t="shared" ref="S16:T16" si="12">(ABS(Q16-O16))/O16</f>
        <v>0</v>
      </c>
      <c r="T16" s="19">
        <f t="shared" si="12"/>
        <v>0.001545342707</v>
      </c>
    </row>
    <row r="17" ht="15.75" customHeight="1">
      <c r="A17" s="30" t="s">
        <v>66</v>
      </c>
      <c r="B17" s="30">
        <v>0.22</v>
      </c>
      <c r="C17" s="30" t="s">
        <v>54</v>
      </c>
      <c r="D17" s="30">
        <v>720.0</v>
      </c>
      <c r="E17" s="30">
        <v>450.0</v>
      </c>
      <c r="F17" s="30">
        <v>150.0</v>
      </c>
      <c r="G17" s="30">
        <v>9.7</v>
      </c>
      <c r="H17" s="30">
        <v>4.03</v>
      </c>
      <c r="I17" s="30">
        <v>3.4</v>
      </c>
      <c r="J17" s="30">
        <v>95.0</v>
      </c>
      <c r="K17" s="30">
        <v>95.0</v>
      </c>
      <c r="L17" s="30">
        <v>32.0</v>
      </c>
      <c r="M17" s="30">
        <v>310.0</v>
      </c>
      <c r="N17" s="18" t="s">
        <v>25</v>
      </c>
      <c r="O17" s="30">
        <v>4.1848</v>
      </c>
      <c r="P17" s="30">
        <v>573.0</v>
      </c>
      <c r="Q17" s="30">
        <v>4.1847</v>
      </c>
      <c r="R17" s="30">
        <v>573.5849</v>
      </c>
      <c r="S17" s="19">
        <f t="shared" ref="S17:T17" si="13">(ABS(Q17-O17))/O17</f>
        <v>0.00002389600459</v>
      </c>
      <c r="T17" s="19">
        <f t="shared" si="13"/>
        <v>0.001020767888</v>
      </c>
    </row>
    <row r="18" ht="15.75" customHeight="1">
      <c r="A18" s="30" t="s">
        <v>67</v>
      </c>
      <c r="B18" s="30">
        <v>0.22</v>
      </c>
      <c r="C18" s="30" t="s">
        <v>54</v>
      </c>
      <c r="D18" s="30">
        <v>720.0</v>
      </c>
      <c r="E18" s="30">
        <v>450.0</v>
      </c>
      <c r="F18" s="30">
        <v>150.0</v>
      </c>
      <c r="G18" s="30">
        <v>9.7</v>
      </c>
      <c r="H18" s="30">
        <v>4.03</v>
      </c>
      <c r="I18" s="30">
        <v>3.4</v>
      </c>
      <c r="J18" s="30">
        <v>95.0</v>
      </c>
      <c r="K18" s="30">
        <v>95.0</v>
      </c>
      <c r="L18" s="30">
        <v>32.0</v>
      </c>
      <c r="M18" s="30">
        <v>310.0</v>
      </c>
      <c r="N18" s="18" t="s">
        <v>25</v>
      </c>
      <c r="O18" s="30">
        <v>4.1848</v>
      </c>
      <c r="P18" s="30">
        <v>573.0</v>
      </c>
      <c r="Q18" s="30">
        <v>4.1847</v>
      </c>
      <c r="R18" s="30">
        <v>573.5849</v>
      </c>
      <c r="S18" s="19">
        <f t="shared" ref="S18:T18" si="14">(ABS(Q18-O18))/O18</f>
        <v>0.00002389600459</v>
      </c>
      <c r="T18" s="19">
        <f t="shared" si="14"/>
        <v>0.001020767888</v>
      </c>
    </row>
    <row r="19" ht="15.75" customHeight="1">
      <c r="A19" s="30" t="s">
        <v>68</v>
      </c>
      <c r="B19" s="30">
        <v>0.22</v>
      </c>
      <c r="C19" s="30" t="s">
        <v>54</v>
      </c>
      <c r="D19" s="30">
        <v>720.0</v>
      </c>
      <c r="E19" s="30">
        <v>450.0</v>
      </c>
      <c r="F19" s="30">
        <v>150.0</v>
      </c>
      <c r="G19" s="30">
        <v>9.7</v>
      </c>
      <c r="H19" s="30">
        <v>4.03</v>
      </c>
      <c r="I19" s="30">
        <v>3.4</v>
      </c>
      <c r="J19" s="30">
        <v>95.0</v>
      </c>
      <c r="K19" s="30">
        <v>95.0</v>
      </c>
      <c r="L19" s="30">
        <v>32.0</v>
      </c>
      <c r="M19" s="30">
        <v>310.0</v>
      </c>
      <c r="N19" s="18" t="s">
        <v>25</v>
      </c>
      <c r="O19" s="30">
        <v>4.1848</v>
      </c>
      <c r="P19" s="30">
        <v>573.0</v>
      </c>
      <c r="Q19" s="30">
        <v>4.1847</v>
      </c>
      <c r="R19" s="30">
        <v>573.5849</v>
      </c>
      <c r="S19" s="19">
        <f t="shared" ref="S19:T19" si="15">(ABS(Q19-O19))/O19</f>
        <v>0.00002389600459</v>
      </c>
      <c r="T19" s="19">
        <f t="shared" si="15"/>
        <v>0.001020767888</v>
      </c>
    </row>
    <row r="20" ht="15.75" customHeight="1">
      <c r="A20" s="30" t="s">
        <v>69</v>
      </c>
      <c r="B20" s="30">
        <v>0.22</v>
      </c>
      <c r="C20" s="30" t="s">
        <v>54</v>
      </c>
      <c r="D20" s="30">
        <v>1880.0</v>
      </c>
      <c r="E20" s="30">
        <v>790.0</v>
      </c>
      <c r="F20" s="30">
        <v>360.0</v>
      </c>
      <c r="G20" s="30">
        <v>7.7</v>
      </c>
      <c r="H20" s="30">
        <v>3.16</v>
      </c>
      <c r="I20" s="30">
        <v>2.67</v>
      </c>
      <c r="J20" s="30">
        <v>40.0</v>
      </c>
      <c r="K20" s="30">
        <v>40.0</v>
      </c>
      <c r="L20" s="30">
        <v>32.0</v>
      </c>
      <c r="M20" s="30">
        <v>310.0</v>
      </c>
      <c r="N20" s="18" t="s">
        <v>25</v>
      </c>
      <c r="O20" s="30">
        <v>3.1832</v>
      </c>
      <c r="P20" s="30">
        <v>501.0</v>
      </c>
      <c r="Q20" s="30">
        <v>3.1832</v>
      </c>
      <c r="R20" s="30">
        <v>501.2723</v>
      </c>
      <c r="S20" s="19">
        <f t="shared" ref="S20:T20" si="16">(ABS(Q20-O20))/O20</f>
        <v>0</v>
      </c>
      <c r="T20" s="19">
        <f t="shared" si="16"/>
        <v>0.0005435129741</v>
      </c>
    </row>
    <row r="21" ht="15.75" customHeight="1">
      <c r="A21" s="30" t="s">
        <v>70</v>
      </c>
      <c r="B21" s="30">
        <v>0.22</v>
      </c>
      <c r="C21" s="30" t="s">
        <v>54</v>
      </c>
      <c r="D21" s="30">
        <v>1460.0</v>
      </c>
      <c r="E21" s="30">
        <v>500.0</v>
      </c>
      <c r="F21" s="30">
        <v>110.0</v>
      </c>
      <c r="G21" s="30">
        <v>3.1</v>
      </c>
      <c r="H21" s="30">
        <v>1.28</v>
      </c>
      <c r="I21" s="30">
        <v>1.1</v>
      </c>
      <c r="J21" s="30">
        <v>950.0</v>
      </c>
      <c r="K21" s="30">
        <v>1600.0</v>
      </c>
      <c r="L21" s="30">
        <v>32.0</v>
      </c>
      <c r="M21" s="30">
        <v>310.0</v>
      </c>
      <c r="N21" s="18" t="s">
        <v>25</v>
      </c>
      <c r="O21" s="30">
        <v>16.4253</v>
      </c>
      <c r="P21" s="30">
        <v>1124.0</v>
      </c>
      <c r="Q21" s="30">
        <v>16.4252</v>
      </c>
      <c r="R21" s="30">
        <v>1124.9438</v>
      </c>
      <c r="S21" s="19">
        <f t="shared" ref="S21:T21" si="17">(ABS(Q21-O21))/O21</f>
        <v>0.000006088168861</v>
      </c>
      <c r="T21" s="19">
        <f t="shared" si="17"/>
        <v>0.0008396797153</v>
      </c>
    </row>
    <row r="22" ht="15.75" customHeight="1">
      <c r="A22" s="30" t="s">
        <v>71</v>
      </c>
      <c r="B22" s="30">
        <v>0.22</v>
      </c>
      <c r="C22" s="30" t="s">
        <v>54</v>
      </c>
      <c r="D22" s="30">
        <v>500.0</v>
      </c>
      <c r="E22" s="30">
        <v>390.0</v>
      </c>
      <c r="F22" s="30">
        <v>100.0</v>
      </c>
      <c r="G22" s="30">
        <v>3.1</v>
      </c>
      <c r="H22" s="30">
        <v>1.23</v>
      </c>
      <c r="I22" s="30">
        <v>1.04</v>
      </c>
      <c r="J22" s="30">
        <v>100.0</v>
      </c>
      <c r="K22" s="30">
        <v>100.0</v>
      </c>
      <c r="L22" s="30">
        <v>32.0</v>
      </c>
      <c r="M22" s="30">
        <v>310.0</v>
      </c>
      <c r="N22" s="18" t="s">
        <v>25</v>
      </c>
      <c r="O22" s="30">
        <v>1.2727</v>
      </c>
      <c r="P22" s="30">
        <v>319.0</v>
      </c>
      <c r="Q22" s="30">
        <v>1.2726</v>
      </c>
      <c r="R22" s="30">
        <v>319.1088</v>
      </c>
      <c r="S22" s="19">
        <f t="shared" ref="S22:T22" si="18">(ABS(Q22-O22))/O22</f>
        <v>0.00007857311228</v>
      </c>
      <c r="T22" s="19">
        <f t="shared" si="18"/>
        <v>0.0003410658307</v>
      </c>
    </row>
    <row r="23" ht="15.75" customHeight="1">
      <c r="A23" s="30" t="s">
        <v>72</v>
      </c>
      <c r="B23" s="30">
        <v>13.8</v>
      </c>
      <c r="C23" s="30" t="s">
        <v>54</v>
      </c>
      <c r="D23" s="30">
        <v>1244.6</v>
      </c>
      <c r="E23" s="30">
        <v>1230.0</v>
      </c>
      <c r="F23" s="30">
        <v>2000.0</v>
      </c>
      <c r="G23" s="30" t="s">
        <v>73</v>
      </c>
      <c r="H23" s="30">
        <v>0.53</v>
      </c>
      <c r="I23" s="30">
        <v>0.52</v>
      </c>
      <c r="J23" s="30">
        <v>100.0</v>
      </c>
      <c r="K23" s="30">
        <v>100.0</v>
      </c>
      <c r="L23" s="30">
        <v>152.0</v>
      </c>
      <c r="M23" s="30">
        <v>310.0</v>
      </c>
      <c r="N23" s="18" t="s">
        <v>25</v>
      </c>
      <c r="O23" s="30">
        <v>0.688</v>
      </c>
      <c r="P23" s="30">
        <v>220.0</v>
      </c>
      <c r="Q23" s="30">
        <v>0.6802</v>
      </c>
      <c r="R23" s="30">
        <v>220.1372</v>
      </c>
      <c r="S23" s="19">
        <f t="shared" ref="S23:T23" si="19">(ABS(Q23-O23))/O23</f>
        <v>0.0113372093</v>
      </c>
      <c r="T23" s="19">
        <f t="shared" si="19"/>
        <v>0.0006236363636</v>
      </c>
    </row>
    <row r="24" ht="15.75" customHeight="1">
      <c r="A24" s="30" t="s">
        <v>74</v>
      </c>
      <c r="B24" s="30">
        <v>13.8</v>
      </c>
      <c r="C24" s="30" t="s">
        <v>54</v>
      </c>
      <c r="D24" s="30">
        <v>1244.6</v>
      </c>
      <c r="E24" s="30">
        <v>1240.0</v>
      </c>
      <c r="F24" s="30">
        <v>2560.0</v>
      </c>
      <c r="G24" s="30">
        <v>0.585</v>
      </c>
      <c r="H24" s="30">
        <v>0.53</v>
      </c>
      <c r="I24" s="30">
        <v>0.52</v>
      </c>
      <c r="J24" s="30">
        <v>400.0</v>
      </c>
      <c r="K24" s="30">
        <v>410.0</v>
      </c>
      <c r="L24" s="30">
        <v>145.7</v>
      </c>
      <c r="M24" s="30">
        <v>310.0</v>
      </c>
      <c r="N24" s="18" t="s">
        <v>25</v>
      </c>
      <c r="O24" s="30">
        <v>2.7026</v>
      </c>
      <c r="P24" s="30">
        <v>505.0</v>
      </c>
      <c r="Q24" s="30">
        <v>2.7026</v>
      </c>
      <c r="R24" s="30">
        <v>505.9177</v>
      </c>
      <c r="S24" s="19">
        <f t="shared" ref="S24:T24" si="20">(ABS(Q24-O24))/O24</f>
        <v>0</v>
      </c>
      <c r="T24" s="19">
        <f t="shared" si="20"/>
        <v>0.001817227723</v>
      </c>
    </row>
    <row r="25" ht="15.75" customHeight="1">
      <c r="A25" s="30" t="s">
        <v>74</v>
      </c>
      <c r="B25" s="30">
        <v>13.8</v>
      </c>
      <c r="C25" s="30" t="s">
        <v>54</v>
      </c>
      <c r="D25" s="30">
        <v>1244.6</v>
      </c>
      <c r="E25" s="30">
        <v>1240.0</v>
      </c>
      <c r="F25" s="30">
        <v>2560.0</v>
      </c>
      <c r="G25" s="30">
        <v>0.585</v>
      </c>
      <c r="H25" s="30">
        <v>0.53</v>
      </c>
      <c r="I25" s="30">
        <v>0.52</v>
      </c>
      <c r="J25" s="30">
        <v>400.0</v>
      </c>
      <c r="K25" s="30">
        <v>410.0</v>
      </c>
      <c r="L25" s="30">
        <v>145.7</v>
      </c>
      <c r="M25" s="30">
        <v>480.0</v>
      </c>
      <c r="N25" s="18" t="s">
        <v>25</v>
      </c>
      <c r="O25" s="30">
        <v>1.3092</v>
      </c>
      <c r="P25" s="30">
        <v>505.0</v>
      </c>
      <c r="Q25" s="30">
        <v>1.3092</v>
      </c>
      <c r="R25" s="30">
        <v>505.9177</v>
      </c>
      <c r="S25" s="19">
        <f t="shared" ref="S25:T25" si="21">(ABS(Q25-O25))/O25</f>
        <v>0</v>
      </c>
      <c r="T25" s="19">
        <f t="shared" si="21"/>
        <v>0.001817227723</v>
      </c>
    </row>
    <row r="26" ht="15.75" customHeight="1">
      <c r="A26" s="30" t="s">
        <v>74</v>
      </c>
      <c r="B26" s="30">
        <v>13.8</v>
      </c>
      <c r="C26" s="30" t="s">
        <v>54</v>
      </c>
      <c r="D26" s="30">
        <v>1244.6</v>
      </c>
      <c r="E26" s="30">
        <v>1240.0</v>
      </c>
      <c r="F26" s="30">
        <v>2560.0</v>
      </c>
      <c r="G26" s="30">
        <v>0.585</v>
      </c>
      <c r="H26" s="30">
        <v>0.53</v>
      </c>
      <c r="I26" s="30">
        <v>0.52</v>
      </c>
      <c r="J26" s="30">
        <v>400.0</v>
      </c>
      <c r="K26" s="30">
        <v>410.0</v>
      </c>
      <c r="L26" s="30">
        <v>145.7</v>
      </c>
      <c r="M26" s="30">
        <v>1100.0</v>
      </c>
      <c r="N26" s="18" t="s">
        <v>25</v>
      </c>
      <c r="O26" s="30">
        <v>0.3311</v>
      </c>
      <c r="P26" s="30">
        <v>505.0</v>
      </c>
      <c r="Q26" s="30">
        <v>0.33114</v>
      </c>
      <c r="R26" s="30">
        <v>505.9177</v>
      </c>
      <c r="S26" s="19">
        <f t="shared" ref="S26:T26" si="22">(ABS(Q26-O26))/O26</f>
        <v>0.0001208094231</v>
      </c>
      <c r="T26" s="19">
        <f t="shared" si="22"/>
        <v>0.001817227723</v>
      </c>
    </row>
    <row r="27" ht="15.75" customHeight="1">
      <c r="A27" s="30" t="s">
        <v>74</v>
      </c>
      <c r="B27" s="30">
        <v>13.8</v>
      </c>
      <c r="C27" s="30" t="s">
        <v>54</v>
      </c>
      <c r="D27" s="30">
        <v>1244.6</v>
      </c>
      <c r="E27" s="30">
        <v>1240.0</v>
      </c>
      <c r="F27" s="30">
        <v>2560.0</v>
      </c>
      <c r="G27" s="30">
        <v>0.585</v>
      </c>
      <c r="H27" s="30">
        <v>0.53</v>
      </c>
      <c r="I27" s="30">
        <v>0.52</v>
      </c>
      <c r="J27" s="30">
        <v>400.0</v>
      </c>
      <c r="K27" s="30">
        <v>410.0</v>
      </c>
      <c r="L27" s="30">
        <v>145.7</v>
      </c>
      <c r="M27" s="30">
        <v>2000.0</v>
      </c>
      <c r="N27" s="18" t="s">
        <v>25</v>
      </c>
      <c r="O27" s="30">
        <v>0.1229</v>
      </c>
      <c r="P27" s="30">
        <v>505.0</v>
      </c>
      <c r="Q27" s="30">
        <v>0.1229</v>
      </c>
      <c r="R27" s="30">
        <v>505.9177</v>
      </c>
      <c r="S27" s="19">
        <f t="shared" ref="S27:T27" si="23">(ABS(Q27-O27))/O27</f>
        <v>0</v>
      </c>
      <c r="T27" s="19">
        <f t="shared" si="23"/>
        <v>0.001817227723</v>
      </c>
    </row>
    <row r="28" ht="15.75" customHeight="1">
      <c r="A28" s="30" t="s">
        <v>75</v>
      </c>
      <c r="B28" s="30">
        <v>13.8</v>
      </c>
      <c r="C28" s="30" t="s">
        <v>54</v>
      </c>
      <c r="D28" s="30">
        <v>2850.0</v>
      </c>
      <c r="E28" s="30">
        <v>1240.0</v>
      </c>
      <c r="F28" s="30">
        <v>2560.0</v>
      </c>
      <c r="G28" s="30">
        <v>0.585</v>
      </c>
      <c r="H28" s="30">
        <v>0.53</v>
      </c>
      <c r="I28" s="30">
        <v>0.52</v>
      </c>
      <c r="J28" s="30">
        <v>400.0</v>
      </c>
      <c r="K28" s="30">
        <v>410.0</v>
      </c>
      <c r="L28" s="30">
        <v>145.7</v>
      </c>
      <c r="M28" s="30">
        <v>310.0</v>
      </c>
      <c r="N28" s="18" t="s">
        <v>25</v>
      </c>
      <c r="O28" s="30">
        <v>2.7026</v>
      </c>
      <c r="P28" s="30">
        <v>505.0</v>
      </c>
      <c r="Q28" s="30">
        <v>2.7026</v>
      </c>
      <c r="R28" s="30">
        <v>505.9177</v>
      </c>
      <c r="S28" s="19">
        <f t="shared" ref="S28:T28" si="24">(ABS(Q28-O28))/O28</f>
        <v>0</v>
      </c>
      <c r="T28" s="19">
        <f t="shared" si="24"/>
        <v>0.001817227723</v>
      </c>
    </row>
    <row r="29" ht="15.75" customHeight="1">
      <c r="A29" s="30" t="s">
        <v>76</v>
      </c>
      <c r="B29" s="30">
        <v>13.8</v>
      </c>
      <c r="C29" s="30" t="s">
        <v>77</v>
      </c>
      <c r="D29" s="30">
        <v>1780.0</v>
      </c>
      <c r="E29" s="30">
        <v>1080.0</v>
      </c>
      <c r="F29" s="30">
        <v>900.0</v>
      </c>
      <c r="G29" s="30">
        <v>0.585</v>
      </c>
      <c r="H29" s="30">
        <v>0.54</v>
      </c>
      <c r="I29" s="30">
        <v>0.53</v>
      </c>
      <c r="J29" s="30">
        <v>90.0</v>
      </c>
      <c r="K29" s="30">
        <v>90.0</v>
      </c>
      <c r="L29" s="30">
        <v>152.0</v>
      </c>
      <c r="M29" s="30">
        <v>310.0</v>
      </c>
      <c r="N29" s="18" t="s">
        <v>25</v>
      </c>
      <c r="O29" s="30">
        <v>0.3555</v>
      </c>
      <c r="P29" s="30">
        <v>142.0</v>
      </c>
      <c r="Q29" s="30">
        <v>0.3494</v>
      </c>
      <c r="R29" s="30">
        <v>141.1</v>
      </c>
      <c r="S29" s="19">
        <f t="shared" ref="S29:T29" si="25">(ABS(Q29-O29))/O29</f>
        <v>0.01715893108</v>
      </c>
      <c r="T29" s="19">
        <f t="shared" si="25"/>
        <v>0.006338028169</v>
      </c>
    </row>
    <row r="30" ht="15.75" customHeight="1">
      <c r="A30" s="30" t="s">
        <v>76</v>
      </c>
      <c r="B30" s="30">
        <v>13.8</v>
      </c>
      <c r="C30" s="30" t="s">
        <v>77</v>
      </c>
      <c r="D30" s="30">
        <v>1780.0</v>
      </c>
      <c r="E30" s="30">
        <v>1080.0</v>
      </c>
      <c r="F30" s="30">
        <v>900.0</v>
      </c>
      <c r="G30" s="30">
        <v>0.585</v>
      </c>
      <c r="H30" s="30">
        <v>0.54</v>
      </c>
      <c r="I30" s="30">
        <v>0.53</v>
      </c>
      <c r="J30" s="30">
        <v>90.0</v>
      </c>
      <c r="K30" s="30">
        <v>90.0</v>
      </c>
      <c r="L30" s="30">
        <v>152.0</v>
      </c>
      <c r="M30" s="30">
        <v>480.0</v>
      </c>
      <c r="N30" s="18" t="s">
        <v>25</v>
      </c>
      <c r="O30" s="30">
        <v>0.1791</v>
      </c>
      <c r="P30" s="30">
        <v>142.0</v>
      </c>
      <c r="Q30" s="30">
        <v>0.176</v>
      </c>
      <c r="R30" s="30">
        <v>141.1</v>
      </c>
      <c r="S30" s="19">
        <f t="shared" ref="S30:T30" si="26">(ABS(Q30-O30))/O30</f>
        <v>0.01730876605</v>
      </c>
      <c r="T30" s="19">
        <f t="shared" si="26"/>
        <v>0.006338028169</v>
      </c>
    </row>
    <row r="31" ht="15.75" customHeight="1">
      <c r="A31" s="30" t="s">
        <v>76</v>
      </c>
      <c r="B31" s="30">
        <v>13.8</v>
      </c>
      <c r="C31" s="30" t="s">
        <v>77</v>
      </c>
      <c r="D31" s="30">
        <v>1780.0</v>
      </c>
      <c r="E31" s="30">
        <v>1080.0</v>
      </c>
      <c r="F31" s="30">
        <v>900.0</v>
      </c>
      <c r="G31" s="30">
        <v>0.585</v>
      </c>
      <c r="H31" s="30">
        <v>0.54</v>
      </c>
      <c r="I31" s="30">
        <v>0.53</v>
      </c>
      <c r="J31" s="30">
        <v>90.0</v>
      </c>
      <c r="K31" s="30">
        <v>90.0</v>
      </c>
      <c r="L31" s="30">
        <v>152.0</v>
      </c>
      <c r="M31" s="30">
        <v>1100.0</v>
      </c>
      <c r="N31" s="18" t="s">
        <v>25</v>
      </c>
      <c r="O31" s="30">
        <v>0.0488</v>
      </c>
      <c r="P31" s="30">
        <v>142.0</v>
      </c>
      <c r="Q31" s="30">
        <v>0.04795</v>
      </c>
      <c r="R31" s="30">
        <v>141.1</v>
      </c>
      <c r="S31" s="19">
        <f t="shared" ref="S31:T31" si="27">(ABS(Q31-O31))/O31</f>
        <v>0.01741803279</v>
      </c>
      <c r="T31" s="19">
        <f t="shared" si="27"/>
        <v>0.006338028169</v>
      </c>
    </row>
    <row r="32" ht="15.75" customHeight="1">
      <c r="A32" s="30" t="s">
        <v>76</v>
      </c>
      <c r="B32" s="30">
        <v>13.8</v>
      </c>
      <c r="C32" s="30" t="s">
        <v>77</v>
      </c>
      <c r="D32" s="30">
        <v>1780.0</v>
      </c>
      <c r="E32" s="30">
        <v>1080.0</v>
      </c>
      <c r="F32" s="30">
        <v>900.0</v>
      </c>
      <c r="G32" s="30">
        <v>0.585</v>
      </c>
      <c r="H32" s="30">
        <v>0.54</v>
      </c>
      <c r="I32" s="30">
        <v>0.53</v>
      </c>
      <c r="J32" s="30">
        <v>90.0</v>
      </c>
      <c r="K32" s="30">
        <v>90.0</v>
      </c>
      <c r="L32" s="30">
        <v>152.0</v>
      </c>
      <c r="M32" s="30">
        <v>2000.0</v>
      </c>
      <c r="N32" s="18" t="s">
        <v>25</v>
      </c>
      <c r="O32" s="30">
        <v>0.0191</v>
      </c>
      <c r="P32" s="30">
        <v>142.0</v>
      </c>
      <c r="Q32" s="30">
        <v>0.018779</v>
      </c>
      <c r="R32" s="30">
        <v>141.1</v>
      </c>
      <c r="S32" s="19">
        <f t="shared" ref="S32:T32" si="28">(ABS(Q32-O32))/O32</f>
        <v>0.01680628272</v>
      </c>
      <c r="T32" s="19">
        <f t="shared" si="28"/>
        <v>0.006338028169</v>
      </c>
    </row>
    <row r="33" ht="15.75" customHeight="1">
      <c r="A33" s="30" t="s">
        <v>78</v>
      </c>
      <c r="B33" s="30">
        <v>13.8</v>
      </c>
      <c r="C33" s="30" t="s">
        <v>77</v>
      </c>
      <c r="D33" s="30">
        <v>1780.0</v>
      </c>
      <c r="E33" s="30">
        <v>1080.0</v>
      </c>
      <c r="F33" s="30">
        <v>900.0</v>
      </c>
      <c r="G33" s="30">
        <v>0.585</v>
      </c>
      <c r="H33" s="30">
        <v>0.54</v>
      </c>
      <c r="I33" s="30">
        <v>0.53</v>
      </c>
      <c r="J33" s="30">
        <v>30.0</v>
      </c>
      <c r="K33" s="30">
        <v>30.0</v>
      </c>
      <c r="L33" s="30">
        <v>32.0</v>
      </c>
      <c r="M33" s="30">
        <v>310.0</v>
      </c>
      <c r="N33" s="18" t="s">
        <v>25</v>
      </c>
      <c r="O33" s="30">
        <v>0.3555</v>
      </c>
      <c r="P33" s="30">
        <v>142.0</v>
      </c>
      <c r="Q33" s="30">
        <v>0.3555</v>
      </c>
      <c r="R33" s="30">
        <v>142.6941</v>
      </c>
      <c r="S33" s="19">
        <f t="shared" ref="S33:T33" si="29">(ABS(Q33-O33))/O33</f>
        <v>0</v>
      </c>
      <c r="T33" s="19">
        <f t="shared" si="29"/>
        <v>0.004888028169</v>
      </c>
    </row>
    <row r="34" ht="15.75" customHeight="1">
      <c r="A34" s="30" t="s">
        <v>79</v>
      </c>
      <c r="B34" s="30">
        <v>13.8</v>
      </c>
      <c r="C34" s="30" t="s">
        <v>77</v>
      </c>
      <c r="D34" s="30">
        <v>1780.0</v>
      </c>
      <c r="E34" s="30">
        <v>1080.0</v>
      </c>
      <c r="F34" s="30">
        <v>900.0</v>
      </c>
      <c r="G34" s="30">
        <v>0.585</v>
      </c>
      <c r="H34" s="30">
        <v>0.54</v>
      </c>
      <c r="I34" s="30">
        <v>0.53</v>
      </c>
      <c r="J34" s="30">
        <v>30.0</v>
      </c>
      <c r="K34" s="30">
        <v>30.0</v>
      </c>
      <c r="L34" s="30">
        <v>32.0</v>
      </c>
      <c r="M34" s="30">
        <v>310.0</v>
      </c>
      <c r="N34" s="18" t="s">
        <v>25</v>
      </c>
      <c r="O34" s="30">
        <v>0.3555</v>
      </c>
      <c r="P34" s="30">
        <v>142.0</v>
      </c>
      <c r="Q34" s="30">
        <v>0.3555</v>
      </c>
      <c r="R34" s="30">
        <v>142.6941</v>
      </c>
      <c r="S34" s="19">
        <f t="shared" ref="S34:T34" si="30">(ABS(Q34-O34))/O34</f>
        <v>0</v>
      </c>
      <c r="T34" s="19">
        <f t="shared" si="30"/>
        <v>0.004888028169</v>
      </c>
    </row>
    <row r="35" ht="15.75" customHeight="1">
      <c r="A35" s="30" t="s">
        <v>80</v>
      </c>
      <c r="B35" s="30">
        <v>13.8</v>
      </c>
      <c r="C35" s="30" t="s">
        <v>77</v>
      </c>
      <c r="D35" s="30">
        <v>1780.0</v>
      </c>
      <c r="E35" s="30">
        <v>1080.0</v>
      </c>
      <c r="F35" s="30">
        <v>900.0</v>
      </c>
      <c r="G35" s="30">
        <v>0.585</v>
      </c>
      <c r="H35" s="30">
        <v>0.54</v>
      </c>
      <c r="I35" s="30">
        <v>0.53</v>
      </c>
      <c r="J35" s="30">
        <v>30.0</v>
      </c>
      <c r="K35" s="30">
        <v>30.0</v>
      </c>
      <c r="L35" s="30">
        <v>32.0</v>
      </c>
      <c r="M35" s="30">
        <v>310.0</v>
      </c>
      <c r="N35" s="18" t="s">
        <v>25</v>
      </c>
      <c r="O35" s="30">
        <v>0.3555</v>
      </c>
      <c r="P35" s="30">
        <v>142.0</v>
      </c>
      <c r="Q35" s="30">
        <v>0.3555</v>
      </c>
      <c r="R35" s="30">
        <v>142.6941</v>
      </c>
      <c r="S35" s="19">
        <f t="shared" ref="S35:T35" si="31">(ABS(Q35-O35))/O35</f>
        <v>0</v>
      </c>
      <c r="T35" s="19">
        <f t="shared" si="31"/>
        <v>0.004888028169</v>
      </c>
    </row>
    <row r="36" ht="15.75" customHeight="1">
      <c r="A36" s="30" t="s">
        <v>81</v>
      </c>
      <c r="B36" s="30">
        <v>13.8</v>
      </c>
      <c r="C36" s="30" t="s">
        <v>77</v>
      </c>
      <c r="D36" s="30">
        <v>1244.0</v>
      </c>
      <c r="E36" s="30">
        <v>1080.0</v>
      </c>
      <c r="F36" s="30">
        <v>900.0</v>
      </c>
      <c r="G36" s="30">
        <v>0.585</v>
      </c>
      <c r="H36" s="30">
        <v>0.54</v>
      </c>
      <c r="I36" s="30">
        <v>0.53</v>
      </c>
      <c r="J36" s="30">
        <v>90.0</v>
      </c>
      <c r="K36" s="30">
        <v>90.0</v>
      </c>
      <c r="L36" s="30">
        <v>152.0</v>
      </c>
      <c r="M36" s="30">
        <v>310.0</v>
      </c>
      <c r="N36" s="18" t="s">
        <v>25</v>
      </c>
      <c r="O36" s="30">
        <v>0.352</v>
      </c>
      <c r="P36" s="30">
        <v>142.0</v>
      </c>
      <c r="Q36" s="30">
        <v>0.3522</v>
      </c>
      <c r="R36" s="30">
        <v>141.8522</v>
      </c>
      <c r="S36" s="19">
        <f t="shared" ref="S36:T36" si="32">(ABS(Q36-O36))/O36</f>
        <v>0.0005681818182</v>
      </c>
      <c r="T36" s="19">
        <f t="shared" si="32"/>
        <v>0.00104084507</v>
      </c>
    </row>
    <row r="37" ht="15.75" customHeight="1">
      <c r="A37" s="30" t="s">
        <v>82</v>
      </c>
      <c r="B37" s="30">
        <v>13.8</v>
      </c>
      <c r="C37" s="30" t="s">
        <v>77</v>
      </c>
      <c r="D37" s="30">
        <v>2660.0</v>
      </c>
      <c r="E37" s="30">
        <v>1230.0</v>
      </c>
      <c r="F37" s="30">
        <v>1500.0</v>
      </c>
      <c r="G37" s="30">
        <v>0.585</v>
      </c>
      <c r="H37" s="30">
        <v>0.54</v>
      </c>
      <c r="I37" s="30">
        <v>0.53</v>
      </c>
      <c r="J37" s="30">
        <v>90.0</v>
      </c>
      <c r="K37" s="30">
        <v>90.0</v>
      </c>
      <c r="L37" s="30">
        <v>175.0</v>
      </c>
      <c r="M37" s="30">
        <v>310.0</v>
      </c>
      <c r="N37" s="18" t="s">
        <v>25</v>
      </c>
      <c r="O37" s="30">
        <v>0.3511</v>
      </c>
      <c r="P37" s="30">
        <v>141.0</v>
      </c>
      <c r="Q37" s="30">
        <v>0.35106</v>
      </c>
      <c r="R37" s="30">
        <v>141.54</v>
      </c>
      <c r="S37" s="19">
        <f t="shared" ref="S37:T37" si="33">(ABS(Q37-O37))/O37</f>
        <v>0.0001139276559</v>
      </c>
      <c r="T37" s="19">
        <f t="shared" si="33"/>
        <v>0.003829787234</v>
      </c>
    </row>
    <row r="38" ht="15.75" customHeight="1">
      <c r="A38" s="30" t="s">
        <v>82</v>
      </c>
      <c r="B38" s="30">
        <v>13.8</v>
      </c>
      <c r="C38" s="30" t="s">
        <v>77</v>
      </c>
      <c r="D38" s="30">
        <v>2660.0</v>
      </c>
      <c r="E38" s="30">
        <v>1230.0</v>
      </c>
      <c r="F38" s="30">
        <v>1500.0</v>
      </c>
      <c r="G38" s="30">
        <v>0.585</v>
      </c>
      <c r="H38" s="30">
        <v>0.54</v>
      </c>
      <c r="I38" s="30">
        <v>0.53</v>
      </c>
      <c r="J38" s="30">
        <v>90.0</v>
      </c>
      <c r="K38" s="30">
        <v>90.0</v>
      </c>
      <c r="L38" s="30">
        <v>175.0</v>
      </c>
      <c r="M38" s="30">
        <v>480.0</v>
      </c>
      <c r="N38" s="18" t="s">
        <v>25</v>
      </c>
      <c r="O38" s="30">
        <v>0.1769</v>
      </c>
      <c r="P38" s="30">
        <v>141.0</v>
      </c>
      <c r="Q38" s="30">
        <v>0.17686</v>
      </c>
      <c r="R38" s="30">
        <v>141.54</v>
      </c>
      <c r="S38" s="19">
        <f t="shared" ref="S38:T38" si="34">(ABS(Q38-O38))/O38</f>
        <v>0.00022611645</v>
      </c>
      <c r="T38" s="19">
        <f t="shared" si="34"/>
        <v>0.003829787234</v>
      </c>
    </row>
    <row r="39" ht="15.75" customHeight="1">
      <c r="A39" s="30" t="s">
        <v>82</v>
      </c>
      <c r="B39" s="30">
        <v>13.8</v>
      </c>
      <c r="C39" s="30" t="s">
        <v>77</v>
      </c>
      <c r="D39" s="30">
        <v>2660.0</v>
      </c>
      <c r="E39" s="30">
        <v>1230.0</v>
      </c>
      <c r="F39" s="30">
        <v>1500.0</v>
      </c>
      <c r="G39" s="30">
        <v>0.585</v>
      </c>
      <c r="H39" s="30">
        <v>0.54</v>
      </c>
      <c r="I39" s="30">
        <v>0.53</v>
      </c>
      <c r="J39" s="30">
        <v>90.0</v>
      </c>
      <c r="K39" s="30">
        <v>90.0</v>
      </c>
      <c r="L39" s="30">
        <v>175.0</v>
      </c>
      <c r="M39" s="30">
        <v>1100.0</v>
      </c>
      <c r="N39" s="18" t="s">
        <v>25</v>
      </c>
      <c r="O39" s="30">
        <v>0.0482</v>
      </c>
      <c r="P39" s="30">
        <v>141.0</v>
      </c>
      <c r="Q39" s="30">
        <v>0.04818</v>
      </c>
      <c r="R39" s="30">
        <v>141.54</v>
      </c>
      <c r="S39" s="19">
        <f t="shared" ref="S39:T39" si="35">(ABS(Q39-O39))/O39</f>
        <v>0.0004149377593</v>
      </c>
      <c r="T39" s="19">
        <f t="shared" si="35"/>
        <v>0.003829787234</v>
      </c>
    </row>
    <row r="40" ht="15.75" customHeight="1">
      <c r="A40" s="30" t="s">
        <v>82</v>
      </c>
      <c r="B40" s="30">
        <v>13.8</v>
      </c>
      <c r="C40" s="30" t="s">
        <v>77</v>
      </c>
      <c r="D40" s="30">
        <v>2660.0</v>
      </c>
      <c r="E40" s="30">
        <v>1230.0</v>
      </c>
      <c r="F40" s="30">
        <v>1500.0</v>
      </c>
      <c r="G40" s="30">
        <v>0.585</v>
      </c>
      <c r="H40" s="30">
        <v>0.54</v>
      </c>
      <c r="I40" s="30">
        <v>0.53</v>
      </c>
      <c r="J40" s="30">
        <v>90.0</v>
      </c>
      <c r="K40" s="30">
        <v>90.0</v>
      </c>
      <c r="L40" s="30">
        <v>175.0</v>
      </c>
      <c r="M40" s="30">
        <v>2000.0</v>
      </c>
      <c r="N40" s="18" t="s">
        <v>25</v>
      </c>
      <c r="O40" s="30">
        <v>0.0189</v>
      </c>
      <c r="P40" s="30">
        <v>141.0</v>
      </c>
      <c r="Q40" s="30">
        <v>0.01887</v>
      </c>
      <c r="R40" s="30">
        <v>141.54</v>
      </c>
      <c r="S40" s="19">
        <f t="shared" ref="S40:T40" si="36">(ABS(Q40-O40))/O40</f>
        <v>0.001587301587</v>
      </c>
      <c r="T40" s="19">
        <f t="shared" si="36"/>
        <v>0.003829787234</v>
      </c>
    </row>
    <row r="41" ht="15.75" customHeight="1">
      <c r="A41" s="30" t="s">
        <v>83</v>
      </c>
      <c r="B41" s="30">
        <v>13.8</v>
      </c>
      <c r="C41" s="30" t="s">
        <v>77</v>
      </c>
      <c r="D41" s="30">
        <v>2660.0</v>
      </c>
      <c r="E41" s="30">
        <v>1230.0</v>
      </c>
      <c r="F41" s="30">
        <v>1500.0</v>
      </c>
      <c r="G41" s="30">
        <v>0.585</v>
      </c>
      <c r="H41" s="30">
        <v>0.54</v>
      </c>
      <c r="I41" s="30">
        <v>0.53</v>
      </c>
      <c r="J41" s="30">
        <v>30.0</v>
      </c>
      <c r="K41" s="30">
        <v>30.0</v>
      </c>
      <c r="L41" s="30">
        <v>32.0</v>
      </c>
      <c r="M41" s="30">
        <v>310.0</v>
      </c>
      <c r="N41" s="18" t="s">
        <v>25</v>
      </c>
      <c r="O41" s="30">
        <v>0.3511</v>
      </c>
      <c r="P41" s="30">
        <v>141.0</v>
      </c>
      <c r="Q41" s="30">
        <v>0.3511</v>
      </c>
      <c r="R41" s="30">
        <v>141.56511</v>
      </c>
      <c r="S41" s="19">
        <f t="shared" ref="S41:T41" si="37">(ABS(Q41-O41))/O41</f>
        <v>0</v>
      </c>
      <c r="T41" s="19">
        <f t="shared" si="37"/>
        <v>0.00400787234</v>
      </c>
    </row>
    <row r="42" ht="15.75" customHeight="1">
      <c r="A42" s="30" t="s">
        <v>84</v>
      </c>
      <c r="B42" s="30">
        <v>0.48</v>
      </c>
      <c r="C42" s="30" t="s">
        <v>54</v>
      </c>
      <c r="D42" s="30">
        <v>2130.0</v>
      </c>
      <c r="E42" s="30">
        <v>690.0</v>
      </c>
      <c r="F42" s="30">
        <v>760.0</v>
      </c>
      <c r="G42" s="30">
        <v>5.28</v>
      </c>
      <c r="H42" s="30">
        <v>3.66</v>
      </c>
      <c r="I42" s="30">
        <v>3.151</v>
      </c>
      <c r="J42" s="30">
        <v>100.0</v>
      </c>
      <c r="K42" s="30">
        <v>100.0</v>
      </c>
      <c r="L42" s="30">
        <v>32.0</v>
      </c>
      <c r="M42" s="30">
        <v>310.0</v>
      </c>
      <c r="N42" s="18" t="s">
        <v>25</v>
      </c>
      <c r="O42" s="30">
        <v>3.711</v>
      </c>
      <c r="P42" s="30">
        <v>540.0</v>
      </c>
      <c r="Q42" s="30">
        <v>3.711</v>
      </c>
      <c r="R42" s="30">
        <v>540.6244</v>
      </c>
      <c r="S42" s="19">
        <f t="shared" ref="S42:T42" si="38">(ABS(Q42-O42))/O42</f>
        <v>0</v>
      </c>
      <c r="T42" s="19">
        <f t="shared" si="38"/>
        <v>0.001156296296</v>
      </c>
    </row>
    <row r="43" ht="15.75" customHeight="1">
      <c r="A43" s="30" t="s">
        <v>85</v>
      </c>
      <c r="B43" s="30">
        <v>0.48</v>
      </c>
      <c r="C43" s="30" t="s">
        <v>54</v>
      </c>
      <c r="D43" s="30">
        <v>2130.0</v>
      </c>
      <c r="E43" s="30">
        <v>690.0</v>
      </c>
      <c r="F43" s="30">
        <v>760.0</v>
      </c>
      <c r="G43" s="30">
        <v>6.88</v>
      </c>
      <c r="H43" s="30">
        <v>4.81</v>
      </c>
      <c r="I43" s="30">
        <v>4.15</v>
      </c>
      <c r="J43" s="30">
        <v>90.0</v>
      </c>
      <c r="K43" s="30">
        <v>90.0</v>
      </c>
      <c r="L43" s="30">
        <v>32.0</v>
      </c>
      <c r="M43" s="30">
        <v>310.0</v>
      </c>
      <c r="N43" s="18" t="s">
        <v>25</v>
      </c>
      <c r="O43" s="30">
        <v>4.4432</v>
      </c>
      <c r="P43" s="30">
        <v>590.0</v>
      </c>
      <c r="Q43" s="30">
        <v>4.4363</v>
      </c>
      <c r="R43" s="30">
        <v>590.3181</v>
      </c>
      <c r="S43" s="19">
        <f t="shared" ref="S43:T43" si="39">(ABS(Q43-O43))/O43</f>
        <v>0.001552934822</v>
      </c>
      <c r="T43" s="19">
        <f t="shared" si="39"/>
        <v>0.0005391525424</v>
      </c>
    </row>
    <row r="44" ht="15.75" customHeight="1">
      <c r="A44" s="30" t="s">
        <v>86</v>
      </c>
      <c r="B44" s="30">
        <v>0.48</v>
      </c>
      <c r="C44" s="30" t="s">
        <v>54</v>
      </c>
      <c r="D44" s="30">
        <v>2300.0</v>
      </c>
      <c r="E44" s="30">
        <v>1000.0</v>
      </c>
      <c r="F44" s="30">
        <v>770.0</v>
      </c>
      <c r="G44" s="30">
        <v>5.28</v>
      </c>
      <c r="H44" s="30">
        <v>3.66</v>
      </c>
      <c r="I44" s="30">
        <v>3.16</v>
      </c>
      <c r="J44" s="30">
        <v>9000.0</v>
      </c>
      <c r="K44" s="30">
        <v>11000.0</v>
      </c>
      <c r="L44" s="30">
        <v>32.0</v>
      </c>
      <c r="M44" s="30">
        <v>310.0</v>
      </c>
      <c r="N44" s="18" t="s">
        <v>25</v>
      </c>
      <c r="O44" s="30">
        <v>344.0987</v>
      </c>
      <c r="P44" s="30">
        <v>5034.0</v>
      </c>
      <c r="Q44" s="30">
        <v>344.09869</v>
      </c>
      <c r="R44" s="30">
        <v>5034.4694</v>
      </c>
      <c r="S44" s="19">
        <f t="shared" ref="S44:T44" si="40">(ABS(Q44-O44))/O44</f>
        <v>0.00000002906142927</v>
      </c>
      <c r="T44" s="19">
        <f t="shared" si="40"/>
        <v>0.00009324592769</v>
      </c>
    </row>
    <row r="45" ht="15.75" customHeight="1">
      <c r="A45" s="30" t="s">
        <v>87</v>
      </c>
      <c r="B45" s="30">
        <v>0.48</v>
      </c>
      <c r="C45" s="30" t="s">
        <v>54</v>
      </c>
      <c r="D45" s="30">
        <v>1244.6</v>
      </c>
      <c r="E45" s="30">
        <v>1000.0</v>
      </c>
      <c r="F45" s="30">
        <v>770.0</v>
      </c>
      <c r="G45" s="30">
        <v>5.28</v>
      </c>
      <c r="H45" s="30">
        <v>3.66</v>
      </c>
      <c r="I45" s="30">
        <v>3.16</v>
      </c>
      <c r="J45" s="30">
        <v>90.0</v>
      </c>
      <c r="K45" s="30">
        <v>90.0</v>
      </c>
      <c r="L45" s="30">
        <v>32.0</v>
      </c>
      <c r="M45" s="30">
        <v>310.0</v>
      </c>
      <c r="N45" s="18" t="s">
        <v>25</v>
      </c>
      <c r="O45" s="30">
        <v>3.2834</v>
      </c>
      <c r="P45" s="30">
        <v>508.0</v>
      </c>
      <c r="Q45" s="30">
        <v>3.283395</v>
      </c>
      <c r="R45" s="30">
        <v>508.98</v>
      </c>
      <c r="S45" s="19">
        <f t="shared" ref="S45:T45" si="41">(ABS(Q45-O45))/O45</f>
        <v>0.00000152281172</v>
      </c>
      <c r="T45" s="19">
        <f t="shared" si="41"/>
        <v>0.001929133858</v>
      </c>
    </row>
    <row r="46" ht="15.75" customHeight="1">
      <c r="A46" s="30" t="s">
        <v>88</v>
      </c>
      <c r="B46" s="30">
        <v>0.48</v>
      </c>
      <c r="C46" s="30" t="s">
        <v>54</v>
      </c>
      <c r="D46" s="30">
        <v>2300.0</v>
      </c>
      <c r="E46" s="30">
        <v>1000.0</v>
      </c>
      <c r="F46" s="30">
        <v>770.0</v>
      </c>
      <c r="G46" s="30">
        <v>6.89</v>
      </c>
      <c r="H46" s="30">
        <v>5.04</v>
      </c>
      <c r="I46" s="30">
        <v>4.42</v>
      </c>
      <c r="J46" s="30">
        <f t="shared" ref="J46:K46" si="42">40+60</f>
        <v>100</v>
      </c>
      <c r="K46" s="30">
        <f t="shared" si="42"/>
        <v>100</v>
      </c>
      <c r="L46" s="30">
        <v>32.0</v>
      </c>
      <c r="M46" s="30">
        <v>310.0</v>
      </c>
      <c r="N46" s="18" t="s">
        <v>25</v>
      </c>
      <c r="O46" s="30">
        <v>4.8534</v>
      </c>
      <c r="P46" s="30">
        <v>617.0</v>
      </c>
      <c r="Q46" s="30">
        <v>4.853362</v>
      </c>
      <c r="R46" s="30">
        <v>617.03</v>
      </c>
      <c r="S46" s="19">
        <f t="shared" ref="S46:T46" si="43">(ABS(Q46-O46))/O46</f>
        <v>0.000007829562781</v>
      </c>
      <c r="T46" s="19">
        <f t="shared" si="43"/>
        <v>0.00004862236629</v>
      </c>
    </row>
    <row r="47" ht="15.75" customHeight="1">
      <c r="A47" s="30" t="s">
        <v>89</v>
      </c>
      <c r="B47" s="30">
        <v>0.48</v>
      </c>
      <c r="C47" s="30" t="s">
        <v>54</v>
      </c>
      <c r="D47" s="30">
        <v>2300.0</v>
      </c>
      <c r="E47" s="30">
        <v>1000.0</v>
      </c>
      <c r="F47" s="30">
        <v>770.0</v>
      </c>
      <c r="G47" s="30">
        <v>6.89</v>
      </c>
      <c r="H47" s="30">
        <v>5.04</v>
      </c>
      <c r="I47" s="30">
        <v>4.42</v>
      </c>
      <c r="J47" s="30">
        <v>100.0</v>
      </c>
      <c r="K47" s="30">
        <v>100.0</v>
      </c>
      <c r="L47" s="30">
        <v>32.0</v>
      </c>
      <c r="M47" s="30">
        <v>310.0</v>
      </c>
      <c r="N47" s="18" t="s">
        <v>25</v>
      </c>
      <c r="O47" s="30">
        <v>4.8534</v>
      </c>
      <c r="P47" s="30">
        <v>617.0</v>
      </c>
      <c r="Q47" s="30">
        <v>4.853361</v>
      </c>
      <c r="R47" s="30">
        <v>617.03</v>
      </c>
      <c r="S47" s="19">
        <f t="shared" ref="S47:T47" si="44">(ABS(Q47-O47))/O47</f>
        <v>0.000008035603907</v>
      </c>
      <c r="T47" s="19">
        <f t="shared" si="44"/>
        <v>0.00004862236629</v>
      </c>
    </row>
    <row r="48" ht="15.75" customHeight="1">
      <c r="A48" s="30" t="s">
        <v>89</v>
      </c>
      <c r="B48" s="30">
        <v>0.48</v>
      </c>
      <c r="C48" s="30" t="s">
        <v>54</v>
      </c>
      <c r="D48" s="30">
        <v>2300.0</v>
      </c>
      <c r="E48" s="30">
        <v>1000.0</v>
      </c>
      <c r="F48" s="30">
        <v>770.0</v>
      </c>
      <c r="G48" s="30">
        <v>6.89</v>
      </c>
      <c r="H48" s="30">
        <v>5.04</v>
      </c>
      <c r="I48" s="30">
        <v>4.42</v>
      </c>
      <c r="J48" s="30">
        <v>100.0</v>
      </c>
      <c r="K48" s="30">
        <v>100.0</v>
      </c>
      <c r="L48" s="30">
        <v>32.0</v>
      </c>
      <c r="M48" s="30">
        <v>480.0</v>
      </c>
      <c r="N48" s="18" t="s">
        <v>25</v>
      </c>
      <c r="O48" s="30">
        <v>1.998</v>
      </c>
      <c r="P48" s="30">
        <v>617.0</v>
      </c>
      <c r="Q48" s="30">
        <v>1.99796</v>
      </c>
      <c r="R48" s="30">
        <v>617.03</v>
      </c>
      <c r="S48" s="19">
        <f t="shared" ref="S48:T48" si="45">(ABS(Q48-O48))/O48</f>
        <v>0.00002002002002</v>
      </c>
      <c r="T48" s="19">
        <f t="shared" si="45"/>
        <v>0.00004862236629</v>
      </c>
    </row>
    <row r="49" ht="15.75" customHeight="1">
      <c r="A49" s="30" t="s">
        <v>89</v>
      </c>
      <c r="B49" s="30">
        <v>0.48</v>
      </c>
      <c r="C49" s="30" t="s">
        <v>54</v>
      </c>
      <c r="D49" s="30">
        <v>2300.0</v>
      </c>
      <c r="E49" s="30">
        <v>1000.0</v>
      </c>
      <c r="F49" s="30">
        <v>770.0</v>
      </c>
      <c r="G49" s="30">
        <v>6.89</v>
      </c>
      <c r="H49" s="30">
        <v>5.04</v>
      </c>
      <c r="I49" s="30">
        <v>4.42</v>
      </c>
      <c r="J49" s="30">
        <v>100.0</v>
      </c>
      <c r="K49" s="30">
        <v>100.0</v>
      </c>
      <c r="L49" s="30">
        <v>32.0</v>
      </c>
      <c r="M49" s="30">
        <v>1100.0</v>
      </c>
      <c r="N49" s="18" t="s">
        <v>25</v>
      </c>
      <c r="O49" s="30">
        <v>0.3711</v>
      </c>
      <c r="P49" s="30">
        <v>617.0</v>
      </c>
      <c r="Q49" s="30">
        <v>0.37109</v>
      </c>
      <c r="R49" s="30">
        <v>617.03</v>
      </c>
      <c r="S49" s="19">
        <f t="shared" ref="S49:T49" si="46">(ABS(Q49-O49))/O49</f>
        <v>0.00002694691458</v>
      </c>
      <c r="T49" s="19">
        <f t="shared" si="46"/>
        <v>0.00004862236629</v>
      </c>
    </row>
    <row r="50" ht="15.75" customHeight="1">
      <c r="A50" s="30" t="s">
        <v>89</v>
      </c>
      <c r="B50" s="30">
        <v>0.48</v>
      </c>
      <c r="C50" s="30" t="s">
        <v>54</v>
      </c>
      <c r="D50" s="30">
        <v>2300.0</v>
      </c>
      <c r="E50" s="30">
        <v>1000.0</v>
      </c>
      <c r="F50" s="30">
        <v>770.0</v>
      </c>
      <c r="G50" s="30">
        <v>6.89</v>
      </c>
      <c r="H50" s="30">
        <v>5.04</v>
      </c>
      <c r="I50" s="30">
        <v>4.42</v>
      </c>
      <c r="J50" s="30">
        <v>100.0</v>
      </c>
      <c r="K50" s="30">
        <v>100.0</v>
      </c>
      <c r="L50" s="30">
        <v>32.0</v>
      </c>
      <c r="M50" s="30">
        <v>2000.0</v>
      </c>
      <c r="N50" s="18" t="s">
        <v>25</v>
      </c>
      <c r="O50" s="30">
        <v>0.1103</v>
      </c>
      <c r="P50" s="30">
        <v>617.0</v>
      </c>
      <c r="Q50" s="30">
        <v>0.11026</v>
      </c>
      <c r="R50" s="30">
        <v>617.03</v>
      </c>
      <c r="S50" s="19">
        <f t="shared" ref="S50:T50" si="47">(ABS(Q50-O50))/O50</f>
        <v>0.0003626473255</v>
      </c>
      <c r="T50" s="19">
        <f t="shared" si="47"/>
        <v>0.00004862236629</v>
      </c>
    </row>
    <row r="51" ht="15.75" customHeight="1">
      <c r="A51" s="30" t="s">
        <v>90</v>
      </c>
      <c r="B51" s="30">
        <v>0.48</v>
      </c>
      <c r="C51" s="30" t="s">
        <v>54</v>
      </c>
      <c r="D51" s="30">
        <v>2300.0</v>
      </c>
      <c r="E51" s="30">
        <v>1000.0</v>
      </c>
      <c r="F51" s="30">
        <v>770.0</v>
      </c>
      <c r="G51" s="30">
        <v>5.22</v>
      </c>
      <c r="H51" s="30">
        <v>3.62</v>
      </c>
      <c r="I51" s="30">
        <v>3.12</v>
      </c>
      <c r="J51" s="30">
        <v>90.0</v>
      </c>
      <c r="K51" s="30">
        <v>90.0</v>
      </c>
      <c r="L51" s="30">
        <v>32.0</v>
      </c>
      <c r="M51" s="30">
        <v>310.0</v>
      </c>
      <c r="N51" s="18" t="s">
        <v>25</v>
      </c>
      <c r="O51" s="30">
        <v>3.2435</v>
      </c>
      <c r="P51" s="30">
        <v>505.0</v>
      </c>
      <c r="Q51" s="30">
        <v>3.243498</v>
      </c>
      <c r="R51" s="30">
        <v>505.93</v>
      </c>
      <c r="S51" s="19">
        <f t="shared" ref="S51:T51" si="48">(ABS(Q51-O51))/O51</f>
        <v>0.000000616617851</v>
      </c>
      <c r="T51" s="19">
        <f t="shared" si="48"/>
        <v>0.001841584158</v>
      </c>
    </row>
    <row r="52" ht="15.75" customHeight="1">
      <c r="A52" s="30" t="s">
        <v>90</v>
      </c>
      <c r="B52" s="30">
        <v>0.48</v>
      </c>
      <c r="C52" s="30" t="s">
        <v>54</v>
      </c>
      <c r="D52" s="30">
        <v>2300.0</v>
      </c>
      <c r="E52" s="30">
        <v>1000.0</v>
      </c>
      <c r="F52" s="30">
        <v>770.0</v>
      </c>
      <c r="G52" s="30">
        <v>5.22</v>
      </c>
      <c r="H52" s="30">
        <v>3.62</v>
      </c>
      <c r="I52" s="30">
        <v>3.12</v>
      </c>
      <c r="J52" s="30">
        <v>90.0</v>
      </c>
      <c r="K52" s="30">
        <v>90.0</v>
      </c>
      <c r="L52" s="30">
        <v>32.0</v>
      </c>
      <c r="M52" s="30">
        <v>480.0</v>
      </c>
      <c r="N52" s="18" t="s">
        <v>25</v>
      </c>
      <c r="O52" s="30">
        <v>1.3352</v>
      </c>
      <c r="P52" s="30">
        <v>505.0</v>
      </c>
      <c r="Q52" s="30">
        <v>1.33524</v>
      </c>
      <c r="R52" s="30">
        <v>505.93</v>
      </c>
      <c r="S52" s="19">
        <f t="shared" ref="S52:T52" si="49">(ABS(Q52-O52))/O52</f>
        <v>0.00002995805872</v>
      </c>
      <c r="T52" s="19">
        <f t="shared" si="49"/>
        <v>0.001841584158</v>
      </c>
    </row>
    <row r="53" ht="15.75" customHeight="1">
      <c r="A53" s="30" t="s">
        <v>90</v>
      </c>
      <c r="B53" s="30">
        <v>0.48</v>
      </c>
      <c r="C53" s="30" t="s">
        <v>54</v>
      </c>
      <c r="D53" s="30">
        <v>2300.0</v>
      </c>
      <c r="E53" s="30">
        <v>1000.0</v>
      </c>
      <c r="F53" s="30">
        <v>770.0</v>
      </c>
      <c r="G53" s="30">
        <v>5.22</v>
      </c>
      <c r="H53" s="30">
        <v>3.62</v>
      </c>
      <c r="I53" s="30">
        <v>3.12</v>
      </c>
      <c r="J53" s="30">
        <v>90.0</v>
      </c>
      <c r="K53" s="30">
        <v>90.0</v>
      </c>
      <c r="L53" s="30">
        <v>32.0</v>
      </c>
      <c r="M53" s="30">
        <v>1100.0</v>
      </c>
      <c r="N53" s="18" t="s">
        <v>25</v>
      </c>
      <c r="O53" s="30">
        <v>0.248</v>
      </c>
      <c r="P53" s="30">
        <v>505.0</v>
      </c>
      <c r="Q53" s="30">
        <v>0.248</v>
      </c>
      <c r="R53" s="30">
        <v>505.93</v>
      </c>
      <c r="S53" s="19">
        <f t="shared" ref="S53:T53" si="50">(ABS(Q53-O53))/O53</f>
        <v>0</v>
      </c>
      <c r="T53" s="19">
        <f t="shared" si="50"/>
        <v>0.001841584158</v>
      </c>
    </row>
    <row r="54" ht="15.75" customHeight="1">
      <c r="A54" s="30" t="s">
        <v>90</v>
      </c>
      <c r="B54" s="30">
        <v>0.48</v>
      </c>
      <c r="C54" s="30" t="s">
        <v>54</v>
      </c>
      <c r="D54" s="30">
        <v>2300.0</v>
      </c>
      <c r="E54" s="30">
        <v>1000.0</v>
      </c>
      <c r="F54" s="30">
        <v>770.0</v>
      </c>
      <c r="G54" s="30">
        <v>5.22</v>
      </c>
      <c r="H54" s="30">
        <v>3.62</v>
      </c>
      <c r="I54" s="30">
        <v>3.12</v>
      </c>
      <c r="J54" s="30">
        <v>90.0</v>
      </c>
      <c r="K54" s="30">
        <v>90.0</v>
      </c>
      <c r="L54" s="30">
        <v>32.0</v>
      </c>
      <c r="M54" s="30">
        <v>2000.0</v>
      </c>
      <c r="N54" s="18" t="s">
        <v>25</v>
      </c>
      <c r="O54" s="30">
        <v>0.0737</v>
      </c>
      <c r="P54" s="30">
        <v>505.0</v>
      </c>
      <c r="Q54" s="30">
        <v>0.073686</v>
      </c>
      <c r="R54" s="30">
        <v>505.93</v>
      </c>
      <c r="S54" s="19">
        <f t="shared" ref="S54:T54" si="51">(ABS(Q54-O54))/O54</f>
        <v>0.0001899592944</v>
      </c>
      <c r="T54" s="19">
        <f t="shared" si="51"/>
        <v>0.001841584158</v>
      </c>
    </row>
    <row r="55" ht="15.75" customHeight="1">
      <c r="A55" s="30" t="s">
        <v>91</v>
      </c>
      <c r="B55" s="30">
        <v>0.48</v>
      </c>
      <c r="C55" s="30" t="s">
        <v>54</v>
      </c>
      <c r="D55" s="30">
        <v>1920.0</v>
      </c>
      <c r="E55" s="30">
        <v>790.0</v>
      </c>
      <c r="F55" s="30">
        <v>460.0</v>
      </c>
      <c r="G55" s="30">
        <v>5.28</v>
      </c>
      <c r="H55" s="30">
        <v>3.66</v>
      </c>
      <c r="I55" s="30">
        <v>3.16</v>
      </c>
      <c r="J55" s="30">
        <v>95.0</v>
      </c>
      <c r="K55" s="30">
        <v>95.0</v>
      </c>
      <c r="L55" s="30">
        <v>32.0</v>
      </c>
      <c r="M55" s="30">
        <v>310.0</v>
      </c>
      <c r="N55" s="18" t="s">
        <v>25</v>
      </c>
      <c r="O55" s="30">
        <v>3.5049</v>
      </c>
      <c r="P55" s="30">
        <v>525.0</v>
      </c>
      <c r="Q55" s="30">
        <v>3.5049</v>
      </c>
      <c r="R55" s="30">
        <v>525.6165</v>
      </c>
      <c r="S55" s="19">
        <f t="shared" ref="S55:T55" si="52">(ABS(Q55-O55))/O55</f>
        <v>0</v>
      </c>
      <c r="T55" s="19">
        <f t="shared" si="52"/>
        <v>0.001174285714</v>
      </c>
    </row>
    <row r="56" ht="15.75" customHeight="1">
      <c r="A56" s="30" t="s">
        <v>92</v>
      </c>
      <c r="B56" s="30">
        <v>0.48</v>
      </c>
      <c r="C56" s="30" t="s">
        <v>54</v>
      </c>
      <c r="D56" s="30">
        <v>1920.0</v>
      </c>
      <c r="E56" s="30">
        <v>790.0</v>
      </c>
      <c r="F56" s="30">
        <v>460.0</v>
      </c>
      <c r="G56" s="30">
        <v>5.28</v>
      </c>
      <c r="H56" s="30">
        <v>3.82</v>
      </c>
      <c r="I56" s="30">
        <v>3.34</v>
      </c>
      <c r="J56" s="30">
        <v>95.0</v>
      </c>
      <c r="K56" s="30">
        <v>95.0</v>
      </c>
      <c r="L56" s="30">
        <v>32.0</v>
      </c>
      <c r="M56" s="30">
        <v>310.0</v>
      </c>
      <c r="N56" s="18" t="s">
        <v>25</v>
      </c>
      <c r="O56" s="30">
        <v>3.5049</v>
      </c>
      <c r="P56" s="30">
        <v>525.0</v>
      </c>
      <c r="Q56" s="30">
        <v>3.5049</v>
      </c>
      <c r="R56" s="30">
        <v>525.6165</v>
      </c>
      <c r="S56" s="19">
        <f t="shared" ref="S56:T56" si="53">(ABS(Q56-O56))/O56</f>
        <v>0</v>
      </c>
      <c r="T56" s="19">
        <f t="shared" si="53"/>
        <v>0.001174285714</v>
      </c>
    </row>
    <row r="57" ht="15.75" customHeight="1">
      <c r="A57" s="30" t="s">
        <v>93</v>
      </c>
      <c r="B57" s="30">
        <v>0.48</v>
      </c>
      <c r="C57" s="30" t="s">
        <v>54</v>
      </c>
      <c r="D57" s="30">
        <v>1800.0</v>
      </c>
      <c r="E57" s="30">
        <v>810.0</v>
      </c>
      <c r="F57" s="30">
        <v>550.0</v>
      </c>
      <c r="G57" s="30">
        <v>5.28</v>
      </c>
      <c r="H57" s="30">
        <v>3.82</v>
      </c>
      <c r="I57" s="30">
        <v>3.34</v>
      </c>
      <c r="J57" s="30">
        <v>100.0</v>
      </c>
      <c r="K57" s="30">
        <v>100.0</v>
      </c>
      <c r="L57" s="30">
        <v>32.0</v>
      </c>
      <c r="M57" s="30">
        <v>310.0</v>
      </c>
      <c r="N57" s="18" t="s">
        <v>25</v>
      </c>
      <c r="O57" s="30">
        <v>3.6852</v>
      </c>
      <c r="P57" s="30">
        <v>538.0</v>
      </c>
      <c r="Q57" s="30">
        <v>3.6851</v>
      </c>
      <c r="R57" s="30">
        <v>538.7665</v>
      </c>
      <c r="S57" s="19">
        <f t="shared" ref="S57:T57" si="54">(ABS(Q57-O57))/O57</f>
        <v>0.0000271355693</v>
      </c>
      <c r="T57" s="19">
        <f t="shared" si="54"/>
        <v>0.00142472119</v>
      </c>
    </row>
    <row r="58" ht="15.75" customHeight="1">
      <c r="A58" s="30" t="s">
        <v>94</v>
      </c>
      <c r="B58" s="30">
        <v>0.48</v>
      </c>
      <c r="C58" s="30" t="s">
        <v>54</v>
      </c>
      <c r="D58" s="30">
        <v>1200.0</v>
      </c>
      <c r="E58" s="30">
        <v>790.0</v>
      </c>
      <c r="F58" s="30">
        <v>280.0</v>
      </c>
      <c r="G58" s="30">
        <v>5.28</v>
      </c>
      <c r="H58" s="30">
        <v>3.82</v>
      </c>
      <c r="I58" s="30">
        <v>3.34</v>
      </c>
      <c r="J58" s="30">
        <v>100.0</v>
      </c>
      <c r="K58" s="30">
        <v>100.0</v>
      </c>
      <c r="L58" s="30">
        <v>32.0</v>
      </c>
      <c r="M58" s="30">
        <v>310.0</v>
      </c>
      <c r="N58" s="18" t="s">
        <v>25</v>
      </c>
      <c r="O58" s="30">
        <v>3.6989</v>
      </c>
      <c r="P58" s="30">
        <v>539.0</v>
      </c>
      <c r="Q58" s="30">
        <v>3.6989</v>
      </c>
      <c r="R58" s="30">
        <v>539.7498</v>
      </c>
      <c r="S58" s="19">
        <f t="shared" ref="S58:T58" si="55">(ABS(Q58-O58))/O58</f>
        <v>0</v>
      </c>
      <c r="T58" s="19">
        <f t="shared" si="55"/>
        <v>0.00139109462</v>
      </c>
    </row>
    <row r="59" ht="15.75" customHeight="1">
      <c r="A59" s="30" t="s">
        <v>95</v>
      </c>
      <c r="B59" s="30">
        <v>0.48</v>
      </c>
      <c r="C59" s="30" t="s">
        <v>54</v>
      </c>
      <c r="D59" s="30">
        <v>1920.0</v>
      </c>
      <c r="E59" s="30">
        <v>790.0</v>
      </c>
      <c r="F59" s="30">
        <v>460.0</v>
      </c>
      <c r="G59" s="30">
        <v>6.88</v>
      </c>
      <c r="H59" s="30">
        <v>4.81</v>
      </c>
      <c r="I59" s="30">
        <v>4.15</v>
      </c>
      <c r="J59" s="30">
        <v>100.0</v>
      </c>
      <c r="K59" s="30">
        <v>100.0</v>
      </c>
      <c r="L59" s="30">
        <v>32.0</v>
      </c>
      <c r="M59" s="30">
        <v>310.0</v>
      </c>
      <c r="N59" s="18" t="s">
        <v>25</v>
      </c>
      <c r="O59" s="30">
        <v>4.9081</v>
      </c>
      <c r="P59" s="30">
        <v>620.0</v>
      </c>
      <c r="Q59" s="30">
        <v>4.9004</v>
      </c>
      <c r="R59" s="30">
        <v>619.9743</v>
      </c>
      <c r="S59" s="19">
        <f t="shared" ref="S59:T59" si="56">(ABS(Q59-O59))/O59</f>
        <v>0.001568835191</v>
      </c>
      <c r="T59" s="19">
        <f t="shared" si="56"/>
        <v>0.0000414516129</v>
      </c>
    </row>
    <row r="60" ht="15.75" customHeight="1">
      <c r="A60" s="30" t="s">
        <v>96</v>
      </c>
      <c r="B60" s="30">
        <v>0.48</v>
      </c>
      <c r="C60" s="30" t="s">
        <v>54</v>
      </c>
      <c r="D60" s="30">
        <v>1920.0</v>
      </c>
      <c r="E60" s="30">
        <v>790.0</v>
      </c>
      <c r="F60" s="30">
        <v>460.0</v>
      </c>
      <c r="G60" s="30">
        <v>6.88</v>
      </c>
      <c r="H60" s="30">
        <v>4.81</v>
      </c>
      <c r="I60" s="30">
        <v>4.15</v>
      </c>
      <c r="J60" s="30">
        <v>100.0</v>
      </c>
      <c r="K60" s="30">
        <v>100.0</v>
      </c>
      <c r="L60" s="30">
        <v>32.0</v>
      </c>
      <c r="M60" s="30">
        <v>310.0</v>
      </c>
      <c r="N60" s="18" t="s">
        <v>25</v>
      </c>
      <c r="O60" s="30">
        <v>4.9081</v>
      </c>
      <c r="P60" s="30">
        <v>620.0</v>
      </c>
      <c r="Q60" s="30">
        <v>4.9004</v>
      </c>
      <c r="R60" s="30">
        <v>619.9743</v>
      </c>
      <c r="S60" s="19">
        <f t="shared" ref="S60:T60" si="57">(ABS(Q60-O60))/O60</f>
        <v>0.001568835191</v>
      </c>
      <c r="T60" s="19">
        <f t="shared" si="57"/>
        <v>0.0000414516129</v>
      </c>
    </row>
    <row r="61" ht="15.75" customHeight="1">
      <c r="A61" s="30" t="s">
        <v>97</v>
      </c>
      <c r="B61" s="30">
        <v>0.48</v>
      </c>
      <c r="C61" s="30" t="s">
        <v>54</v>
      </c>
      <c r="D61" s="30">
        <v>1920.0</v>
      </c>
      <c r="E61" s="30">
        <v>790.0</v>
      </c>
      <c r="F61" s="30">
        <v>460.0</v>
      </c>
      <c r="G61" s="30">
        <v>6.88</v>
      </c>
      <c r="H61" s="30">
        <v>4.81</v>
      </c>
      <c r="I61" s="30">
        <v>4.15</v>
      </c>
      <c r="J61" s="30">
        <v>100.0</v>
      </c>
      <c r="K61" s="30">
        <v>100.0</v>
      </c>
      <c r="L61" s="30">
        <v>32.0</v>
      </c>
      <c r="M61" s="30">
        <v>310.0</v>
      </c>
      <c r="N61" s="18" t="s">
        <v>25</v>
      </c>
      <c r="O61" s="30">
        <v>4.9081</v>
      </c>
      <c r="P61" s="30">
        <v>620.0</v>
      </c>
      <c r="Q61" s="30">
        <v>4.9004</v>
      </c>
      <c r="R61" s="30">
        <v>619.9743</v>
      </c>
      <c r="S61" s="19">
        <f t="shared" ref="S61:T61" si="58">(ABS(Q61-O61))/O61</f>
        <v>0.001568835191</v>
      </c>
      <c r="T61" s="19">
        <f t="shared" si="58"/>
        <v>0.0000414516129</v>
      </c>
    </row>
    <row r="62" ht="15.75" customHeight="1">
      <c r="A62" s="30" t="s">
        <v>98</v>
      </c>
      <c r="B62" s="30">
        <v>0.48</v>
      </c>
      <c r="C62" s="30" t="s">
        <v>77</v>
      </c>
      <c r="D62" s="30">
        <v>990.0</v>
      </c>
      <c r="E62" s="30">
        <v>840.0</v>
      </c>
      <c r="F62" s="30">
        <v>220.0</v>
      </c>
      <c r="G62" s="30">
        <v>6.88</v>
      </c>
      <c r="H62" s="30">
        <v>5.04</v>
      </c>
      <c r="I62" s="30">
        <v>4.42</v>
      </c>
      <c r="J62" s="30">
        <v>35.0</v>
      </c>
      <c r="K62" s="30">
        <v>35.0</v>
      </c>
      <c r="L62" s="30">
        <v>32.0</v>
      </c>
      <c r="M62" s="30">
        <v>310.0</v>
      </c>
      <c r="N62" s="18" t="s">
        <v>25</v>
      </c>
      <c r="O62" s="30">
        <v>1.7068</v>
      </c>
      <c r="P62" s="30">
        <v>386.0</v>
      </c>
      <c r="Q62" s="30">
        <v>1.7041</v>
      </c>
      <c r="R62" s="30">
        <v>386.0792</v>
      </c>
      <c r="S62" s="19">
        <f t="shared" ref="S62:T62" si="59">(ABS(Q62-O62))/O62</f>
        <v>0.001581907663</v>
      </c>
      <c r="T62" s="19">
        <f t="shared" si="59"/>
        <v>0.0002051813472</v>
      </c>
    </row>
    <row r="63" ht="15.75" customHeight="1">
      <c r="A63" s="30" t="s">
        <v>99</v>
      </c>
      <c r="B63" s="30">
        <v>0.48</v>
      </c>
      <c r="C63" s="30" t="s">
        <v>54</v>
      </c>
      <c r="D63" s="30">
        <v>1460.0</v>
      </c>
      <c r="E63" s="30">
        <v>500.0</v>
      </c>
      <c r="F63" s="30">
        <v>150.0</v>
      </c>
      <c r="G63" s="30">
        <v>6.88</v>
      </c>
      <c r="H63" s="30">
        <v>5.04</v>
      </c>
      <c r="I63" s="30">
        <v>4.42</v>
      </c>
      <c r="J63" s="30">
        <v>100.0</v>
      </c>
      <c r="K63" s="30">
        <v>100.0</v>
      </c>
      <c r="L63" s="30">
        <v>32.0</v>
      </c>
      <c r="M63" s="30">
        <v>310.0</v>
      </c>
      <c r="N63" s="18" t="s">
        <v>25</v>
      </c>
      <c r="O63" s="30">
        <v>5.0528</v>
      </c>
      <c r="P63" s="30">
        <v>629.0</v>
      </c>
      <c r="Q63" s="30">
        <v>5.0448</v>
      </c>
      <c r="R63" s="30">
        <v>628.9097</v>
      </c>
      <c r="S63" s="19">
        <f t="shared" ref="S63:T63" si="60">(ABS(Q63-O63))/O63</f>
        <v>0.001583280557</v>
      </c>
      <c r="T63" s="19">
        <f t="shared" si="60"/>
        <v>0.0001435612083</v>
      </c>
    </row>
    <row r="64" ht="15.75" customHeight="1">
      <c r="A64" s="30" t="s">
        <v>100</v>
      </c>
      <c r="B64" s="30">
        <v>0.48</v>
      </c>
      <c r="C64" s="30" t="s">
        <v>77</v>
      </c>
      <c r="D64" s="30">
        <v>600.0</v>
      </c>
      <c r="E64" s="30">
        <v>670.0</v>
      </c>
      <c r="F64" s="30">
        <v>220.0</v>
      </c>
      <c r="G64" s="30">
        <v>6.88</v>
      </c>
      <c r="H64" s="30">
        <v>5.0</v>
      </c>
      <c r="I64" s="30">
        <v>4.4</v>
      </c>
      <c r="J64" s="30">
        <v>100.0</v>
      </c>
      <c r="K64" s="30">
        <v>100.0</v>
      </c>
      <c r="L64" s="30">
        <v>32.0</v>
      </c>
      <c r="M64" s="30">
        <v>310.0</v>
      </c>
      <c r="N64" s="18" t="s">
        <v>25</v>
      </c>
      <c r="O64" s="30">
        <v>2.0284</v>
      </c>
      <c r="P64" s="30">
        <v>430.0</v>
      </c>
      <c r="Q64" s="30">
        <v>2.0251</v>
      </c>
      <c r="R64" s="30">
        <v>430.12</v>
      </c>
      <c r="S64" s="19">
        <f t="shared" ref="S64:T64" si="61">(ABS(Q64-O64))/O64</f>
        <v>0.001626898048</v>
      </c>
      <c r="T64" s="19">
        <f t="shared" si="61"/>
        <v>0.0002790697674</v>
      </c>
    </row>
    <row r="65" ht="15.75" customHeight="1">
      <c r="A65" s="30" t="s">
        <v>100</v>
      </c>
      <c r="B65" s="30">
        <v>0.48</v>
      </c>
      <c r="C65" s="30" t="s">
        <v>77</v>
      </c>
      <c r="D65" s="30">
        <v>600.0</v>
      </c>
      <c r="E65" s="30">
        <v>670.0</v>
      </c>
      <c r="F65" s="30">
        <v>220.0</v>
      </c>
      <c r="G65" s="30">
        <v>6.88</v>
      </c>
      <c r="H65" s="30">
        <v>5.0</v>
      </c>
      <c r="I65" s="30">
        <v>4.4</v>
      </c>
      <c r="J65" s="30">
        <v>100.0</v>
      </c>
      <c r="K65" s="30">
        <v>100.0</v>
      </c>
      <c r="L65" s="30">
        <v>32.0</v>
      </c>
      <c r="M65" s="30">
        <v>480.0</v>
      </c>
      <c r="N65" s="18" t="s">
        <v>25</v>
      </c>
      <c r="O65" s="30">
        <v>1.0086</v>
      </c>
      <c r="P65" s="30">
        <v>430.0</v>
      </c>
      <c r="Q65" s="30">
        <v>1.00699</v>
      </c>
      <c r="R65" s="30">
        <v>430.12</v>
      </c>
      <c r="S65" s="19">
        <f t="shared" ref="S65:T65" si="62">(ABS(Q65-O65))/O65</f>
        <v>0.00159627206</v>
      </c>
      <c r="T65" s="19">
        <f t="shared" si="62"/>
        <v>0.0002790697674</v>
      </c>
    </row>
    <row r="66" ht="15.75" customHeight="1">
      <c r="A66" s="30" t="s">
        <v>100</v>
      </c>
      <c r="B66" s="30">
        <v>0.48</v>
      </c>
      <c r="C66" s="30" t="s">
        <v>77</v>
      </c>
      <c r="D66" s="30">
        <v>600.0</v>
      </c>
      <c r="E66" s="30">
        <v>670.0</v>
      </c>
      <c r="F66" s="30">
        <v>220.0</v>
      </c>
      <c r="G66" s="30">
        <v>6.88</v>
      </c>
      <c r="H66" s="30">
        <v>5.0</v>
      </c>
      <c r="I66" s="30">
        <v>4.4</v>
      </c>
      <c r="J66" s="30">
        <v>100.0</v>
      </c>
      <c r="K66" s="30">
        <v>100.0</v>
      </c>
      <c r="L66" s="30">
        <v>32.0</v>
      </c>
      <c r="M66" s="30">
        <v>1100.0</v>
      </c>
      <c r="N66" s="18" t="s">
        <v>25</v>
      </c>
      <c r="O66" s="30">
        <v>0.268</v>
      </c>
      <c r="P66" s="30">
        <v>430.0</v>
      </c>
      <c r="Q66" s="30">
        <v>0.267611</v>
      </c>
      <c r="R66" s="30">
        <v>430.12</v>
      </c>
      <c r="S66" s="19">
        <f t="shared" ref="S66:T66" si="63">(ABS(Q66-O66))/O66</f>
        <v>0.001451492537</v>
      </c>
      <c r="T66" s="19">
        <f t="shared" si="63"/>
        <v>0.0002790697674</v>
      </c>
    </row>
    <row r="67" ht="15.75" customHeight="1">
      <c r="A67" s="30" t="s">
        <v>100</v>
      </c>
      <c r="B67" s="30">
        <v>0.48</v>
      </c>
      <c r="C67" s="30" t="s">
        <v>77</v>
      </c>
      <c r="D67" s="30">
        <v>600.0</v>
      </c>
      <c r="E67" s="30">
        <v>670.0</v>
      </c>
      <c r="F67" s="30">
        <v>220.0</v>
      </c>
      <c r="G67" s="30">
        <v>6.88</v>
      </c>
      <c r="H67" s="30">
        <v>5.0</v>
      </c>
      <c r="I67" s="30">
        <v>4.4</v>
      </c>
      <c r="J67" s="30">
        <v>100.0</v>
      </c>
      <c r="K67" s="30">
        <v>100.0</v>
      </c>
      <c r="L67" s="30">
        <v>32.0</v>
      </c>
      <c r="M67" s="30">
        <v>2000.0</v>
      </c>
      <c r="N67" s="18" t="s">
        <v>25</v>
      </c>
      <c r="O67" s="30">
        <v>0.103</v>
      </c>
      <c r="P67" s="30">
        <v>430.0</v>
      </c>
      <c r="Q67" s="30">
        <v>0.1029</v>
      </c>
      <c r="R67" s="30">
        <v>430.12</v>
      </c>
      <c r="S67" s="19">
        <f t="shared" ref="S67:T67" si="64">(ABS(Q67-O67))/O67</f>
        <v>0.0009708737864</v>
      </c>
      <c r="T67" s="19">
        <f t="shared" si="64"/>
        <v>0.0002790697674</v>
      </c>
    </row>
    <row r="68" ht="15.75" customHeight="1">
      <c r="A68" s="30" t="s">
        <v>101</v>
      </c>
      <c r="B68" s="30">
        <v>0.48</v>
      </c>
      <c r="C68" s="30" t="s">
        <v>54</v>
      </c>
      <c r="D68" s="30">
        <v>14600.0</v>
      </c>
      <c r="E68" s="30">
        <v>500.0</v>
      </c>
      <c r="F68" s="30">
        <v>150.0</v>
      </c>
      <c r="G68" s="30">
        <v>6.88</v>
      </c>
      <c r="H68" s="30">
        <v>4.81</v>
      </c>
      <c r="I68" s="30">
        <v>4.15</v>
      </c>
      <c r="J68" s="30">
        <v>95.0</v>
      </c>
      <c r="K68" s="30">
        <v>95.0</v>
      </c>
      <c r="L68" s="30">
        <v>32.0</v>
      </c>
      <c r="M68" s="30">
        <v>310.0</v>
      </c>
      <c r="N68" s="18" t="s">
        <v>25</v>
      </c>
      <c r="O68" s="30">
        <v>4.8001</v>
      </c>
      <c r="P68" s="30">
        <v>613.0</v>
      </c>
      <c r="Q68" s="30">
        <v>4.7926</v>
      </c>
      <c r="R68" s="30">
        <v>613.2178</v>
      </c>
      <c r="S68" s="19">
        <f t="shared" ref="S68:T68" si="65">(ABS(Q68-O68))/O68</f>
        <v>0.001562467449</v>
      </c>
      <c r="T68" s="19">
        <f t="shared" si="65"/>
        <v>0.0003553017945</v>
      </c>
    </row>
    <row r="69" ht="15.75" customHeight="1">
      <c r="A69" s="30" t="s">
        <v>102</v>
      </c>
      <c r="B69" s="30">
        <v>0.48</v>
      </c>
      <c r="C69" s="30" t="s">
        <v>77</v>
      </c>
      <c r="D69" s="30">
        <v>1890.0</v>
      </c>
      <c r="E69" s="30">
        <v>800.0</v>
      </c>
      <c r="F69" s="30">
        <v>600.0</v>
      </c>
      <c r="G69" s="30">
        <v>1.5</v>
      </c>
      <c r="H69" s="30">
        <v>1.02</v>
      </c>
      <c r="I69" s="30">
        <v>0.89</v>
      </c>
      <c r="J69" s="30">
        <v>1400.0</v>
      </c>
      <c r="K69" s="30">
        <v>1900.0</v>
      </c>
      <c r="L69" s="30">
        <v>32.0</v>
      </c>
      <c r="M69" s="30">
        <v>310.0</v>
      </c>
      <c r="N69" s="18" t="s">
        <v>25</v>
      </c>
      <c r="O69" s="30">
        <v>5.3168</v>
      </c>
      <c r="P69" s="30">
        <v>786.0</v>
      </c>
      <c r="Q69" s="30">
        <v>5.31681</v>
      </c>
      <c r="R69" s="30">
        <v>786.88</v>
      </c>
      <c r="S69" s="19">
        <f t="shared" ref="S69:T69" si="66">(ABS(Q69-O69))/O69</f>
        <v>0.000001880830575</v>
      </c>
      <c r="T69" s="19">
        <f t="shared" si="66"/>
        <v>0.001119592875</v>
      </c>
    </row>
    <row r="70" ht="15.75" customHeight="1">
      <c r="A70" s="30" t="s">
        <v>102</v>
      </c>
      <c r="B70" s="30">
        <v>0.48</v>
      </c>
      <c r="C70" s="30" t="s">
        <v>77</v>
      </c>
      <c r="D70" s="30">
        <v>1890.0</v>
      </c>
      <c r="E70" s="30">
        <v>800.0</v>
      </c>
      <c r="F70" s="30">
        <v>600.0</v>
      </c>
      <c r="G70" s="30">
        <v>1.5</v>
      </c>
      <c r="H70" s="30">
        <v>1.02</v>
      </c>
      <c r="I70" s="30">
        <v>0.89</v>
      </c>
      <c r="J70" s="30">
        <v>1400.0</v>
      </c>
      <c r="K70" s="30">
        <v>1900.0</v>
      </c>
      <c r="L70" s="30">
        <v>32.0</v>
      </c>
      <c r="M70" s="30">
        <v>480.0</v>
      </c>
      <c r="N70" s="18" t="s">
        <v>25</v>
      </c>
      <c r="O70" s="30">
        <v>2.6438</v>
      </c>
      <c r="P70" s="30">
        <v>786.0</v>
      </c>
      <c r="Q70" s="30">
        <v>2.6438</v>
      </c>
      <c r="R70" s="30">
        <v>786.88</v>
      </c>
      <c r="S70" s="19">
        <f t="shared" ref="S70:T70" si="67">(ABS(Q70-O70))/O70</f>
        <v>0</v>
      </c>
      <c r="T70" s="19">
        <f t="shared" si="67"/>
        <v>0.001119592875</v>
      </c>
    </row>
    <row r="71" ht="15.75" customHeight="1">
      <c r="A71" s="30" t="s">
        <v>102</v>
      </c>
      <c r="B71" s="30">
        <v>0.48</v>
      </c>
      <c r="C71" s="30" t="s">
        <v>77</v>
      </c>
      <c r="D71" s="30">
        <v>1890.0</v>
      </c>
      <c r="E71" s="30">
        <v>800.0</v>
      </c>
      <c r="F71" s="30">
        <v>600.0</v>
      </c>
      <c r="G71" s="30">
        <v>1.5</v>
      </c>
      <c r="H71" s="30">
        <v>1.02</v>
      </c>
      <c r="I71" s="30">
        <v>0.89</v>
      </c>
      <c r="J71" s="30">
        <v>1400.0</v>
      </c>
      <c r="K71" s="30">
        <v>1900.0</v>
      </c>
      <c r="L71" s="30">
        <v>32.0</v>
      </c>
      <c r="M71" s="30">
        <v>1100.0</v>
      </c>
      <c r="N71" s="18" t="s">
        <v>25</v>
      </c>
      <c r="O71" s="30">
        <v>0.7026</v>
      </c>
      <c r="P71" s="30">
        <v>786.0</v>
      </c>
      <c r="Q71" s="30">
        <v>0.7025</v>
      </c>
      <c r="R71" s="30">
        <v>786.88</v>
      </c>
      <c r="S71" s="19">
        <f t="shared" ref="S71:T71" si="68">(ABS(Q71-O71))/O71</f>
        <v>0.0001423284942</v>
      </c>
      <c r="T71" s="19">
        <f t="shared" si="68"/>
        <v>0.001119592875</v>
      </c>
    </row>
    <row r="72" ht="15.75" customHeight="1">
      <c r="A72" s="30" t="s">
        <v>102</v>
      </c>
      <c r="B72" s="30">
        <v>0.48</v>
      </c>
      <c r="C72" s="30" t="s">
        <v>77</v>
      </c>
      <c r="D72" s="30">
        <v>1890.0</v>
      </c>
      <c r="E72" s="30">
        <v>800.0</v>
      </c>
      <c r="F72" s="30">
        <v>600.0</v>
      </c>
      <c r="G72" s="30">
        <v>1.5</v>
      </c>
      <c r="H72" s="30">
        <v>1.02</v>
      </c>
      <c r="I72" s="30">
        <v>0.89</v>
      </c>
      <c r="J72" s="30">
        <v>1400.0</v>
      </c>
      <c r="K72" s="30">
        <v>1900.0</v>
      </c>
      <c r="L72" s="30">
        <v>32.0</v>
      </c>
      <c r="M72" s="30">
        <v>2000.0</v>
      </c>
      <c r="N72" s="18" t="s">
        <v>25</v>
      </c>
      <c r="O72" s="30">
        <v>0.2703</v>
      </c>
      <c r="P72" s="30">
        <v>786.0</v>
      </c>
      <c r="Q72" s="30">
        <v>0.27027</v>
      </c>
      <c r="R72" s="30">
        <v>786.88</v>
      </c>
      <c r="S72" s="19">
        <f t="shared" ref="S72:T72" si="69">(ABS(Q72-O72))/O72</f>
        <v>0.0001109877913</v>
      </c>
      <c r="T72" s="19">
        <f t="shared" si="69"/>
        <v>0.001119592875</v>
      </c>
    </row>
    <row r="73" ht="15.75" customHeight="1">
      <c r="A73" s="30" t="s">
        <v>103</v>
      </c>
      <c r="B73" s="30">
        <v>0.48</v>
      </c>
      <c r="C73" s="30" t="s">
        <v>77</v>
      </c>
      <c r="D73" s="30">
        <v>770.0</v>
      </c>
      <c r="E73" s="30">
        <v>550.0</v>
      </c>
      <c r="F73" s="30">
        <v>400.0</v>
      </c>
      <c r="G73" s="30">
        <v>10.51</v>
      </c>
      <c r="H73" s="30">
        <v>7.886</v>
      </c>
      <c r="I73" s="30">
        <v>6.914</v>
      </c>
      <c r="J73" s="30">
        <v>787.0</v>
      </c>
      <c r="K73" s="30">
        <v>787.0</v>
      </c>
      <c r="L73" s="30">
        <v>30.0</v>
      </c>
      <c r="M73" s="30">
        <v>609.6</v>
      </c>
      <c r="N73" s="30" t="s">
        <v>104</v>
      </c>
      <c r="O73" s="30">
        <v>8.3</v>
      </c>
      <c r="P73" s="30">
        <v>2051.0</v>
      </c>
      <c r="Q73" s="30">
        <v>8.34</v>
      </c>
      <c r="R73" s="30">
        <v>2050.956</v>
      </c>
      <c r="S73" s="19">
        <f t="shared" ref="S73:T73" si="70">(ABS(Q73-O73))/O73</f>
        <v>0.004819277108</v>
      </c>
      <c r="T73" s="19">
        <f t="shared" si="70"/>
        <v>0.00002145294978</v>
      </c>
    </row>
    <row r="74" ht="15.0" customHeight="1">
      <c r="A74" s="30" t="s">
        <v>105</v>
      </c>
      <c r="B74" s="30">
        <v>0.48</v>
      </c>
      <c r="C74" s="30" t="s">
        <v>54</v>
      </c>
      <c r="D74" s="30">
        <v>350.0</v>
      </c>
      <c r="E74" s="30">
        <v>300.0</v>
      </c>
      <c r="F74" s="30">
        <v>400.0</v>
      </c>
      <c r="G74" s="30">
        <v>10.51</v>
      </c>
      <c r="H74" s="30">
        <v>7.51</v>
      </c>
      <c r="I74" s="30">
        <v>6.474</v>
      </c>
      <c r="J74" s="30">
        <v>102.0</v>
      </c>
      <c r="K74" s="30">
        <v>102.0</v>
      </c>
      <c r="L74" s="30">
        <v>30.0</v>
      </c>
      <c r="M74" s="30">
        <v>609.6</v>
      </c>
      <c r="N74" s="30" t="s">
        <v>104</v>
      </c>
      <c r="O74" s="30">
        <v>2.2</v>
      </c>
      <c r="P74" s="30">
        <v>821.0</v>
      </c>
      <c r="Q74" s="18">
        <v>2.1937</v>
      </c>
      <c r="R74" s="18">
        <v>820.553</v>
      </c>
      <c r="S74" s="19">
        <f t="shared" ref="S74:T74" si="71">(ABS(Q74-O74))/O74</f>
        <v>0.002863636364</v>
      </c>
      <c r="T74" s="19">
        <f t="shared" si="71"/>
        <v>0.0005444579781</v>
      </c>
    </row>
    <row r="75" ht="15.75" customHeight="1">
      <c r="A75" s="30" t="s">
        <v>106</v>
      </c>
      <c r="B75" s="30">
        <v>0.48</v>
      </c>
      <c r="C75" s="30" t="s">
        <v>54</v>
      </c>
      <c r="D75" s="30">
        <v>350.0</v>
      </c>
      <c r="E75" s="30">
        <v>300.0</v>
      </c>
      <c r="F75" s="30">
        <v>400.0</v>
      </c>
      <c r="G75" s="30">
        <v>10.51</v>
      </c>
      <c r="H75" s="30">
        <v>7.51</v>
      </c>
      <c r="I75" s="30">
        <v>6.474</v>
      </c>
      <c r="J75" s="30">
        <v>81.5</v>
      </c>
      <c r="K75" s="30">
        <v>81.5</v>
      </c>
      <c r="L75" s="30">
        <v>30.0</v>
      </c>
      <c r="M75" s="30">
        <v>609.6</v>
      </c>
      <c r="N75" s="30" t="s">
        <v>104</v>
      </c>
      <c r="O75" s="30">
        <v>1.8</v>
      </c>
      <c r="P75" s="30">
        <v>735.0</v>
      </c>
      <c r="Q75" s="18">
        <v>1.7528</v>
      </c>
      <c r="R75" s="18">
        <v>734.69</v>
      </c>
      <c r="S75" s="19">
        <f t="shared" ref="S75:T75" si="72">(ABS(Q75-O75))/O75</f>
        <v>0.02622222222</v>
      </c>
      <c r="T75" s="19">
        <f t="shared" si="72"/>
        <v>0.0004217687075</v>
      </c>
    </row>
    <row r="76" ht="15.75" customHeight="1">
      <c r="A76" s="30" t="s">
        <v>107</v>
      </c>
      <c r="B76" s="30">
        <v>0.48</v>
      </c>
      <c r="C76" s="30" t="s">
        <v>54</v>
      </c>
      <c r="D76" s="30">
        <v>270.0</v>
      </c>
      <c r="E76" s="30">
        <v>550.0</v>
      </c>
      <c r="F76" s="30">
        <v>400.0</v>
      </c>
      <c r="G76" s="30">
        <v>10.51</v>
      </c>
      <c r="H76" s="30">
        <v>7.32</v>
      </c>
      <c r="I76" s="30">
        <v>6.31</v>
      </c>
      <c r="J76" s="30">
        <v>81.5</v>
      </c>
      <c r="K76" s="30">
        <v>81.5</v>
      </c>
      <c r="L76" s="30">
        <v>36.0</v>
      </c>
      <c r="M76" s="30">
        <v>457.2</v>
      </c>
      <c r="N76" s="30" t="s">
        <v>104</v>
      </c>
      <c r="O76" s="30">
        <v>3.3</v>
      </c>
      <c r="P76" s="30">
        <v>749.0</v>
      </c>
      <c r="Q76" s="18">
        <v>3.2698</v>
      </c>
      <c r="R76" s="18">
        <v>749.13</v>
      </c>
      <c r="S76" s="19">
        <f t="shared" ref="S76:T76" si="73">(ABS(Q76-O76))/O76</f>
        <v>0.009151515152</v>
      </c>
      <c r="T76" s="19">
        <f t="shared" si="73"/>
        <v>0.000173564753</v>
      </c>
    </row>
    <row r="77" ht="15.75" customHeight="1">
      <c r="A77" s="30" t="s">
        <v>108</v>
      </c>
      <c r="B77" s="30">
        <v>0.48</v>
      </c>
      <c r="C77" s="30" t="s">
        <v>54</v>
      </c>
      <c r="D77" s="30">
        <v>130.0</v>
      </c>
      <c r="E77" s="30">
        <v>550.0</v>
      </c>
      <c r="F77" s="30">
        <v>400.0</v>
      </c>
      <c r="G77" s="30">
        <v>10.51</v>
      </c>
      <c r="H77" s="30">
        <v>7.32</v>
      </c>
      <c r="I77" s="30">
        <v>6.31</v>
      </c>
      <c r="J77" s="30">
        <v>81.5</v>
      </c>
      <c r="K77" s="30">
        <v>81.5</v>
      </c>
      <c r="L77" s="30">
        <v>36.0</v>
      </c>
      <c r="M77" s="30">
        <v>457.2</v>
      </c>
      <c r="N77" s="30" t="s">
        <v>104</v>
      </c>
      <c r="O77" s="30">
        <v>3.3</v>
      </c>
      <c r="P77" s="30">
        <v>749.0</v>
      </c>
      <c r="Q77" s="18">
        <v>3.2698</v>
      </c>
      <c r="R77" s="18">
        <v>749.13</v>
      </c>
      <c r="S77" s="19">
        <f t="shared" ref="S77:T77" si="74">(ABS(Q77-O77))/O77</f>
        <v>0.009151515152</v>
      </c>
      <c r="T77" s="19">
        <f t="shared" si="74"/>
        <v>0.000173564753</v>
      </c>
    </row>
    <row r="78" ht="15.75" customHeight="1">
      <c r="A78" s="30" t="s">
        <v>109</v>
      </c>
      <c r="B78" s="30">
        <v>0.48</v>
      </c>
      <c r="C78" s="30" t="s">
        <v>54</v>
      </c>
      <c r="D78" s="30">
        <v>2100.0</v>
      </c>
      <c r="E78" s="30">
        <v>390.0</v>
      </c>
      <c r="F78" s="30">
        <v>400.0</v>
      </c>
      <c r="G78" s="30">
        <v>10.51</v>
      </c>
      <c r="H78" s="30">
        <v>7.32</v>
      </c>
      <c r="I78" s="30">
        <v>6.31</v>
      </c>
      <c r="J78" s="30">
        <v>81.5</v>
      </c>
      <c r="K78" s="30">
        <v>81.5</v>
      </c>
      <c r="L78" s="30">
        <v>36.0</v>
      </c>
      <c r="M78" s="30">
        <v>457.2</v>
      </c>
      <c r="N78" s="30" t="s">
        <v>104</v>
      </c>
      <c r="O78" s="30">
        <v>3.0</v>
      </c>
      <c r="P78" s="30">
        <v>723.0</v>
      </c>
      <c r="Q78" s="18">
        <v>3.04</v>
      </c>
      <c r="R78" s="18">
        <v>722.98</v>
      </c>
      <c r="S78" s="19">
        <f t="shared" ref="S78:T78" si="75">(ABS(Q78-O78))/O78</f>
        <v>0.01333333333</v>
      </c>
      <c r="T78" s="19">
        <f t="shared" si="75"/>
        <v>0.00002766251729</v>
      </c>
    </row>
    <row r="79" ht="15.75" customHeight="1">
      <c r="A79" s="30" t="s">
        <v>110</v>
      </c>
      <c r="B79" s="30">
        <v>4.16</v>
      </c>
      <c r="C79" s="30" t="s">
        <v>77</v>
      </c>
      <c r="D79" s="30">
        <v>1143.0</v>
      </c>
      <c r="E79" s="30">
        <v>762.0</v>
      </c>
      <c r="F79" s="30"/>
      <c r="G79" s="30">
        <v>15.0</v>
      </c>
      <c r="H79" s="30">
        <v>12.979</v>
      </c>
      <c r="I79" s="30">
        <v>12.675</v>
      </c>
      <c r="J79" s="30">
        <v>197.0</v>
      </c>
      <c r="K79" s="30">
        <v>223.0</v>
      </c>
      <c r="L79" s="30">
        <v>104.0</v>
      </c>
      <c r="M79" s="30">
        <v>914.4</v>
      </c>
      <c r="N79" s="30" t="s">
        <v>111</v>
      </c>
      <c r="O79" s="30">
        <v>3.19</v>
      </c>
      <c r="P79" s="30">
        <v>1704.0</v>
      </c>
      <c r="Q79" s="18">
        <v>3.18913</v>
      </c>
      <c r="R79" s="18">
        <v>1704.19</v>
      </c>
      <c r="S79" s="19">
        <f t="shared" ref="S79:T79" si="76">(ABS(Q79-O79))/O79</f>
        <v>0.0002727272727</v>
      </c>
      <c r="T79" s="19">
        <f t="shared" si="76"/>
        <v>0.0001115023474</v>
      </c>
    </row>
    <row r="80" ht="15.75" customHeight="1">
      <c r="A80" s="30" t="s">
        <v>112</v>
      </c>
      <c r="B80" s="30">
        <v>0.48</v>
      </c>
      <c r="C80" s="30" t="s">
        <v>77</v>
      </c>
      <c r="D80" s="30">
        <v>610.0</v>
      </c>
      <c r="E80" s="30">
        <v>610.0</v>
      </c>
      <c r="F80" s="30">
        <v>254.0</v>
      </c>
      <c r="G80" s="30">
        <v>45.0</v>
      </c>
      <c r="H80" s="30">
        <v>28.79</v>
      </c>
      <c r="I80" s="30">
        <v>25.24</v>
      </c>
      <c r="J80" s="30">
        <v>61.3</v>
      </c>
      <c r="K80" s="30">
        <v>319.0</v>
      </c>
      <c r="L80" s="30">
        <v>32.0</v>
      </c>
      <c r="M80" s="30">
        <v>609.6</v>
      </c>
      <c r="N80" s="30" t="s">
        <v>111</v>
      </c>
      <c r="O80" s="30">
        <v>12.7</v>
      </c>
      <c r="P80" s="30">
        <v>2669.0</v>
      </c>
      <c r="Q80" s="18">
        <v>12.7047</v>
      </c>
      <c r="R80" s="18">
        <v>2668.919</v>
      </c>
      <c r="S80" s="19">
        <f t="shared" ref="S80:T80" si="77">(ABS(Q80-O80))/O80</f>
        <v>0.0003700787402</v>
      </c>
      <c r="T80" s="19">
        <f t="shared" si="77"/>
        <v>0.00003034844511</v>
      </c>
    </row>
    <row r="81" ht="15.75" customHeight="1">
      <c r="A81" s="30" t="s">
        <v>113</v>
      </c>
      <c r="B81" s="30">
        <v>13.8</v>
      </c>
      <c r="C81" s="30" t="s">
        <v>77</v>
      </c>
      <c r="D81" s="30">
        <v>592.0</v>
      </c>
      <c r="E81" s="30">
        <v>568.0</v>
      </c>
      <c r="F81" s="30">
        <v>722.0</v>
      </c>
      <c r="G81" s="18">
        <v>14.88</v>
      </c>
      <c r="H81" s="18">
        <v>13.9</v>
      </c>
      <c r="I81" s="18">
        <v>13.73</v>
      </c>
      <c r="J81" s="18">
        <v>675.0</v>
      </c>
      <c r="K81" s="18">
        <v>675.0</v>
      </c>
      <c r="L81" s="18">
        <v>152.0</v>
      </c>
      <c r="M81" s="18">
        <v>914.4</v>
      </c>
      <c r="N81" s="18" t="s">
        <v>114</v>
      </c>
      <c r="O81" s="18">
        <v>13.93</v>
      </c>
      <c r="P81" s="18">
        <v>4366.0</v>
      </c>
      <c r="Q81" s="18">
        <v>13.918</v>
      </c>
      <c r="R81" s="18">
        <v>4364.1975</v>
      </c>
      <c r="S81" s="19">
        <f t="shared" ref="S81:T81" si="78">(ABS(Q81-O81))/O81</f>
        <v>0.0008614501077</v>
      </c>
      <c r="T81" s="19">
        <f t="shared" si="78"/>
        <v>0.00041284929</v>
      </c>
    </row>
    <row r="82" ht="15.75" customHeight="1">
      <c r="A82" s="30" t="s">
        <v>115</v>
      </c>
      <c r="B82" s="30">
        <v>4.16</v>
      </c>
      <c r="C82" s="30" t="s">
        <v>77</v>
      </c>
      <c r="D82" s="30">
        <v>480.0</v>
      </c>
      <c r="E82" s="30">
        <v>690.0</v>
      </c>
      <c r="F82" s="30">
        <v>380.0</v>
      </c>
      <c r="G82" s="18">
        <v>5.13</v>
      </c>
      <c r="H82" s="18">
        <v>4.52</v>
      </c>
      <c r="I82" s="18">
        <v>4.42</v>
      </c>
      <c r="J82" s="18">
        <v>535.0</v>
      </c>
      <c r="K82" s="18">
        <v>545.0</v>
      </c>
      <c r="L82" s="18">
        <v>104.0</v>
      </c>
      <c r="M82" s="18">
        <v>914.4</v>
      </c>
      <c r="N82" s="18" t="s">
        <v>114</v>
      </c>
      <c r="O82" s="18">
        <v>3.39</v>
      </c>
      <c r="P82" s="18">
        <v>1771.0</v>
      </c>
      <c r="Q82" s="18">
        <v>3.384</v>
      </c>
      <c r="R82" s="18">
        <v>1770.293</v>
      </c>
      <c r="S82" s="19">
        <f t="shared" ref="S82:T82" si="79">(ABS(Q82-O82))/O82</f>
        <v>0.001769911504</v>
      </c>
      <c r="T82" s="19">
        <f t="shared" si="79"/>
        <v>0.0003992094862</v>
      </c>
    </row>
    <row r="83" ht="15.75" customHeight="1">
      <c r="A83" s="30" t="s">
        <v>116</v>
      </c>
      <c r="B83" s="30">
        <v>0.48</v>
      </c>
      <c r="C83" s="30" t="s">
        <v>77</v>
      </c>
      <c r="D83" s="30">
        <v>480.0</v>
      </c>
      <c r="E83" s="30">
        <v>690.0</v>
      </c>
      <c r="F83" s="30">
        <v>380.0</v>
      </c>
      <c r="G83" s="18">
        <v>31.142</v>
      </c>
      <c r="H83" s="18">
        <v>22.71</v>
      </c>
      <c r="I83" s="18">
        <v>19.92</v>
      </c>
      <c r="J83" s="18">
        <v>635.0</v>
      </c>
      <c r="K83" s="18">
        <v>735.0</v>
      </c>
      <c r="L83" s="18">
        <v>25.0</v>
      </c>
      <c r="M83" s="18">
        <v>457.2</v>
      </c>
      <c r="N83" s="18" t="s">
        <v>114</v>
      </c>
      <c r="O83" s="18">
        <v>33.46</v>
      </c>
      <c r="P83" s="18">
        <v>3669.0</v>
      </c>
      <c r="Q83" s="18">
        <v>33.456</v>
      </c>
      <c r="R83" s="18">
        <v>3668.98</v>
      </c>
      <c r="S83" s="19">
        <f t="shared" ref="S83:T83" si="80">(ABS(Q83-O83))/O83</f>
        <v>0.0001195457262</v>
      </c>
      <c r="T83" s="19">
        <f t="shared" si="80"/>
        <v>0.000005451076588</v>
      </c>
    </row>
    <row r="84" ht="15.75" customHeight="1">
      <c r="A84" s="30" t="s">
        <v>113</v>
      </c>
      <c r="B84" s="30">
        <v>13.8</v>
      </c>
      <c r="C84" s="30" t="s">
        <v>77</v>
      </c>
      <c r="D84" s="30">
        <v>592.0</v>
      </c>
      <c r="E84" s="30">
        <v>568.0</v>
      </c>
      <c r="F84" s="30">
        <v>722.0</v>
      </c>
      <c r="G84" s="18">
        <v>14.88</v>
      </c>
      <c r="H84" s="18">
        <v>13.9</v>
      </c>
      <c r="I84" s="18">
        <v>13.73</v>
      </c>
      <c r="J84" s="18">
        <v>77.0</v>
      </c>
      <c r="K84" s="18">
        <v>77.0</v>
      </c>
      <c r="L84" s="18">
        <v>152.0</v>
      </c>
      <c r="M84" s="18">
        <v>914.4</v>
      </c>
      <c r="N84" s="18" t="s">
        <v>114</v>
      </c>
      <c r="O84" s="18">
        <v>1.59</v>
      </c>
      <c r="P84" s="18">
        <v>1093.0</v>
      </c>
      <c r="Q84" s="18">
        <v>1.5877</v>
      </c>
      <c r="R84" s="18">
        <v>1093.039</v>
      </c>
      <c r="S84" s="19">
        <f t="shared" ref="S84:T84" si="81">(ABS(Q84-O84))/O84</f>
        <v>0.001446540881</v>
      </c>
      <c r="T84" s="19">
        <f t="shared" si="81"/>
        <v>0.00003568161025</v>
      </c>
    </row>
    <row r="85" ht="15.75" customHeight="1">
      <c r="A85" s="30" t="s">
        <v>115</v>
      </c>
      <c r="B85" s="30">
        <v>4.16</v>
      </c>
      <c r="C85" s="30" t="s">
        <v>77</v>
      </c>
      <c r="D85" s="30">
        <v>480.0</v>
      </c>
      <c r="E85" s="30">
        <v>690.0</v>
      </c>
      <c r="F85" s="30">
        <v>380.0</v>
      </c>
      <c r="G85" s="18">
        <v>5.13</v>
      </c>
      <c r="H85" s="18">
        <v>4.52</v>
      </c>
      <c r="I85" s="18">
        <v>4.42</v>
      </c>
      <c r="J85" s="18">
        <v>77.0</v>
      </c>
      <c r="K85" s="18">
        <v>77.0</v>
      </c>
      <c r="L85" s="18">
        <v>104.0</v>
      </c>
      <c r="M85" s="18">
        <v>914.4</v>
      </c>
      <c r="N85" s="18" t="s">
        <v>114</v>
      </c>
      <c r="O85" s="18">
        <v>0.49</v>
      </c>
      <c r="P85" s="18">
        <v>515.0</v>
      </c>
      <c r="Q85" s="18">
        <v>0.487</v>
      </c>
      <c r="R85" s="18">
        <v>514.56</v>
      </c>
      <c r="S85" s="19">
        <f t="shared" ref="S85:T85" si="82">(ABS(Q85-O85))/O85</f>
        <v>0.00612244898</v>
      </c>
      <c r="T85" s="19">
        <f t="shared" si="82"/>
        <v>0.000854368932</v>
      </c>
    </row>
    <row r="86" ht="15.75" customHeight="1">
      <c r="A86" s="30" t="s">
        <v>116</v>
      </c>
      <c r="B86" s="30">
        <v>0.48</v>
      </c>
      <c r="C86" s="30" t="s">
        <v>77</v>
      </c>
      <c r="D86" s="30">
        <v>480.0</v>
      </c>
      <c r="E86" s="30">
        <v>690.0</v>
      </c>
      <c r="F86" s="30">
        <v>380.0</v>
      </c>
      <c r="G86" s="18">
        <v>31.142</v>
      </c>
      <c r="H86" s="18">
        <v>22.71</v>
      </c>
      <c r="I86" s="18">
        <v>19.92</v>
      </c>
      <c r="J86" s="18">
        <v>77.0</v>
      </c>
      <c r="K86" s="18">
        <v>77.0</v>
      </c>
      <c r="L86" s="18">
        <v>25.0</v>
      </c>
      <c r="M86" s="18">
        <v>457.2</v>
      </c>
      <c r="N86" s="18" t="s">
        <v>114</v>
      </c>
      <c r="O86" s="18">
        <v>3.98</v>
      </c>
      <c r="P86" s="18">
        <v>967.0</v>
      </c>
      <c r="Q86" s="18">
        <v>3.9751</v>
      </c>
      <c r="R86" s="18">
        <v>967.4253</v>
      </c>
      <c r="S86" s="19">
        <f t="shared" ref="S86:T86" si="83">(ABS(Q86-O86))/O86</f>
        <v>0.001231155779</v>
      </c>
      <c r="T86" s="19">
        <f t="shared" si="83"/>
        <v>0.0004398138573</v>
      </c>
    </row>
    <row r="87" ht="15.75" customHeight="1">
      <c r="C87" s="31"/>
      <c r="P87" s="30"/>
      <c r="Q87" s="30"/>
      <c r="R87" s="30"/>
      <c r="S87" s="30"/>
      <c r="T87" s="30"/>
    </row>
    <row r="88" ht="15.75" customHeight="1">
      <c r="C88" s="31"/>
      <c r="P88" s="30"/>
      <c r="Q88" s="30"/>
      <c r="R88" s="30"/>
      <c r="S88" s="30"/>
      <c r="T88" s="30"/>
    </row>
    <row r="89" ht="15.75" customHeight="1">
      <c r="C89" s="31"/>
      <c r="P89" s="30"/>
      <c r="Q89" s="30"/>
      <c r="R89" s="30"/>
      <c r="S89" s="30"/>
      <c r="T89" s="30"/>
    </row>
    <row r="90" ht="15.75" customHeight="1">
      <c r="C90" s="31"/>
      <c r="P90" s="30"/>
      <c r="Q90" s="30"/>
      <c r="R90" s="30"/>
      <c r="S90" s="30"/>
      <c r="T90" s="30"/>
    </row>
    <row r="91" ht="15.75" customHeight="1">
      <c r="C91" s="31"/>
      <c r="P91" s="30"/>
      <c r="Q91" s="30"/>
      <c r="R91" s="30"/>
      <c r="S91" s="30"/>
      <c r="T91" s="30"/>
    </row>
    <row r="92" ht="15.75" customHeight="1">
      <c r="C92" s="31"/>
      <c r="P92" s="30"/>
      <c r="Q92" s="30"/>
      <c r="R92" s="30"/>
      <c r="S92" s="30"/>
      <c r="T92" s="30"/>
    </row>
    <row r="93" ht="15.75" customHeight="1">
      <c r="C93" s="31"/>
      <c r="P93" s="19"/>
      <c r="Q93" s="30"/>
      <c r="R93" s="30"/>
      <c r="S93" s="30"/>
      <c r="T93" s="30"/>
    </row>
    <row r="94" ht="15.75" customHeight="1">
      <c r="C94" s="31"/>
      <c r="P94" s="30"/>
      <c r="Q94" s="30"/>
      <c r="R94" s="30"/>
      <c r="S94" s="30"/>
      <c r="T94" s="30"/>
    </row>
    <row r="95" ht="15.75" customHeight="1">
      <c r="C95" s="31"/>
      <c r="P95" s="30"/>
      <c r="Q95" s="30"/>
      <c r="R95" s="30"/>
      <c r="S95" s="30"/>
      <c r="T95" s="30"/>
    </row>
    <row r="96" ht="15.75" customHeight="1">
      <c r="C96" s="31"/>
      <c r="P96" s="30"/>
      <c r="Q96" s="30"/>
      <c r="R96" s="30"/>
      <c r="S96" s="30"/>
      <c r="T96" s="30"/>
    </row>
    <row r="97" ht="15.75" customHeight="1">
      <c r="C97" s="31"/>
      <c r="P97" s="30"/>
      <c r="Q97" s="30"/>
      <c r="R97" s="30"/>
      <c r="S97" s="30"/>
      <c r="T97" s="30"/>
    </row>
    <row r="98" ht="15.75" customHeight="1">
      <c r="C98" s="31"/>
      <c r="P98" s="30"/>
      <c r="Q98" s="30"/>
      <c r="R98" s="30"/>
      <c r="S98" s="30"/>
      <c r="T98" s="30"/>
    </row>
    <row r="99" ht="15.75" customHeight="1">
      <c r="P99" s="30"/>
      <c r="Q99" s="30"/>
      <c r="R99" s="30"/>
      <c r="S99" s="30"/>
      <c r="T99" s="30"/>
    </row>
    <row r="100" ht="15.75" customHeight="1">
      <c r="P100" s="30"/>
      <c r="Q100" s="30"/>
      <c r="R100" s="30"/>
      <c r="S100" s="30"/>
      <c r="T100" s="30"/>
    </row>
    <row r="101" ht="15.75" customHeight="1">
      <c r="P101" s="30"/>
      <c r="Q101" s="30"/>
      <c r="R101" s="30"/>
      <c r="S101" s="30"/>
      <c r="T101" s="30"/>
    </row>
    <row r="102" ht="15.75" customHeight="1">
      <c r="P102" s="30"/>
      <c r="Q102" s="30"/>
      <c r="R102" s="30"/>
      <c r="S102" s="30"/>
      <c r="T102" s="30"/>
    </row>
    <row r="103" ht="15.75" customHeight="1">
      <c r="P103" s="30"/>
      <c r="Q103" s="30"/>
      <c r="R103" s="30"/>
      <c r="S103" s="30"/>
      <c r="T103" s="30"/>
    </row>
    <row r="104" ht="15.75" customHeight="1">
      <c r="P104" s="30"/>
      <c r="Q104" s="30"/>
      <c r="R104" s="30"/>
      <c r="S104" s="30"/>
      <c r="T104" s="30"/>
    </row>
    <row r="105" ht="15.75" customHeight="1">
      <c r="P105" s="30"/>
      <c r="Q105" s="30"/>
      <c r="R105" s="30"/>
      <c r="S105" s="30"/>
      <c r="T105" s="30"/>
    </row>
    <row r="106" ht="15.75" customHeight="1">
      <c r="P106" s="30"/>
      <c r="Q106" s="30"/>
      <c r="R106" s="30"/>
      <c r="S106" s="30"/>
      <c r="T106" s="30"/>
    </row>
    <row r="107" ht="15.75" customHeight="1">
      <c r="P107" s="30"/>
      <c r="Q107" s="30"/>
      <c r="R107" s="30"/>
      <c r="S107" s="30"/>
      <c r="T107" s="30"/>
    </row>
    <row r="108" ht="15.75" customHeight="1">
      <c r="P108" s="30"/>
      <c r="Q108" s="30"/>
      <c r="R108" s="30"/>
      <c r="S108" s="30"/>
      <c r="T108" s="30"/>
    </row>
    <row r="109" ht="15.75" customHeight="1">
      <c r="P109" s="30"/>
      <c r="Q109" s="30"/>
      <c r="R109" s="30"/>
      <c r="S109" s="30"/>
      <c r="T109" s="3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M3"/>
    <mergeCell ref="N1:R2"/>
    <mergeCell ref="S1:T1"/>
    <mergeCell ref="N3:N4"/>
    <mergeCell ref="O3:O4"/>
    <mergeCell ref="P3:P4"/>
    <mergeCell ref="Q3:R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1.88"/>
    <col customWidth="1" min="3" max="3" width="17.63"/>
    <col customWidth="1" min="4" max="4" width="13.5"/>
    <col customWidth="1" min="5" max="5" width="8.13"/>
    <col customWidth="1" min="6" max="6" width="13.5"/>
    <col customWidth="1" min="7" max="7" width="23.13"/>
    <col customWidth="1" min="8" max="8" width="18.0"/>
    <col customWidth="1" min="9" max="9" width="11.13"/>
    <col customWidth="1" min="10" max="10" width="12.75"/>
    <col customWidth="1" min="11" max="11" width="11.75"/>
    <col customWidth="1" min="12" max="12" width="16.5"/>
    <col customWidth="1" min="13" max="26" width="12.5"/>
  </cols>
  <sheetData>
    <row r="1" ht="15.75" customHeight="1">
      <c r="A1" s="1" t="s">
        <v>0</v>
      </c>
      <c r="G1" s="2" t="s">
        <v>1</v>
      </c>
      <c r="M1" s="32" t="s">
        <v>2</v>
      </c>
      <c r="O1" s="4"/>
      <c r="P1" s="4"/>
      <c r="Q1" s="20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M2" s="25" t="s">
        <v>42</v>
      </c>
      <c r="N2" s="7">
        <f>AVERAGE(M5:M1000)</f>
        <v>0.743441347</v>
      </c>
      <c r="O2" s="4"/>
      <c r="P2" s="8" t="s">
        <v>117</v>
      </c>
      <c r="Q2" s="9">
        <f>AVERAGE(M5,M6,M7,M8,M17,M18,M29,M32,M35,M38,M41,M44,M49)</f>
        <v>0.003226005271</v>
      </c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G3" s="1" t="s">
        <v>5</v>
      </c>
      <c r="H3" s="1" t="s">
        <v>6</v>
      </c>
      <c r="I3" s="1" t="s">
        <v>7</v>
      </c>
      <c r="J3" s="1" t="s">
        <v>8</v>
      </c>
      <c r="K3" s="2" t="s">
        <v>9</v>
      </c>
      <c r="M3" s="25" t="s">
        <v>10</v>
      </c>
      <c r="N3" s="7">
        <f>STDEV(M5:M1000)</f>
        <v>0.8828305294</v>
      </c>
      <c r="O3" s="7"/>
      <c r="P3" s="10" t="s">
        <v>118</v>
      </c>
      <c r="Q3" s="11">
        <f>STDEV(M5,M6,M7,M8,M17,M18,M29,M32,M35,M38,M41,M44,M49)</f>
        <v>0.01116053632</v>
      </c>
      <c r="R3" s="5"/>
      <c r="S3" s="5"/>
      <c r="T3" s="5"/>
      <c r="U3" s="5"/>
      <c r="V3" s="5"/>
      <c r="W3" s="5"/>
      <c r="X3" s="5"/>
      <c r="Y3" s="5"/>
      <c r="Z3" s="5"/>
    </row>
    <row r="4" ht="30.0" customHeight="1">
      <c r="A4" s="12" t="s">
        <v>12</v>
      </c>
      <c r="B4" s="12" t="s">
        <v>119</v>
      </c>
      <c r="C4" s="12" t="s">
        <v>13</v>
      </c>
      <c r="D4" s="12" t="s">
        <v>14</v>
      </c>
      <c r="E4" s="12" t="s">
        <v>15</v>
      </c>
      <c r="F4" s="12" t="s">
        <v>52</v>
      </c>
      <c r="G4" s="13"/>
      <c r="H4" s="13"/>
      <c r="I4" s="13"/>
      <c r="J4" s="13"/>
      <c r="K4" s="12" t="s">
        <v>7</v>
      </c>
      <c r="L4" s="12" t="s">
        <v>8</v>
      </c>
      <c r="M4" s="14" t="s">
        <v>16</v>
      </c>
      <c r="N4" s="14" t="s">
        <v>17</v>
      </c>
      <c r="O4" s="15"/>
      <c r="P4" s="15"/>
      <c r="Q4" s="15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30" t="s">
        <v>120</v>
      </c>
      <c r="B5" s="30" t="s">
        <v>121</v>
      </c>
      <c r="C5" s="30">
        <v>0.125</v>
      </c>
      <c r="D5" s="30">
        <v>6.0</v>
      </c>
      <c r="E5" s="30">
        <v>2000.0</v>
      </c>
      <c r="F5" s="30">
        <v>455.0</v>
      </c>
      <c r="G5" s="18" t="s">
        <v>25</v>
      </c>
      <c r="H5" s="18" t="s">
        <v>122</v>
      </c>
      <c r="I5" s="30">
        <v>3.6228</v>
      </c>
      <c r="J5" s="30">
        <v>1200.0</v>
      </c>
      <c r="K5" s="30">
        <v>3.6228</v>
      </c>
      <c r="L5" s="30">
        <v>2500.0</v>
      </c>
      <c r="M5" s="33">
        <f t="shared" ref="M5:N5" si="1">(ABS(I5-K5))/I5</f>
        <v>0</v>
      </c>
      <c r="N5" s="33">
        <f t="shared" si="1"/>
        <v>1.083333333</v>
      </c>
      <c r="O5" s="20"/>
      <c r="P5" s="20"/>
      <c r="Q5" s="20"/>
    </row>
    <row r="6" ht="15.75" customHeight="1">
      <c r="A6" s="30" t="s">
        <v>123</v>
      </c>
      <c r="B6" s="30" t="s">
        <v>121</v>
      </c>
      <c r="C6" s="30">
        <v>0.125</v>
      </c>
      <c r="D6" s="30">
        <v>6.0</v>
      </c>
      <c r="E6" s="30">
        <v>2000.0</v>
      </c>
      <c r="F6" s="30">
        <v>455.0</v>
      </c>
      <c r="G6" s="18" t="s">
        <v>25</v>
      </c>
      <c r="H6" s="18" t="s">
        <v>122</v>
      </c>
      <c r="I6" s="30">
        <v>3.6228</v>
      </c>
      <c r="J6" s="30">
        <v>1200.0</v>
      </c>
      <c r="K6" s="30">
        <v>3.6228</v>
      </c>
      <c r="L6" s="30">
        <v>2500.0</v>
      </c>
      <c r="M6" s="33">
        <f t="shared" ref="M6:N6" si="2">(ABS(I6-K6))/I6</f>
        <v>0</v>
      </c>
      <c r="N6" s="33">
        <f t="shared" si="2"/>
        <v>1.083333333</v>
      </c>
      <c r="O6" s="20"/>
      <c r="P6" s="20"/>
      <c r="Q6" s="20"/>
    </row>
    <row r="7" ht="15.75" customHeight="1">
      <c r="A7" s="30" t="s">
        <v>120</v>
      </c>
      <c r="B7" s="30" t="s">
        <v>121</v>
      </c>
      <c r="C7" s="30">
        <v>0.048</v>
      </c>
      <c r="D7" s="30">
        <v>2.4</v>
      </c>
      <c r="E7" s="30">
        <v>2000.0</v>
      </c>
      <c r="F7" s="30">
        <v>455.0</v>
      </c>
      <c r="G7" s="18" t="s">
        <v>25</v>
      </c>
      <c r="H7" s="18" t="s">
        <v>122</v>
      </c>
      <c r="I7" s="30">
        <v>0.5565</v>
      </c>
      <c r="J7" s="30">
        <v>900.0</v>
      </c>
      <c r="K7" s="30">
        <v>0.5565</v>
      </c>
      <c r="L7" s="30">
        <v>980.0</v>
      </c>
      <c r="M7" s="33">
        <f t="shared" ref="M7:N7" si="3">(ABS(I7-K7))/I7</f>
        <v>0</v>
      </c>
      <c r="N7" s="33">
        <f t="shared" si="3"/>
        <v>0.08888888889</v>
      </c>
      <c r="O7" s="20"/>
      <c r="P7" s="20"/>
      <c r="Q7" s="20"/>
    </row>
    <row r="8" ht="15.75" customHeight="1">
      <c r="A8" s="30" t="s">
        <v>123</v>
      </c>
      <c r="B8" s="30" t="s">
        <v>121</v>
      </c>
      <c r="C8" s="30">
        <v>0.048</v>
      </c>
      <c r="D8" s="30">
        <v>2.4</v>
      </c>
      <c r="E8" s="30">
        <v>2000.0</v>
      </c>
      <c r="F8" s="30">
        <v>455.0</v>
      </c>
      <c r="G8" s="18" t="s">
        <v>25</v>
      </c>
      <c r="H8" s="18" t="s">
        <v>122</v>
      </c>
      <c r="I8" s="30">
        <v>0.5565</v>
      </c>
      <c r="J8" s="30">
        <v>900.0</v>
      </c>
      <c r="K8" s="30">
        <v>0.5565</v>
      </c>
      <c r="L8" s="30">
        <v>980.0</v>
      </c>
      <c r="M8" s="33">
        <f t="shared" ref="M8:N8" si="4">(ABS(I8-K8))/I8</f>
        <v>0</v>
      </c>
      <c r="N8" s="33">
        <f t="shared" si="4"/>
        <v>0.08888888889</v>
      </c>
      <c r="O8" s="20"/>
      <c r="P8" s="20"/>
      <c r="Q8" s="20"/>
    </row>
    <row r="9" ht="15.75" customHeight="1">
      <c r="A9" s="30" t="s">
        <v>124</v>
      </c>
      <c r="B9" s="30" t="s">
        <v>125</v>
      </c>
      <c r="C9" s="30">
        <v>0.125</v>
      </c>
      <c r="D9" s="30">
        <v>6.0</v>
      </c>
      <c r="E9" s="30">
        <v>30.0</v>
      </c>
      <c r="F9" s="30">
        <v>310.0</v>
      </c>
      <c r="G9" s="18" t="s">
        <v>25</v>
      </c>
      <c r="H9" s="18" t="s">
        <v>126</v>
      </c>
      <c r="I9" s="30">
        <v>0.1638</v>
      </c>
      <c r="J9" s="30">
        <v>1200.0</v>
      </c>
      <c r="K9" s="30">
        <v>0.3511</v>
      </c>
      <c r="L9" s="30">
        <v>1200.0</v>
      </c>
      <c r="M9" s="33">
        <f t="shared" ref="M9:N9" si="5">(ABS(I9-K9))/I9</f>
        <v>1.143467643</v>
      </c>
      <c r="N9" s="33">
        <f t="shared" si="5"/>
        <v>0</v>
      </c>
      <c r="O9" s="20"/>
      <c r="P9" s="20"/>
      <c r="Q9" s="20"/>
    </row>
    <row r="10" ht="15.75" customHeight="1">
      <c r="A10" s="30" t="s">
        <v>127</v>
      </c>
      <c r="B10" s="30" t="s">
        <v>125</v>
      </c>
      <c r="C10" s="30">
        <v>0.125</v>
      </c>
      <c r="D10" s="30">
        <v>6.0</v>
      </c>
      <c r="E10" s="30">
        <v>30.0</v>
      </c>
      <c r="F10" s="30">
        <v>310.0</v>
      </c>
      <c r="G10" s="18" t="s">
        <v>25</v>
      </c>
      <c r="H10" s="18" t="s">
        <v>126</v>
      </c>
      <c r="I10" s="30">
        <v>0.1609</v>
      </c>
      <c r="J10" s="30">
        <v>1200.0</v>
      </c>
      <c r="K10" s="30">
        <v>0.3511</v>
      </c>
      <c r="L10" s="30">
        <v>1200.0</v>
      </c>
      <c r="M10" s="33">
        <f t="shared" ref="M10:N10" si="6">(ABS(I10-K10))/I10</f>
        <v>1.182100684</v>
      </c>
      <c r="N10" s="33">
        <f t="shared" si="6"/>
        <v>0</v>
      </c>
      <c r="O10" s="20"/>
      <c r="P10" s="20"/>
      <c r="Q10" s="20"/>
    </row>
    <row r="11" ht="15.75" customHeight="1">
      <c r="A11" s="30" t="s">
        <v>128</v>
      </c>
      <c r="B11" s="30" t="s">
        <v>125</v>
      </c>
      <c r="C11" s="30">
        <v>0.125</v>
      </c>
      <c r="D11" s="30">
        <v>6.0</v>
      </c>
      <c r="E11" s="30">
        <v>30.0</v>
      </c>
      <c r="F11" s="30">
        <v>310.0</v>
      </c>
      <c r="G11" s="18" t="s">
        <v>25</v>
      </c>
      <c r="H11" s="18" t="s">
        <v>126</v>
      </c>
      <c r="I11" s="30">
        <v>0.1638</v>
      </c>
      <c r="J11" s="30">
        <v>1200.0</v>
      </c>
      <c r="K11" s="30">
        <v>0.3511</v>
      </c>
      <c r="L11" s="30">
        <v>1200.0</v>
      </c>
      <c r="M11" s="33">
        <f t="shared" ref="M11:N11" si="7">(ABS(I11-K11))/I11</f>
        <v>1.143467643</v>
      </c>
      <c r="N11" s="33">
        <f t="shared" si="7"/>
        <v>0</v>
      </c>
      <c r="O11" s="20"/>
      <c r="P11" s="20"/>
      <c r="Q11" s="20"/>
    </row>
    <row r="12" ht="15.75" customHeight="1">
      <c r="A12" s="30" t="s">
        <v>129</v>
      </c>
      <c r="B12" s="30" t="s">
        <v>125</v>
      </c>
      <c r="C12" s="30">
        <v>0.125</v>
      </c>
      <c r="D12" s="30">
        <v>6.0</v>
      </c>
      <c r="E12" s="30">
        <v>30.0</v>
      </c>
      <c r="F12" s="30">
        <v>310.0</v>
      </c>
      <c r="G12" s="18" t="s">
        <v>25</v>
      </c>
      <c r="H12" s="18" t="s">
        <v>126</v>
      </c>
      <c r="I12" s="30">
        <v>0.1638</v>
      </c>
      <c r="J12" s="30">
        <v>1200.0</v>
      </c>
      <c r="K12" s="30">
        <v>0.3511</v>
      </c>
      <c r="L12" s="30">
        <v>1200.0</v>
      </c>
      <c r="M12" s="33">
        <f t="shared" ref="M12:N12" si="8">(ABS(I12-K12))/I12</f>
        <v>1.143467643</v>
      </c>
      <c r="N12" s="33">
        <f t="shared" si="8"/>
        <v>0</v>
      </c>
      <c r="O12" s="20"/>
      <c r="P12" s="20"/>
      <c r="Q12" s="20"/>
      <c r="S12" s="34"/>
      <c r="T12" s="20"/>
    </row>
    <row r="13" ht="15.75" customHeight="1">
      <c r="A13" s="30" t="s">
        <v>130</v>
      </c>
      <c r="B13" s="30" t="s">
        <v>125</v>
      </c>
      <c r="C13" s="30">
        <v>0.125</v>
      </c>
      <c r="D13" s="30">
        <v>6.0</v>
      </c>
      <c r="E13" s="30">
        <v>40.0</v>
      </c>
      <c r="F13" s="30">
        <v>310.0</v>
      </c>
      <c r="G13" s="18" t="s">
        <v>25</v>
      </c>
      <c r="H13" s="18" t="s">
        <v>126</v>
      </c>
      <c r="I13" s="30">
        <v>0.2184</v>
      </c>
      <c r="J13" s="30">
        <v>1200.0</v>
      </c>
      <c r="K13" s="30">
        <v>0.4682</v>
      </c>
      <c r="L13" s="30">
        <v>1200.0</v>
      </c>
      <c r="M13" s="33">
        <f t="shared" ref="M13:N13" si="9">(ABS(I13-K13))/I13</f>
        <v>1.143772894</v>
      </c>
      <c r="N13" s="33">
        <f t="shared" si="9"/>
        <v>0</v>
      </c>
      <c r="O13" s="20"/>
      <c r="P13" s="20"/>
      <c r="Q13" s="20"/>
    </row>
    <row r="14" ht="15.75" customHeight="1">
      <c r="A14" s="30" t="s">
        <v>131</v>
      </c>
      <c r="B14" s="30" t="s">
        <v>125</v>
      </c>
      <c r="C14" s="30">
        <v>0.125</v>
      </c>
      <c r="D14" s="30">
        <v>6.0</v>
      </c>
      <c r="E14" s="30">
        <v>40.0</v>
      </c>
      <c r="F14" s="30">
        <v>310.0</v>
      </c>
      <c r="G14" s="18" t="s">
        <v>25</v>
      </c>
      <c r="H14" s="18" t="s">
        <v>126</v>
      </c>
      <c r="I14" s="30">
        <v>0.2184</v>
      </c>
      <c r="J14" s="30">
        <v>1200.0</v>
      </c>
      <c r="K14" s="30">
        <v>0.4682</v>
      </c>
      <c r="L14" s="30">
        <v>1200.0</v>
      </c>
      <c r="M14" s="33">
        <f t="shared" ref="M14:N14" si="10">(ABS(I14-K14))/I14</f>
        <v>1.143772894</v>
      </c>
      <c r="N14" s="33">
        <f t="shared" si="10"/>
        <v>0</v>
      </c>
      <c r="O14" s="20"/>
      <c r="P14" s="20"/>
      <c r="Q14" s="20"/>
    </row>
    <row r="15" ht="15.75" customHeight="1">
      <c r="A15" s="30" t="s">
        <v>132</v>
      </c>
      <c r="B15" s="30" t="s">
        <v>125</v>
      </c>
      <c r="C15" s="30">
        <v>0.048</v>
      </c>
      <c r="D15" s="30">
        <v>2.4</v>
      </c>
      <c r="E15" s="30">
        <v>40.0</v>
      </c>
      <c r="F15" s="30">
        <v>310.0</v>
      </c>
      <c r="G15" s="18" t="s">
        <v>25</v>
      </c>
      <c r="H15" s="18" t="s">
        <v>126</v>
      </c>
      <c r="I15" s="30">
        <v>0.0335</v>
      </c>
      <c r="J15" s="30">
        <v>900.0</v>
      </c>
      <c r="K15" s="30">
        <v>0.072</v>
      </c>
      <c r="L15" s="30">
        <v>900.0</v>
      </c>
      <c r="M15" s="33">
        <f t="shared" ref="M15:N15" si="11">(ABS(I15-K15))/I15</f>
        <v>1.149253731</v>
      </c>
      <c r="N15" s="33">
        <f t="shared" si="11"/>
        <v>0</v>
      </c>
      <c r="O15" s="20"/>
      <c r="P15" s="20"/>
      <c r="Q15" s="20"/>
    </row>
    <row r="16" ht="15.75" customHeight="1">
      <c r="A16" s="30" t="s">
        <v>133</v>
      </c>
      <c r="B16" s="30" t="s">
        <v>125</v>
      </c>
      <c r="C16" s="30">
        <v>0.048</v>
      </c>
      <c r="D16" s="30">
        <v>2.4</v>
      </c>
      <c r="E16" s="30">
        <v>10.0</v>
      </c>
      <c r="F16" s="30">
        <v>310.0</v>
      </c>
      <c r="G16" s="18" t="s">
        <v>25</v>
      </c>
      <c r="H16" s="18" t="s">
        <v>126</v>
      </c>
      <c r="I16" s="30">
        <v>0.0335</v>
      </c>
      <c r="J16" s="30">
        <v>900.0</v>
      </c>
      <c r="K16" s="30">
        <v>0.018</v>
      </c>
      <c r="L16" s="30">
        <v>900.0</v>
      </c>
      <c r="M16" s="33">
        <f t="shared" ref="M16:N16" si="12">(ABS(I16-K16))/I16</f>
        <v>0.4626865672</v>
      </c>
      <c r="N16" s="33">
        <f t="shared" si="12"/>
        <v>0</v>
      </c>
      <c r="O16" s="20"/>
      <c r="P16" s="20"/>
      <c r="Q16" s="20"/>
    </row>
    <row r="17" ht="15.75" customHeight="1">
      <c r="A17" s="18" t="s">
        <v>134</v>
      </c>
      <c r="B17" s="30" t="s">
        <v>125</v>
      </c>
      <c r="C17" s="30">
        <v>0.125</v>
      </c>
      <c r="D17" s="30">
        <v>2.0</v>
      </c>
      <c r="E17" s="30">
        <v>2000.0</v>
      </c>
      <c r="F17" s="30">
        <v>450.0</v>
      </c>
      <c r="G17" s="18" t="s">
        <v>135</v>
      </c>
      <c r="H17" s="30" t="s">
        <v>122</v>
      </c>
      <c r="I17" s="18">
        <v>3.56</v>
      </c>
      <c r="J17" s="18" t="s">
        <v>33</v>
      </c>
      <c r="K17" s="18">
        <v>3.703704</v>
      </c>
      <c r="L17" s="18">
        <v>1443.38</v>
      </c>
      <c r="M17" s="33">
        <f t="shared" ref="M17:M51" si="13">(ABS(I17-K17))/I17</f>
        <v>0.04036629213</v>
      </c>
      <c r="N17" s="35" t="s">
        <v>33</v>
      </c>
      <c r="O17" s="20"/>
      <c r="P17" s="20"/>
      <c r="Q17" s="20"/>
    </row>
    <row r="18" ht="15.75" customHeight="1">
      <c r="A18" s="18" t="s">
        <v>136</v>
      </c>
      <c r="B18" s="30" t="s">
        <v>125</v>
      </c>
      <c r="C18" s="18">
        <v>1.0</v>
      </c>
      <c r="D18" s="30">
        <v>0.881</v>
      </c>
      <c r="E18" s="30">
        <v>2000.0</v>
      </c>
      <c r="F18" s="30">
        <v>450.0</v>
      </c>
      <c r="G18" s="18" t="s">
        <v>135</v>
      </c>
      <c r="H18" s="30" t="s">
        <v>122</v>
      </c>
      <c r="I18" s="18">
        <v>13.05</v>
      </c>
      <c r="J18" s="18" t="s">
        <v>33</v>
      </c>
      <c r="K18" s="18">
        <v>13.05185</v>
      </c>
      <c r="L18" s="18">
        <v>2709.551</v>
      </c>
      <c r="M18" s="33">
        <f t="shared" si="13"/>
        <v>0.0001417624521</v>
      </c>
      <c r="N18" s="35" t="s">
        <v>33</v>
      </c>
      <c r="O18" s="20"/>
      <c r="P18" s="20"/>
      <c r="Q18" s="20"/>
    </row>
    <row r="19" ht="15.75" customHeight="1">
      <c r="A19" s="18" t="s">
        <v>134</v>
      </c>
      <c r="B19" s="30" t="s">
        <v>125</v>
      </c>
      <c r="C19" s="30">
        <v>0.125</v>
      </c>
      <c r="D19" s="30">
        <v>2.0</v>
      </c>
      <c r="E19" s="30">
        <v>2000.0</v>
      </c>
      <c r="F19" s="30">
        <v>450.0</v>
      </c>
      <c r="G19" s="18" t="s">
        <v>135</v>
      </c>
      <c r="H19" s="30" t="s">
        <v>137</v>
      </c>
      <c r="I19" s="18">
        <v>3.18</v>
      </c>
      <c r="J19" s="18" t="s">
        <v>33</v>
      </c>
      <c r="K19" s="18">
        <v>3.703704</v>
      </c>
      <c r="L19" s="18">
        <v>1443.38</v>
      </c>
      <c r="M19" s="33">
        <f t="shared" si="13"/>
        <v>0.1646867925</v>
      </c>
      <c r="N19" s="35" t="s">
        <v>33</v>
      </c>
      <c r="O19" s="20"/>
      <c r="P19" s="20"/>
      <c r="Q19" s="20"/>
    </row>
    <row r="20" ht="15.75" customHeight="1">
      <c r="A20" s="18" t="s">
        <v>136</v>
      </c>
      <c r="B20" s="30" t="s">
        <v>125</v>
      </c>
      <c r="C20" s="18">
        <v>1.0</v>
      </c>
      <c r="D20" s="30">
        <v>0.881</v>
      </c>
      <c r="E20" s="30">
        <v>2000.0</v>
      </c>
      <c r="F20" s="30">
        <v>450.0</v>
      </c>
      <c r="G20" s="18" t="s">
        <v>135</v>
      </c>
      <c r="H20" s="30" t="s">
        <v>137</v>
      </c>
      <c r="I20" s="18">
        <v>3.54</v>
      </c>
      <c r="J20" s="18" t="s">
        <v>33</v>
      </c>
      <c r="K20" s="18">
        <v>13.05185</v>
      </c>
      <c r="L20" s="18">
        <v>2709.551</v>
      </c>
      <c r="M20" s="33">
        <f t="shared" si="13"/>
        <v>2.686963277</v>
      </c>
      <c r="N20" s="35" t="s">
        <v>33</v>
      </c>
      <c r="O20" s="20"/>
      <c r="P20" s="20"/>
      <c r="Q20" s="20"/>
    </row>
    <row r="21" ht="15.75" customHeight="1">
      <c r="A21" s="18" t="s">
        <v>138</v>
      </c>
      <c r="B21" s="30" t="s">
        <v>121</v>
      </c>
      <c r="C21" s="18">
        <v>0.258</v>
      </c>
      <c r="D21" s="30">
        <v>18.7</v>
      </c>
      <c r="E21" s="30">
        <v>400.0</v>
      </c>
      <c r="F21" s="30">
        <v>457.0</v>
      </c>
      <c r="G21" s="30" t="s">
        <v>139</v>
      </c>
      <c r="H21" s="30" t="s">
        <v>140</v>
      </c>
      <c r="I21" s="18">
        <v>4.0</v>
      </c>
      <c r="J21" s="18" t="s">
        <v>33</v>
      </c>
      <c r="K21" s="18">
        <v>4.62</v>
      </c>
      <c r="L21" s="18">
        <v>2836.0</v>
      </c>
      <c r="M21" s="33">
        <f t="shared" si="13"/>
        <v>0.155</v>
      </c>
      <c r="N21" s="35" t="s">
        <v>33</v>
      </c>
      <c r="O21" s="20"/>
      <c r="P21" s="20"/>
      <c r="Q21" s="20"/>
    </row>
    <row r="22" ht="15.75" customHeight="1">
      <c r="A22" s="18" t="s">
        <v>138</v>
      </c>
      <c r="B22" s="30" t="s">
        <v>121</v>
      </c>
      <c r="C22" s="18">
        <v>0.258</v>
      </c>
      <c r="D22" s="30">
        <v>18.7</v>
      </c>
      <c r="E22" s="30">
        <v>800.0</v>
      </c>
      <c r="F22" s="30">
        <v>457.0</v>
      </c>
      <c r="G22" s="30" t="s">
        <v>139</v>
      </c>
      <c r="H22" s="30" t="s">
        <v>140</v>
      </c>
      <c r="I22" s="18">
        <v>8.0</v>
      </c>
      <c r="J22" s="18" t="s">
        <v>33</v>
      </c>
      <c r="K22" s="18">
        <v>9.24</v>
      </c>
      <c r="L22" s="18">
        <v>4010.0</v>
      </c>
      <c r="M22" s="33">
        <f t="shared" si="13"/>
        <v>0.155</v>
      </c>
      <c r="N22" s="35" t="s">
        <v>33</v>
      </c>
      <c r="O22" s="20"/>
      <c r="P22" s="20"/>
      <c r="Q22" s="20"/>
    </row>
    <row r="23" ht="15.75" customHeight="1">
      <c r="A23" s="18" t="s">
        <v>138</v>
      </c>
      <c r="B23" s="30" t="s">
        <v>121</v>
      </c>
      <c r="C23" s="18">
        <v>0.258</v>
      </c>
      <c r="D23" s="30">
        <v>18.7</v>
      </c>
      <c r="E23" s="30">
        <v>1400.0</v>
      </c>
      <c r="F23" s="30">
        <v>457.0</v>
      </c>
      <c r="G23" s="30" t="s">
        <v>139</v>
      </c>
      <c r="H23" s="30" t="s">
        <v>140</v>
      </c>
      <c r="I23" s="18">
        <v>14.0</v>
      </c>
      <c r="J23" s="18" t="s">
        <v>33</v>
      </c>
      <c r="K23" s="18">
        <v>16.2</v>
      </c>
      <c r="L23" s="18">
        <v>5305.0</v>
      </c>
      <c r="M23" s="33">
        <f t="shared" si="13"/>
        <v>0.1571428571</v>
      </c>
      <c r="N23" s="35" t="s">
        <v>33</v>
      </c>
      <c r="O23" s="20"/>
      <c r="P23" s="20"/>
      <c r="Q23" s="20"/>
    </row>
    <row r="24" ht="15.75" customHeight="1">
      <c r="A24" s="18" t="s">
        <v>138</v>
      </c>
      <c r="B24" s="30" t="s">
        <v>121</v>
      </c>
      <c r="C24" s="18">
        <v>0.258</v>
      </c>
      <c r="D24" s="30">
        <v>18.7</v>
      </c>
      <c r="E24" s="30">
        <v>2000.0</v>
      </c>
      <c r="F24" s="30">
        <v>457.0</v>
      </c>
      <c r="G24" s="30" t="s">
        <v>139</v>
      </c>
      <c r="H24" s="30" t="s">
        <v>140</v>
      </c>
      <c r="I24" s="18">
        <v>21.0</v>
      </c>
      <c r="J24" s="18" t="s">
        <v>33</v>
      </c>
      <c r="K24" s="18">
        <v>23.1</v>
      </c>
      <c r="L24" s="18">
        <v>6340.0</v>
      </c>
      <c r="M24" s="33">
        <f t="shared" si="13"/>
        <v>0.1</v>
      </c>
      <c r="N24" s="35" t="s">
        <v>33</v>
      </c>
      <c r="O24" s="20"/>
      <c r="P24" s="20"/>
      <c r="Q24" s="20"/>
    </row>
    <row r="25" ht="15.75" customHeight="1">
      <c r="A25" s="18" t="s">
        <v>141</v>
      </c>
      <c r="B25" s="30" t="s">
        <v>121</v>
      </c>
      <c r="C25" s="18">
        <v>0.258</v>
      </c>
      <c r="D25" s="30">
        <v>39.0</v>
      </c>
      <c r="E25" s="30">
        <v>400.0</v>
      </c>
      <c r="F25" s="30">
        <v>457.0</v>
      </c>
      <c r="G25" s="30" t="s">
        <v>139</v>
      </c>
      <c r="H25" s="30" t="s">
        <v>140</v>
      </c>
      <c r="I25" s="18">
        <v>9.0</v>
      </c>
      <c r="J25" s="18" t="s">
        <v>33</v>
      </c>
      <c r="K25" s="18">
        <v>9.64</v>
      </c>
      <c r="L25" s="18">
        <v>4095.0</v>
      </c>
      <c r="M25" s="33">
        <f t="shared" si="13"/>
        <v>0.07111111111</v>
      </c>
      <c r="N25" s="35" t="s">
        <v>33</v>
      </c>
      <c r="O25" s="20"/>
      <c r="P25" s="20"/>
      <c r="Q25" s="20"/>
    </row>
    <row r="26" ht="15.75" customHeight="1">
      <c r="A26" s="18" t="s">
        <v>141</v>
      </c>
      <c r="B26" s="30" t="s">
        <v>121</v>
      </c>
      <c r="C26" s="18">
        <v>0.258</v>
      </c>
      <c r="D26" s="30">
        <v>39.0</v>
      </c>
      <c r="E26" s="30">
        <v>800.0</v>
      </c>
      <c r="F26" s="30">
        <v>457.0</v>
      </c>
      <c r="G26" s="30" t="s">
        <v>139</v>
      </c>
      <c r="H26" s="30" t="s">
        <v>140</v>
      </c>
      <c r="I26" s="18">
        <v>17.5</v>
      </c>
      <c r="J26" s="18" t="s">
        <v>33</v>
      </c>
      <c r="K26" s="18">
        <v>19.27</v>
      </c>
      <c r="L26" s="18">
        <v>5791.0</v>
      </c>
      <c r="M26" s="33">
        <f t="shared" si="13"/>
        <v>0.1011428571</v>
      </c>
      <c r="N26" s="35" t="s">
        <v>33</v>
      </c>
      <c r="O26" s="20"/>
      <c r="P26" s="20"/>
      <c r="Q26" s="20"/>
    </row>
    <row r="27" ht="15.75" customHeight="1">
      <c r="A27" s="18" t="s">
        <v>141</v>
      </c>
      <c r="B27" s="30" t="s">
        <v>121</v>
      </c>
      <c r="C27" s="18">
        <v>0.258</v>
      </c>
      <c r="D27" s="30">
        <v>39.0</v>
      </c>
      <c r="E27" s="30">
        <v>1400.0</v>
      </c>
      <c r="F27" s="30">
        <v>457.0</v>
      </c>
      <c r="G27" s="30" t="s">
        <v>139</v>
      </c>
      <c r="H27" s="30" t="s">
        <v>140</v>
      </c>
      <c r="I27" s="18">
        <v>32.0</v>
      </c>
      <c r="J27" s="18" t="s">
        <v>33</v>
      </c>
      <c r="K27" s="18">
        <v>33.73</v>
      </c>
      <c r="L27" s="18">
        <v>7661.0</v>
      </c>
      <c r="M27" s="33">
        <f t="shared" si="13"/>
        <v>0.0540625</v>
      </c>
      <c r="N27" s="35" t="s">
        <v>33</v>
      </c>
      <c r="O27" s="20"/>
      <c r="P27" s="20"/>
      <c r="Q27" s="20"/>
    </row>
    <row r="28" ht="15.75" customHeight="1">
      <c r="A28" s="18" t="s">
        <v>141</v>
      </c>
      <c r="B28" s="30" t="s">
        <v>121</v>
      </c>
      <c r="C28" s="18">
        <v>0.258</v>
      </c>
      <c r="D28" s="30">
        <v>39.0</v>
      </c>
      <c r="E28" s="30">
        <v>2000.0</v>
      </c>
      <c r="F28" s="30">
        <v>457.0</v>
      </c>
      <c r="G28" s="30" t="s">
        <v>139</v>
      </c>
      <c r="H28" s="30" t="s">
        <v>140</v>
      </c>
      <c r="I28" s="18">
        <v>43.5</v>
      </c>
      <c r="J28" s="18" t="s">
        <v>33</v>
      </c>
      <c r="K28" s="18">
        <v>48.18</v>
      </c>
      <c r="L28" s="18">
        <v>9156.0</v>
      </c>
      <c r="M28" s="33">
        <f t="shared" si="13"/>
        <v>0.1075862069</v>
      </c>
      <c r="N28" s="35" t="s">
        <v>33</v>
      </c>
      <c r="O28" s="20"/>
      <c r="P28" s="20"/>
      <c r="Q28" s="20"/>
    </row>
    <row r="29" ht="15.75" customHeight="1">
      <c r="A29" s="18" t="s">
        <v>142</v>
      </c>
      <c r="B29" s="30" t="s">
        <v>125</v>
      </c>
      <c r="C29" s="18">
        <v>0.13</v>
      </c>
      <c r="D29" s="18">
        <v>1.893</v>
      </c>
      <c r="E29" s="30">
        <v>200.0</v>
      </c>
      <c r="F29" s="30">
        <v>457.2</v>
      </c>
      <c r="G29" s="18" t="s">
        <v>143</v>
      </c>
      <c r="H29" s="30" t="s">
        <v>144</v>
      </c>
      <c r="I29" s="18">
        <v>0.353</v>
      </c>
      <c r="J29" s="18" t="s">
        <v>33</v>
      </c>
      <c r="K29" s="18">
        <f t="shared" ref="K29:K31" si="14">3*0.1177285</f>
        <v>0.3531855</v>
      </c>
      <c r="L29" s="18">
        <v>900.0</v>
      </c>
      <c r="M29" s="33">
        <f t="shared" si="13"/>
        <v>0.0005254957507</v>
      </c>
      <c r="N29" s="35" t="s">
        <v>33</v>
      </c>
      <c r="O29" s="20"/>
      <c r="P29" s="20"/>
      <c r="Q29" s="20"/>
    </row>
    <row r="30" ht="15.75" customHeight="1">
      <c r="A30" s="18" t="s">
        <v>142</v>
      </c>
      <c r="B30" s="30" t="s">
        <v>125</v>
      </c>
      <c r="C30" s="18">
        <v>0.13</v>
      </c>
      <c r="D30" s="18">
        <v>1.893</v>
      </c>
      <c r="E30" s="30">
        <v>200.0</v>
      </c>
      <c r="F30" s="30">
        <v>457.2</v>
      </c>
      <c r="G30" s="18" t="s">
        <v>143</v>
      </c>
      <c r="H30" s="30" t="s">
        <v>145</v>
      </c>
      <c r="I30" s="18">
        <v>0.164</v>
      </c>
      <c r="J30" s="18" t="s">
        <v>33</v>
      </c>
      <c r="K30" s="18">
        <f t="shared" si="14"/>
        <v>0.3531855</v>
      </c>
      <c r="L30" s="18">
        <v>900.0</v>
      </c>
      <c r="M30" s="33">
        <f t="shared" si="13"/>
        <v>1.153570122</v>
      </c>
      <c r="N30" s="35" t="s">
        <v>33</v>
      </c>
      <c r="O30" s="20"/>
      <c r="P30" s="20"/>
      <c r="Q30" s="20"/>
    </row>
    <row r="31" ht="15.75" customHeight="1">
      <c r="A31" s="18" t="s">
        <v>142</v>
      </c>
      <c r="B31" s="30" t="s">
        <v>125</v>
      </c>
      <c r="C31" s="18">
        <v>0.13</v>
      </c>
      <c r="D31" s="18">
        <v>1.893</v>
      </c>
      <c r="E31" s="30">
        <v>200.0</v>
      </c>
      <c r="F31" s="30">
        <v>457.2</v>
      </c>
      <c r="G31" s="18" t="s">
        <v>143</v>
      </c>
      <c r="H31" s="30" t="s">
        <v>126</v>
      </c>
      <c r="I31" s="18">
        <v>0.17</v>
      </c>
      <c r="J31" s="18" t="s">
        <v>33</v>
      </c>
      <c r="K31" s="18">
        <f t="shared" si="14"/>
        <v>0.3531855</v>
      </c>
      <c r="L31" s="18">
        <v>900.0</v>
      </c>
      <c r="M31" s="33">
        <f t="shared" si="13"/>
        <v>1.077561765</v>
      </c>
      <c r="N31" s="35" t="s">
        <v>33</v>
      </c>
      <c r="O31" s="20"/>
      <c r="P31" s="20"/>
      <c r="Q31" s="20"/>
    </row>
    <row r="32" ht="15.75" customHeight="1">
      <c r="A32" s="18" t="s">
        <v>142</v>
      </c>
      <c r="B32" s="30" t="s">
        <v>125</v>
      </c>
      <c r="C32" s="18">
        <v>0.13</v>
      </c>
      <c r="D32" s="18">
        <v>7.4</v>
      </c>
      <c r="E32" s="30">
        <v>200.0</v>
      </c>
      <c r="F32" s="30">
        <v>457.2</v>
      </c>
      <c r="G32" s="18" t="s">
        <v>143</v>
      </c>
      <c r="H32" s="30" t="s">
        <v>144</v>
      </c>
      <c r="I32" s="18">
        <v>1.381</v>
      </c>
      <c r="J32" s="18" t="s">
        <v>33</v>
      </c>
      <c r="K32" s="18">
        <f t="shared" ref="K32:K34" si="15">0.4602169*3</f>
        <v>1.3806507</v>
      </c>
      <c r="L32" s="18">
        <v>1800.0</v>
      </c>
      <c r="M32" s="33">
        <f t="shared" si="13"/>
        <v>0.0002529326575</v>
      </c>
      <c r="N32" s="35" t="s">
        <v>33</v>
      </c>
      <c r="O32" s="20"/>
      <c r="P32" s="20"/>
      <c r="Q32" s="20"/>
    </row>
    <row r="33" ht="15.75" customHeight="1">
      <c r="A33" s="18" t="s">
        <v>142</v>
      </c>
      <c r="B33" s="30" t="s">
        <v>125</v>
      </c>
      <c r="C33" s="18">
        <v>0.13</v>
      </c>
      <c r="D33" s="18">
        <v>7.4</v>
      </c>
      <c r="E33" s="30">
        <v>200.0</v>
      </c>
      <c r="F33" s="30">
        <v>457.2</v>
      </c>
      <c r="G33" s="18" t="s">
        <v>143</v>
      </c>
      <c r="H33" s="30" t="s">
        <v>145</v>
      </c>
      <c r="I33" s="18">
        <v>0.666</v>
      </c>
      <c r="J33" s="18" t="s">
        <v>33</v>
      </c>
      <c r="K33" s="18">
        <f t="shared" si="15"/>
        <v>1.3806507</v>
      </c>
      <c r="L33" s="18">
        <v>1800.0</v>
      </c>
      <c r="M33" s="33">
        <f t="shared" si="13"/>
        <v>1.073049099</v>
      </c>
      <c r="N33" s="35" t="s">
        <v>33</v>
      </c>
      <c r="O33" s="20"/>
      <c r="P33" s="20"/>
      <c r="Q33" s="20"/>
    </row>
    <row r="34" ht="15.75" customHeight="1">
      <c r="A34" s="18" t="s">
        <v>142</v>
      </c>
      <c r="B34" s="30" t="s">
        <v>125</v>
      </c>
      <c r="C34" s="18">
        <v>0.13</v>
      </c>
      <c r="D34" s="18">
        <v>7.4</v>
      </c>
      <c r="E34" s="30">
        <v>200.0</v>
      </c>
      <c r="F34" s="30">
        <v>457.2</v>
      </c>
      <c r="G34" s="18" t="s">
        <v>143</v>
      </c>
      <c r="H34" s="30" t="s">
        <v>126</v>
      </c>
      <c r="I34" s="18">
        <v>0.66</v>
      </c>
      <c r="J34" s="18" t="s">
        <v>33</v>
      </c>
      <c r="K34" s="18">
        <f t="shared" si="15"/>
        <v>1.3806507</v>
      </c>
      <c r="L34" s="18">
        <v>1800.0</v>
      </c>
      <c r="M34" s="33">
        <f t="shared" si="13"/>
        <v>1.091895</v>
      </c>
      <c r="N34" s="35" t="s">
        <v>33</v>
      </c>
      <c r="O34" s="20"/>
      <c r="P34" s="20"/>
      <c r="Q34" s="20"/>
    </row>
    <row r="35" ht="15.75" customHeight="1">
      <c r="A35" s="18" t="s">
        <v>142</v>
      </c>
      <c r="B35" s="30" t="s">
        <v>125</v>
      </c>
      <c r="C35" s="18">
        <v>0.13</v>
      </c>
      <c r="D35" s="18">
        <v>12.0</v>
      </c>
      <c r="E35" s="30">
        <v>200.0</v>
      </c>
      <c r="F35" s="30">
        <v>457.2</v>
      </c>
      <c r="G35" s="18" t="s">
        <v>143</v>
      </c>
      <c r="H35" s="30" t="s">
        <v>144</v>
      </c>
      <c r="I35" s="18">
        <v>2.239</v>
      </c>
      <c r="J35" s="18" t="s">
        <v>33</v>
      </c>
      <c r="K35" s="18">
        <f t="shared" ref="K35:K37" si="16">0.7462977*3</f>
        <v>2.2388931</v>
      </c>
      <c r="L35" s="18">
        <v>1800.0</v>
      </c>
      <c r="M35" s="33">
        <f t="shared" si="13"/>
        <v>0.00004774452881</v>
      </c>
      <c r="N35" s="35" t="s">
        <v>33</v>
      </c>
      <c r="O35" s="20"/>
      <c r="P35" s="20"/>
      <c r="Q35" s="20"/>
    </row>
    <row r="36" ht="15.75" customHeight="1">
      <c r="A36" s="18" t="s">
        <v>142</v>
      </c>
      <c r="B36" s="30" t="s">
        <v>125</v>
      </c>
      <c r="C36" s="18">
        <v>0.13</v>
      </c>
      <c r="D36" s="18">
        <v>12.0</v>
      </c>
      <c r="E36" s="30">
        <v>200.0</v>
      </c>
      <c r="F36" s="30">
        <v>457.2</v>
      </c>
      <c r="G36" s="18" t="s">
        <v>143</v>
      </c>
      <c r="H36" s="30" t="s">
        <v>145</v>
      </c>
      <c r="I36" s="18">
        <v>1.078</v>
      </c>
      <c r="J36" s="18" t="s">
        <v>33</v>
      </c>
      <c r="K36" s="18">
        <f t="shared" si="16"/>
        <v>2.2388931</v>
      </c>
      <c r="L36" s="18">
        <v>1800.0</v>
      </c>
      <c r="M36" s="33">
        <f t="shared" si="13"/>
        <v>1.076895269</v>
      </c>
      <c r="N36" s="35" t="s">
        <v>33</v>
      </c>
      <c r="O36" s="20"/>
      <c r="P36" s="20"/>
      <c r="Q36" s="20"/>
    </row>
    <row r="37" ht="15.75" customHeight="1">
      <c r="A37" s="18" t="s">
        <v>142</v>
      </c>
      <c r="B37" s="30" t="s">
        <v>125</v>
      </c>
      <c r="C37" s="18">
        <v>0.13</v>
      </c>
      <c r="D37" s="18">
        <v>12.0</v>
      </c>
      <c r="E37" s="30">
        <v>200.0</v>
      </c>
      <c r="F37" s="30">
        <v>457.2</v>
      </c>
      <c r="G37" s="18" t="s">
        <v>143</v>
      </c>
      <c r="H37" s="30" t="s">
        <v>126</v>
      </c>
      <c r="I37" s="18">
        <v>1.055</v>
      </c>
      <c r="J37" s="18" t="s">
        <v>33</v>
      </c>
      <c r="K37" s="18">
        <f t="shared" si="16"/>
        <v>2.2388931</v>
      </c>
      <c r="L37" s="18">
        <v>1800.0</v>
      </c>
      <c r="M37" s="33">
        <f t="shared" si="13"/>
        <v>1.122173555</v>
      </c>
      <c r="N37" s="35" t="s">
        <v>33</v>
      </c>
      <c r="O37" s="20"/>
      <c r="P37" s="20"/>
      <c r="Q37" s="20"/>
    </row>
    <row r="38" ht="15.75" customHeight="1">
      <c r="A38" s="18" t="s">
        <v>142</v>
      </c>
      <c r="B38" s="30" t="s">
        <v>125</v>
      </c>
      <c r="C38" s="18">
        <v>0.13</v>
      </c>
      <c r="D38" s="18">
        <v>15.8</v>
      </c>
      <c r="E38" s="30">
        <v>200.0</v>
      </c>
      <c r="F38" s="30">
        <v>457.2</v>
      </c>
      <c r="G38" s="18" t="s">
        <v>143</v>
      </c>
      <c r="H38" s="30" t="s">
        <v>144</v>
      </c>
      <c r="I38" s="18">
        <v>2.948</v>
      </c>
      <c r="J38" s="18" t="s">
        <v>33</v>
      </c>
      <c r="K38" s="18">
        <f t="shared" ref="K38:K40" si="17">0.9826254*3</f>
        <v>2.9478762</v>
      </c>
      <c r="L38" s="18">
        <v>1308.0</v>
      </c>
      <c r="M38" s="33">
        <f t="shared" si="13"/>
        <v>0.00004199457259</v>
      </c>
      <c r="N38" s="35" t="s">
        <v>33</v>
      </c>
      <c r="O38" s="20"/>
      <c r="P38" s="20"/>
      <c r="Q38" s="20"/>
    </row>
    <row r="39" ht="15.75" customHeight="1">
      <c r="A39" s="18" t="s">
        <v>142</v>
      </c>
      <c r="B39" s="30" t="s">
        <v>125</v>
      </c>
      <c r="C39" s="18">
        <v>0.13</v>
      </c>
      <c r="D39" s="18">
        <v>15.8</v>
      </c>
      <c r="E39" s="30">
        <v>200.0</v>
      </c>
      <c r="F39" s="30">
        <v>457.2</v>
      </c>
      <c r="G39" s="18" t="s">
        <v>143</v>
      </c>
      <c r="H39" s="30" t="s">
        <v>145</v>
      </c>
      <c r="I39" s="18">
        <v>1.074</v>
      </c>
      <c r="J39" s="18" t="s">
        <v>33</v>
      </c>
      <c r="K39" s="18">
        <f t="shared" si="17"/>
        <v>2.9478762</v>
      </c>
      <c r="L39" s="18">
        <v>1308.0</v>
      </c>
      <c r="M39" s="33">
        <f t="shared" si="13"/>
        <v>1.744763687</v>
      </c>
      <c r="N39" s="35" t="s">
        <v>33</v>
      </c>
      <c r="O39" s="20"/>
      <c r="P39" s="20"/>
      <c r="Q39" s="20"/>
    </row>
    <row r="40" ht="15.75" customHeight="1">
      <c r="A40" s="18" t="s">
        <v>142</v>
      </c>
      <c r="B40" s="30" t="s">
        <v>125</v>
      </c>
      <c r="C40" s="18">
        <v>0.13</v>
      </c>
      <c r="D40" s="18">
        <v>15.8</v>
      </c>
      <c r="E40" s="30">
        <v>200.0</v>
      </c>
      <c r="F40" s="30">
        <v>457.2</v>
      </c>
      <c r="G40" s="18" t="s">
        <v>143</v>
      </c>
      <c r="H40" s="30" t="s">
        <v>126</v>
      </c>
      <c r="I40" s="18">
        <v>1.292</v>
      </c>
      <c r="J40" s="18" t="s">
        <v>33</v>
      </c>
      <c r="K40" s="18">
        <f t="shared" si="17"/>
        <v>2.9478762</v>
      </c>
      <c r="L40" s="18">
        <v>1308.0</v>
      </c>
      <c r="M40" s="33">
        <f t="shared" si="13"/>
        <v>1.281637926</v>
      </c>
      <c r="N40" s="35" t="s">
        <v>33</v>
      </c>
      <c r="O40" s="20"/>
      <c r="P40" s="20"/>
      <c r="Q40" s="20"/>
    </row>
    <row r="41" ht="15.75" customHeight="1">
      <c r="A41" s="18" t="s">
        <v>142</v>
      </c>
      <c r="B41" s="30" t="s">
        <v>125</v>
      </c>
      <c r="C41" s="18">
        <v>0.13</v>
      </c>
      <c r="D41" s="18">
        <v>20.9</v>
      </c>
      <c r="E41" s="30">
        <v>200.0</v>
      </c>
      <c r="F41" s="30">
        <v>457.2</v>
      </c>
      <c r="G41" s="18" t="s">
        <v>143</v>
      </c>
      <c r="H41" s="30" t="s">
        <v>144</v>
      </c>
      <c r="I41" s="18">
        <v>3.901</v>
      </c>
      <c r="J41" s="18" t="s">
        <v>33</v>
      </c>
      <c r="K41" s="18">
        <f t="shared" ref="K41:K43" si="18">1.299802*3</f>
        <v>3.899406</v>
      </c>
      <c r="L41" s="18">
        <v>1505.0</v>
      </c>
      <c r="M41" s="33">
        <f t="shared" si="13"/>
        <v>0.0004086131761</v>
      </c>
      <c r="N41" s="35" t="s">
        <v>33</v>
      </c>
      <c r="O41" s="20"/>
      <c r="P41" s="20"/>
      <c r="Q41" s="20"/>
    </row>
    <row r="42" ht="15.75" customHeight="1">
      <c r="A42" s="18" t="s">
        <v>142</v>
      </c>
      <c r="B42" s="30" t="s">
        <v>125</v>
      </c>
      <c r="C42" s="18">
        <v>0.13</v>
      </c>
      <c r="D42" s="18">
        <v>20.9</v>
      </c>
      <c r="E42" s="30">
        <v>200.0</v>
      </c>
      <c r="F42" s="30">
        <v>457.2</v>
      </c>
      <c r="G42" s="18" t="s">
        <v>143</v>
      </c>
      <c r="H42" s="30" t="s">
        <v>145</v>
      </c>
      <c r="I42" s="18">
        <v>1.323</v>
      </c>
      <c r="J42" s="18" t="s">
        <v>33</v>
      </c>
      <c r="K42" s="18">
        <f t="shared" si="18"/>
        <v>3.899406</v>
      </c>
      <c r="L42" s="18">
        <v>1505.0</v>
      </c>
      <c r="M42" s="33">
        <f t="shared" si="13"/>
        <v>1.947396825</v>
      </c>
      <c r="N42" s="35" t="s">
        <v>33</v>
      </c>
      <c r="O42" s="20"/>
      <c r="P42" s="20"/>
      <c r="Q42" s="20"/>
    </row>
    <row r="43" ht="15.75" customHeight="1">
      <c r="A43" s="18" t="s">
        <v>142</v>
      </c>
      <c r="B43" s="30" t="s">
        <v>125</v>
      </c>
      <c r="C43" s="18">
        <v>0.13</v>
      </c>
      <c r="D43" s="18">
        <v>20.9</v>
      </c>
      <c r="E43" s="30">
        <v>200.0</v>
      </c>
      <c r="F43" s="30">
        <v>457.2</v>
      </c>
      <c r="G43" s="18" t="s">
        <v>143</v>
      </c>
      <c r="H43" s="30" t="s">
        <v>126</v>
      </c>
      <c r="I43" s="18">
        <v>1.502</v>
      </c>
      <c r="J43" s="18" t="s">
        <v>33</v>
      </c>
      <c r="K43" s="18">
        <f t="shared" si="18"/>
        <v>3.899406</v>
      </c>
      <c r="L43" s="18">
        <v>1505.0</v>
      </c>
      <c r="M43" s="33">
        <f t="shared" si="13"/>
        <v>1.596142477</v>
      </c>
      <c r="N43" s="35" t="s">
        <v>33</v>
      </c>
      <c r="O43" s="20"/>
      <c r="P43" s="20"/>
      <c r="Q43" s="20"/>
    </row>
    <row r="44" ht="15.75" customHeight="1">
      <c r="A44" s="18" t="s">
        <v>142</v>
      </c>
      <c r="B44" s="30" t="s">
        <v>125</v>
      </c>
      <c r="C44" s="18">
        <v>0.13</v>
      </c>
      <c r="D44" s="18">
        <v>27.5</v>
      </c>
      <c r="E44" s="30">
        <v>200.0</v>
      </c>
      <c r="F44" s="30">
        <v>457.2</v>
      </c>
      <c r="G44" s="18" t="s">
        <v>143</v>
      </c>
      <c r="H44" s="30" t="s">
        <v>144</v>
      </c>
      <c r="I44" s="18">
        <v>5.131</v>
      </c>
      <c r="J44" s="18" t="s">
        <v>33</v>
      </c>
      <c r="K44" s="18">
        <f t="shared" ref="K44:K46" si="19">1.710266*3</f>
        <v>5.130798</v>
      </c>
      <c r="L44" s="18">
        <v>1726.0</v>
      </c>
      <c r="M44" s="33">
        <f t="shared" si="13"/>
        <v>0.00003936854414</v>
      </c>
      <c r="N44" s="35" t="s">
        <v>33</v>
      </c>
      <c r="O44" s="20"/>
      <c r="P44" s="20"/>
      <c r="Q44" s="20"/>
    </row>
    <row r="45" ht="15.75" customHeight="1">
      <c r="A45" s="18" t="s">
        <v>142</v>
      </c>
      <c r="B45" s="30" t="s">
        <v>125</v>
      </c>
      <c r="C45" s="18">
        <v>0.13</v>
      </c>
      <c r="D45" s="18">
        <v>27.5</v>
      </c>
      <c r="E45" s="30">
        <v>200.0</v>
      </c>
      <c r="F45" s="30">
        <v>457.2</v>
      </c>
      <c r="G45" s="18" t="s">
        <v>143</v>
      </c>
      <c r="H45" s="30" t="s">
        <v>145</v>
      </c>
      <c r="I45" s="18">
        <v>2.401</v>
      </c>
      <c r="J45" s="18" t="s">
        <v>33</v>
      </c>
      <c r="K45" s="18">
        <f t="shared" si="19"/>
        <v>5.130798</v>
      </c>
      <c r="L45" s="18">
        <v>1726.0</v>
      </c>
      <c r="M45" s="33">
        <f t="shared" si="13"/>
        <v>1.136942107</v>
      </c>
      <c r="N45" s="35" t="s">
        <v>33</v>
      </c>
      <c r="O45" s="20"/>
      <c r="P45" s="20"/>
      <c r="Q45" s="20"/>
    </row>
    <row r="46" ht="15.75" customHeight="1">
      <c r="A46" s="18" t="s">
        <v>142</v>
      </c>
      <c r="B46" s="30" t="s">
        <v>125</v>
      </c>
      <c r="C46" s="18">
        <v>0.13</v>
      </c>
      <c r="D46" s="18">
        <v>27.5</v>
      </c>
      <c r="E46" s="30">
        <v>200.0</v>
      </c>
      <c r="F46" s="30">
        <v>457.2</v>
      </c>
      <c r="G46" s="18" t="s">
        <v>143</v>
      </c>
      <c r="H46" s="30" t="s">
        <v>126</v>
      </c>
      <c r="I46" s="18">
        <v>2.316</v>
      </c>
      <c r="J46" s="18" t="s">
        <v>33</v>
      </c>
      <c r="K46" s="18">
        <f t="shared" si="19"/>
        <v>5.130798</v>
      </c>
      <c r="L46" s="18">
        <v>1726.0</v>
      </c>
      <c r="M46" s="33">
        <f t="shared" si="13"/>
        <v>1.215370466</v>
      </c>
      <c r="N46" s="35" t="s">
        <v>33</v>
      </c>
      <c r="O46" s="20"/>
      <c r="P46" s="20"/>
      <c r="Q46" s="20"/>
    </row>
    <row r="47" ht="15.75" customHeight="1">
      <c r="A47" s="18" t="s">
        <v>146</v>
      </c>
      <c r="B47" s="30" t="s">
        <v>121</v>
      </c>
      <c r="C47" s="18">
        <v>0.5712</v>
      </c>
      <c r="D47" s="18">
        <v>9.0</v>
      </c>
      <c r="E47" s="30">
        <v>18.0</v>
      </c>
      <c r="F47" s="30">
        <v>800.0</v>
      </c>
      <c r="G47" s="18" t="s">
        <v>147</v>
      </c>
      <c r="H47" s="30" t="s">
        <v>148</v>
      </c>
      <c r="I47" s="18">
        <v>0.072</v>
      </c>
      <c r="J47" s="18" t="s">
        <v>33</v>
      </c>
      <c r="K47" s="18">
        <v>0.07223</v>
      </c>
      <c r="L47" s="18">
        <v>2500.0</v>
      </c>
      <c r="M47" s="33">
        <f t="shared" si="13"/>
        <v>0.003194444444</v>
      </c>
      <c r="N47" s="35" t="s">
        <v>33</v>
      </c>
      <c r="O47" s="20"/>
      <c r="P47" s="20"/>
      <c r="Q47" s="20"/>
    </row>
    <row r="48" ht="15.75" customHeight="1">
      <c r="A48" s="18" t="s">
        <v>146</v>
      </c>
      <c r="B48" s="30" t="s">
        <v>121</v>
      </c>
      <c r="C48" s="18">
        <v>0.5712</v>
      </c>
      <c r="D48" s="18">
        <v>9.0</v>
      </c>
      <c r="E48" s="30">
        <v>80.0</v>
      </c>
      <c r="F48" s="30">
        <v>800.0</v>
      </c>
      <c r="G48" s="18" t="s">
        <v>147</v>
      </c>
      <c r="H48" s="30" t="s">
        <v>148</v>
      </c>
      <c r="I48" s="18">
        <v>0.4</v>
      </c>
      <c r="J48" s="18" t="s">
        <v>33</v>
      </c>
      <c r="K48" s="18">
        <v>0.32</v>
      </c>
      <c r="L48" s="18">
        <v>2500.0</v>
      </c>
      <c r="M48" s="33">
        <f t="shared" si="13"/>
        <v>0.2</v>
      </c>
      <c r="N48" s="35" t="s">
        <v>33</v>
      </c>
      <c r="O48" s="20"/>
      <c r="P48" s="20"/>
      <c r="Q48" s="20"/>
    </row>
    <row r="49" ht="15.75" customHeight="1">
      <c r="A49" s="18" t="s">
        <v>149</v>
      </c>
      <c r="B49" s="30" t="s">
        <v>125</v>
      </c>
      <c r="C49" s="18">
        <v>0.6</v>
      </c>
      <c r="D49" s="18">
        <v>1.734</v>
      </c>
      <c r="E49" s="30">
        <v>2000.0</v>
      </c>
      <c r="F49" s="30">
        <v>457.2</v>
      </c>
      <c r="G49" s="18" t="s">
        <v>150</v>
      </c>
      <c r="H49" s="30" t="s">
        <v>144</v>
      </c>
      <c r="I49" s="18">
        <v>14.93</v>
      </c>
      <c r="J49" s="18" t="s">
        <v>33</v>
      </c>
      <c r="K49" s="18">
        <v>14.9317</v>
      </c>
      <c r="L49" s="18">
        <v>2945.0</v>
      </c>
      <c r="M49" s="33">
        <f t="shared" si="13"/>
        <v>0.0001138647019</v>
      </c>
      <c r="N49" s="35" t="s">
        <v>33</v>
      </c>
      <c r="O49" s="20"/>
      <c r="P49" s="20"/>
      <c r="Q49" s="20"/>
    </row>
    <row r="50" ht="15.75" customHeight="1">
      <c r="A50" s="18" t="s">
        <v>149</v>
      </c>
      <c r="B50" s="30" t="s">
        <v>125</v>
      </c>
      <c r="C50" s="18">
        <v>0.6</v>
      </c>
      <c r="D50" s="18">
        <v>1.734</v>
      </c>
      <c r="E50" s="30">
        <v>2000.0</v>
      </c>
      <c r="F50" s="30">
        <v>457.2</v>
      </c>
      <c r="G50" s="18" t="s">
        <v>150</v>
      </c>
      <c r="H50" s="30" t="s">
        <v>145</v>
      </c>
      <c r="I50" s="18">
        <v>3.36</v>
      </c>
      <c r="J50" s="18" t="s">
        <v>33</v>
      </c>
      <c r="K50" s="18">
        <v>14.9317</v>
      </c>
      <c r="L50" s="18">
        <v>2945.0</v>
      </c>
      <c r="M50" s="33">
        <f t="shared" si="13"/>
        <v>3.443958333</v>
      </c>
      <c r="N50" s="35" t="s">
        <v>33</v>
      </c>
      <c r="O50" s="20"/>
      <c r="P50" s="20"/>
      <c r="Q50" s="20"/>
    </row>
    <row r="51" ht="15.75" customHeight="1">
      <c r="A51" s="18" t="s">
        <v>149</v>
      </c>
      <c r="B51" s="30" t="s">
        <v>125</v>
      </c>
      <c r="C51" s="18">
        <v>0.6</v>
      </c>
      <c r="D51" s="18">
        <v>1.734</v>
      </c>
      <c r="E51" s="30">
        <v>2000.0</v>
      </c>
      <c r="F51" s="30">
        <v>457.2</v>
      </c>
      <c r="G51" s="18" t="s">
        <v>150</v>
      </c>
      <c r="H51" s="30" t="s">
        <v>126</v>
      </c>
      <c r="I51" s="18">
        <v>3.34</v>
      </c>
      <c r="J51" s="18" t="s">
        <v>33</v>
      </c>
      <c r="K51" s="18">
        <v>14.9317</v>
      </c>
      <c r="L51" s="18">
        <v>2945.0</v>
      </c>
      <c r="M51" s="33">
        <f t="shared" si="13"/>
        <v>3.470568862</v>
      </c>
      <c r="N51" s="35" t="s">
        <v>33</v>
      </c>
      <c r="O51" s="20"/>
      <c r="P51" s="20"/>
      <c r="Q51" s="20"/>
    </row>
    <row r="52" ht="15.75" customHeight="1">
      <c r="A52" s="18"/>
      <c r="B52" s="30"/>
      <c r="C52" s="18"/>
      <c r="D52" s="18"/>
      <c r="E52" s="30"/>
      <c r="F52" s="30"/>
      <c r="G52" s="18"/>
      <c r="H52" s="30"/>
      <c r="I52" s="18"/>
      <c r="J52" s="18"/>
      <c r="K52" s="18"/>
      <c r="L52" s="18"/>
      <c r="M52" s="33"/>
      <c r="N52" s="35"/>
      <c r="O52" s="20"/>
      <c r="P52" s="20"/>
      <c r="Q52" s="20"/>
    </row>
    <row r="53" ht="15.75" customHeight="1">
      <c r="A53" s="18"/>
      <c r="B53" s="30"/>
      <c r="C53" s="18"/>
      <c r="D53" s="18"/>
      <c r="E53" s="30"/>
      <c r="F53" s="30"/>
      <c r="G53" s="18"/>
      <c r="H53" s="30"/>
      <c r="I53" s="18"/>
      <c r="J53" s="18"/>
      <c r="K53" s="18"/>
      <c r="L53" s="18"/>
      <c r="M53" s="33"/>
      <c r="N53" s="35"/>
      <c r="O53" s="20"/>
      <c r="P53" s="20"/>
      <c r="Q53" s="20"/>
    </row>
    <row r="54" ht="15.75" customHeight="1">
      <c r="A54" s="20"/>
      <c r="D54" s="20"/>
      <c r="E54" s="20"/>
      <c r="F54" s="20"/>
      <c r="G54" s="20"/>
      <c r="H54" s="20"/>
      <c r="I54" s="20"/>
      <c r="J54" s="20"/>
      <c r="K54" s="20"/>
      <c r="L54" s="20"/>
      <c r="M54" s="21"/>
      <c r="N54" s="21"/>
      <c r="O54" s="20"/>
      <c r="P54" s="20"/>
      <c r="Q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1"/>
      <c r="N55" s="21"/>
      <c r="O55" s="20"/>
      <c r="P55" s="20"/>
      <c r="Q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1"/>
      <c r="N56" s="21"/>
      <c r="O56" s="20"/>
      <c r="P56" s="20"/>
      <c r="Q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1"/>
      <c r="N57" s="21"/>
      <c r="O57" s="20"/>
      <c r="P57" s="20"/>
      <c r="Q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1"/>
      <c r="N58" s="21"/>
      <c r="O58" s="20"/>
      <c r="P58" s="20"/>
      <c r="Q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1"/>
      <c r="N59" s="21"/>
      <c r="O59" s="20"/>
      <c r="P59" s="20"/>
      <c r="Q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1"/>
      <c r="N60" s="21"/>
      <c r="O60" s="20"/>
      <c r="P60" s="20"/>
      <c r="Q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1"/>
      <c r="N61" s="21"/>
      <c r="O61" s="20"/>
      <c r="P61" s="20"/>
      <c r="Q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1"/>
      <c r="N62" s="21"/>
      <c r="O62" s="20"/>
      <c r="P62" s="20"/>
      <c r="Q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1"/>
      <c r="N63" s="21"/>
      <c r="O63" s="20"/>
      <c r="P63" s="20"/>
      <c r="Q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1"/>
      <c r="N64" s="21"/>
      <c r="O64" s="20"/>
      <c r="P64" s="20"/>
      <c r="Q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1"/>
      <c r="N65" s="21"/>
      <c r="O65" s="20"/>
      <c r="P65" s="20"/>
      <c r="Q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1"/>
      <c r="N66" s="21"/>
      <c r="O66" s="20"/>
      <c r="P66" s="20"/>
      <c r="Q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1"/>
      <c r="N67" s="21"/>
      <c r="O67" s="20"/>
      <c r="P67" s="20"/>
      <c r="Q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1"/>
      <c r="N68" s="21"/>
      <c r="O68" s="20"/>
      <c r="P68" s="20"/>
      <c r="Q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1"/>
      <c r="N69" s="21"/>
      <c r="O69" s="20"/>
      <c r="P69" s="20"/>
      <c r="Q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1"/>
      <c r="N70" s="21"/>
      <c r="O70" s="20"/>
      <c r="P70" s="20"/>
      <c r="Q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1"/>
      <c r="N71" s="21"/>
      <c r="O71" s="20"/>
      <c r="P71" s="20"/>
      <c r="Q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1"/>
      <c r="N72" s="21"/>
      <c r="O72" s="20"/>
      <c r="P72" s="20"/>
      <c r="Q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1"/>
      <c r="N73" s="21"/>
      <c r="O73" s="20"/>
      <c r="P73" s="20"/>
      <c r="Q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1"/>
      <c r="N74" s="21"/>
      <c r="O74" s="20"/>
      <c r="P74" s="20"/>
      <c r="Q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1"/>
      <c r="N75" s="21"/>
      <c r="O75" s="20"/>
      <c r="P75" s="20"/>
      <c r="Q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1"/>
      <c r="N76" s="21"/>
      <c r="O76" s="20"/>
      <c r="P76" s="20"/>
      <c r="Q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1"/>
      <c r="N77" s="21"/>
      <c r="O77" s="20"/>
      <c r="P77" s="20"/>
      <c r="Q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1"/>
      <c r="N78" s="21"/>
      <c r="O78" s="20"/>
      <c r="P78" s="20"/>
      <c r="Q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1"/>
      <c r="N79" s="21"/>
      <c r="O79" s="20"/>
      <c r="P79" s="20"/>
      <c r="Q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1"/>
      <c r="N80" s="21"/>
      <c r="O80" s="20"/>
      <c r="P80" s="20"/>
      <c r="Q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1"/>
      <c r="N81" s="21"/>
      <c r="O81" s="20"/>
      <c r="P81" s="20"/>
      <c r="Q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1"/>
      <c r="N82" s="21"/>
      <c r="O82" s="20"/>
      <c r="P82" s="20"/>
      <c r="Q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1"/>
      <c r="N83" s="21"/>
      <c r="O83" s="20"/>
      <c r="P83" s="20"/>
      <c r="Q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1"/>
      <c r="N84" s="21"/>
      <c r="O84" s="20"/>
      <c r="P84" s="20"/>
      <c r="Q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/>
      <c r="N85" s="21"/>
      <c r="O85" s="20"/>
      <c r="P85" s="20"/>
      <c r="Q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1"/>
      <c r="N86" s="21"/>
      <c r="O86" s="20"/>
      <c r="P86" s="20"/>
      <c r="Q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1"/>
      <c r="N87" s="21"/>
      <c r="O87" s="20"/>
      <c r="P87" s="20"/>
      <c r="Q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1"/>
      <c r="N88" s="21"/>
      <c r="O88" s="20"/>
      <c r="P88" s="20"/>
      <c r="Q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1"/>
      <c r="N89" s="21"/>
      <c r="O89" s="20"/>
      <c r="P89" s="20"/>
      <c r="Q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1"/>
      <c r="N90" s="21"/>
      <c r="O90" s="20"/>
      <c r="P90" s="20"/>
      <c r="Q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1"/>
      <c r="N91" s="21"/>
      <c r="O91" s="20"/>
      <c r="P91" s="20"/>
      <c r="Q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1"/>
      <c r="N92" s="21"/>
      <c r="O92" s="20"/>
      <c r="P92" s="20"/>
      <c r="Q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1"/>
      <c r="N93" s="21"/>
      <c r="O93" s="20"/>
      <c r="P93" s="20"/>
      <c r="Q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1"/>
      <c r="N94" s="21"/>
      <c r="O94" s="20"/>
      <c r="P94" s="20"/>
      <c r="Q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1"/>
      <c r="N95" s="21"/>
      <c r="O95" s="20"/>
      <c r="P95" s="20"/>
      <c r="Q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1"/>
      <c r="N96" s="21"/>
      <c r="O96" s="20"/>
      <c r="P96" s="20"/>
      <c r="Q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1"/>
      <c r="N97" s="21"/>
      <c r="O97" s="20"/>
      <c r="P97" s="20"/>
      <c r="Q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1"/>
      <c r="N98" s="21"/>
      <c r="O98" s="20"/>
      <c r="P98" s="20"/>
      <c r="Q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1"/>
      <c r="N99" s="21"/>
      <c r="O99" s="20"/>
      <c r="P99" s="20"/>
      <c r="Q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1"/>
      <c r="N100" s="21"/>
      <c r="O100" s="20"/>
      <c r="P100" s="20"/>
      <c r="Q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1"/>
      <c r="N101" s="21"/>
      <c r="O101" s="20"/>
      <c r="P101" s="20"/>
      <c r="Q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1"/>
      <c r="N102" s="21"/>
      <c r="O102" s="20"/>
      <c r="P102" s="20"/>
      <c r="Q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1"/>
      <c r="N103" s="21"/>
      <c r="O103" s="20"/>
      <c r="P103" s="20"/>
      <c r="Q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1"/>
      <c r="N104" s="21"/>
      <c r="O104" s="20"/>
      <c r="P104" s="20"/>
      <c r="Q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1"/>
      <c r="N105" s="21"/>
      <c r="O105" s="20"/>
      <c r="P105" s="20"/>
      <c r="Q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1"/>
      <c r="N106" s="21"/>
      <c r="O106" s="20"/>
      <c r="P106" s="20"/>
      <c r="Q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1"/>
      <c r="N107" s="21"/>
      <c r="O107" s="20"/>
      <c r="P107" s="20"/>
      <c r="Q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1"/>
      <c r="N108" s="21"/>
      <c r="O108" s="20"/>
      <c r="P108" s="20"/>
      <c r="Q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1"/>
      <c r="N109" s="21"/>
      <c r="O109" s="20"/>
      <c r="P109" s="20"/>
      <c r="Q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1"/>
      <c r="N110" s="21"/>
      <c r="O110" s="20"/>
      <c r="P110" s="20"/>
      <c r="Q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1"/>
      <c r="N111" s="21"/>
      <c r="O111" s="20"/>
      <c r="P111" s="20"/>
      <c r="Q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1"/>
      <c r="N112" s="21"/>
      <c r="O112" s="20"/>
      <c r="P112" s="20"/>
      <c r="Q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1"/>
      <c r="N113" s="21"/>
      <c r="O113" s="20"/>
      <c r="P113" s="20"/>
      <c r="Q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1"/>
      <c r="N114" s="21"/>
      <c r="O114" s="20"/>
      <c r="P114" s="20"/>
      <c r="Q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1"/>
      <c r="N115" s="21"/>
      <c r="O115" s="20"/>
      <c r="P115" s="20"/>
      <c r="Q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1"/>
      <c r="N116" s="21"/>
      <c r="O116" s="20"/>
      <c r="P116" s="20"/>
      <c r="Q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1"/>
      <c r="N117" s="21"/>
      <c r="O117" s="20"/>
      <c r="P117" s="20"/>
      <c r="Q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1"/>
      <c r="N118" s="21"/>
      <c r="O118" s="20"/>
      <c r="P118" s="20"/>
      <c r="Q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1"/>
      <c r="N119" s="21"/>
      <c r="O119" s="20"/>
      <c r="P119" s="20"/>
      <c r="Q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1"/>
      <c r="N120" s="21"/>
      <c r="O120" s="20"/>
      <c r="P120" s="20"/>
      <c r="Q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1"/>
      <c r="N121" s="21"/>
      <c r="O121" s="20"/>
      <c r="P121" s="20"/>
      <c r="Q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1"/>
      <c r="N122" s="21"/>
      <c r="O122" s="20"/>
      <c r="P122" s="20"/>
      <c r="Q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1"/>
      <c r="N123" s="21"/>
      <c r="O123" s="20"/>
      <c r="P123" s="20"/>
      <c r="Q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1"/>
      <c r="N124" s="21"/>
      <c r="O124" s="20"/>
      <c r="P124" s="20"/>
      <c r="Q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1"/>
      <c r="N125" s="21"/>
      <c r="O125" s="20"/>
      <c r="P125" s="20"/>
      <c r="Q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1"/>
      <c r="N126" s="21"/>
      <c r="O126" s="20"/>
      <c r="P126" s="20"/>
      <c r="Q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1"/>
      <c r="N127" s="21"/>
      <c r="O127" s="20"/>
      <c r="P127" s="20"/>
      <c r="Q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1"/>
      <c r="N128" s="21"/>
      <c r="O128" s="20"/>
      <c r="P128" s="20"/>
      <c r="Q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1"/>
      <c r="N129" s="21"/>
      <c r="O129" s="20"/>
      <c r="P129" s="20"/>
      <c r="Q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1"/>
      <c r="N130" s="21"/>
      <c r="O130" s="20"/>
      <c r="P130" s="20"/>
      <c r="Q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1"/>
      <c r="N131" s="21"/>
      <c r="O131" s="20"/>
      <c r="P131" s="20"/>
      <c r="Q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1"/>
      <c r="N132" s="21"/>
      <c r="O132" s="20"/>
      <c r="P132" s="20"/>
      <c r="Q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1"/>
      <c r="N133" s="21"/>
      <c r="O133" s="20"/>
      <c r="P133" s="20"/>
      <c r="Q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1"/>
      <c r="N134" s="21"/>
      <c r="O134" s="20"/>
      <c r="P134" s="20"/>
      <c r="Q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1"/>
      <c r="N135" s="21"/>
      <c r="O135" s="20"/>
      <c r="P135" s="20"/>
      <c r="Q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1"/>
      <c r="N136" s="21"/>
      <c r="O136" s="20"/>
      <c r="P136" s="20"/>
      <c r="Q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1"/>
      <c r="N137" s="21"/>
      <c r="O137" s="20"/>
      <c r="P137" s="20"/>
      <c r="Q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1"/>
      <c r="N138" s="21"/>
      <c r="O138" s="20"/>
      <c r="P138" s="20"/>
      <c r="Q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1"/>
      <c r="N139" s="21"/>
      <c r="O139" s="20"/>
      <c r="P139" s="20"/>
      <c r="Q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1"/>
      <c r="N140" s="21"/>
      <c r="O140" s="20"/>
      <c r="P140" s="20"/>
      <c r="Q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1"/>
      <c r="N141" s="21"/>
      <c r="O141" s="20"/>
      <c r="P141" s="20"/>
      <c r="Q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1"/>
      <c r="N142" s="21"/>
      <c r="O142" s="20"/>
      <c r="P142" s="20"/>
      <c r="Q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1"/>
      <c r="N143" s="21"/>
      <c r="O143" s="20"/>
      <c r="P143" s="20"/>
      <c r="Q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1"/>
      <c r="N144" s="21"/>
      <c r="O144" s="20"/>
      <c r="P144" s="20"/>
      <c r="Q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1"/>
      <c r="N145" s="21"/>
      <c r="O145" s="20"/>
      <c r="P145" s="20"/>
      <c r="Q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1"/>
      <c r="N146" s="21"/>
      <c r="O146" s="20"/>
      <c r="P146" s="20"/>
      <c r="Q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1"/>
      <c r="N147" s="21"/>
      <c r="O147" s="20"/>
      <c r="P147" s="20"/>
      <c r="Q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1"/>
      <c r="N148" s="21"/>
      <c r="O148" s="20"/>
      <c r="P148" s="20"/>
      <c r="Q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1"/>
      <c r="N149" s="21"/>
      <c r="O149" s="20"/>
      <c r="P149" s="20"/>
      <c r="Q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1"/>
      <c r="N150" s="21"/>
      <c r="O150" s="20"/>
      <c r="P150" s="20"/>
      <c r="Q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1"/>
      <c r="N151" s="21"/>
      <c r="O151" s="20"/>
      <c r="P151" s="20"/>
      <c r="Q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1"/>
      <c r="N152" s="21"/>
      <c r="O152" s="20"/>
      <c r="P152" s="20"/>
      <c r="Q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1"/>
      <c r="N153" s="21"/>
      <c r="O153" s="20"/>
      <c r="P153" s="20"/>
      <c r="Q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1"/>
      <c r="N154" s="21"/>
      <c r="O154" s="20"/>
      <c r="P154" s="20"/>
      <c r="Q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1"/>
      <c r="N155" s="21"/>
      <c r="O155" s="20"/>
      <c r="P155" s="20"/>
      <c r="Q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1"/>
      <c r="N156" s="21"/>
      <c r="O156" s="20"/>
      <c r="P156" s="20"/>
      <c r="Q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1"/>
      <c r="N157" s="21"/>
      <c r="O157" s="20"/>
      <c r="P157" s="20"/>
      <c r="Q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1"/>
      <c r="N158" s="21"/>
      <c r="O158" s="20"/>
      <c r="P158" s="20"/>
      <c r="Q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1"/>
      <c r="N159" s="21"/>
      <c r="O159" s="20"/>
      <c r="P159" s="20"/>
      <c r="Q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1"/>
      <c r="N160" s="21"/>
      <c r="O160" s="20"/>
      <c r="P160" s="20"/>
      <c r="Q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1"/>
      <c r="N161" s="21"/>
      <c r="O161" s="20"/>
      <c r="P161" s="20"/>
      <c r="Q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1"/>
      <c r="N162" s="21"/>
      <c r="O162" s="20"/>
      <c r="P162" s="20"/>
      <c r="Q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1"/>
      <c r="N163" s="21"/>
      <c r="O163" s="20"/>
      <c r="P163" s="20"/>
      <c r="Q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1"/>
      <c r="N164" s="21"/>
      <c r="O164" s="20"/>
      <c r="P164" s="20"/>
      <c r="Q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1"/>
      <c r="N165" s="21"/>
      <c r="O165" s="20"/>
      <c r="P165" s="20"/>
      <c r="Q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1"/>
      <c r="N166" s="21"/>
      <c r="O166" s="20"/>
      <c r="P166" s="20"/>
      <c r="Q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1"/>
      <c r="N167" s="21"/>
      <c r="O167" s="20"/>
      <c r="P167" s="20"/>
      <c r="Q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1"/>
      <c r="N168" s="21"/>
      <c r="O168" s="20"/>
      <c r="P168" s="20"/>
      <c r="Q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1"/>
      <c r="N169" s="21"/>
      <c r="O169" s="20"/>
      <c r="P169" s="20"/>
      <c r="Q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1"/>
      <c r="N170" s="21"/>
      <c r="O170" s="20"/>
      <c r="P170" s="20"/>
      <c r="Q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1"/>
      <c r="N171" s="21"/>
      <c r="O171" s="20"/>
      <c r="P171" s="20"/>
      <c r="Q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1"/>
      <c r="N172" s="21"/>
      <c r="O172" s="20"/>
      <c r="P172" s="20"/>
      <c r="Q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1"/>
      <c r="N173" s="21"/>
      <c r="O173" s="20"/>
      <c r="P173" s="20"/>
      <c r="Q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1"/>
      <c r="N174" s="21"/>
      <c r="O174" s="20"/>
      <c r="P174" s="20"/>
      <c r="Q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1"/>
      <c r="N175" s="21"/>
      <c r="O175" s="20"/>
      <c r="P175" s="20"/>
      <c r="Q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1"/>
      <c r="N176" s="21"/>
      <c r="O176" s="20"/>
      <c r="P176" s="20"/>
      <c r="Q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1"/>
      <c r="N177" s="21"/>
      <c r="O177" s="20"/>
      <c r="P177" s="20"/>
      <c r="Q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1"/>
      <c r="N178" s="21"/>
      <c r="O178" s="20"/>
      <c r="P178" s="20"/>
      <c r="Q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1"/>
      <c r="N179" s="21"/>
      <c r="O179" s="20"/>
      <c r="P179" s="20"/>
      <c r="Q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1"/>
      <c r="N180" s="21"/>
      <c r="O180" s="20"/>
      <c r="P180" s="20"/>
      <c r="Q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1"/>
      <c r="N181" s="21"/>
      <c r="O181" s="20"/>
      <c r="P181" s="20"/>
      <c r="Q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1"/>
      <c r="N182" s="21"/>
      <c r="O182" s="20"/>
      <c r="P182" s="20"/>
      <c r="Q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1"/>
      <c r="N183" s="21"/>
      <c r="O183" s="20"/>
      <c r="P183" s="20"/>
      <c r="Q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1"/>
      <c r="N184" s="21"/>
      <c r="O184" s="20"/>
      <c r="P184" s="20"/>
      <c r="Q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/>
      <c r="N185" s="21"/>
      <c r="O185" s="20"/>
      <c r="P185" s="20"/>
      <c r="Q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1"/>
      <c r="N186" s="21"/>
      <c r="O186" s="20"/>
      <c r="P186" s="20"/>
      <c r="Q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1"/>
      <c r="N187" s="21"/>
      <c r="O187" s="20"/>
      <c r="P187" s="20"/>
      <c r="Q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1"/>
      <c r="N188" s="21"/>
      <c r="O188" s="20"/>
      <c r="P188" s="20"/>
      <c r="Q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1"/>
      <c r="N189" s="21"/>
      <c r="O189" s="20"/>
      <c r="P189" s="20"/>
      <c r="Q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1"/>
      <c r="N190" s="21"/>
      <c r="O190" s="20"/>
      <c r="P190" s="20"/>
      <c r="Q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1"/>
      <c r="N191" s="21"/>
      <c r="O191" s="20"/>
      <c r="P191" s="20"/>
      <c r="Q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1"/>
      <c r="N192" s="21"/>
      <c r="O192" s="20"/>
      <c r="P192" s="20"/>
      <c r="Q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1"/>
      <c r="N193" s="21"/>
      <c r="O193" s="20"/>
      <c r="P193" s="20"/>
      <c r="Q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1"/>
      <c r="N194" s="21"/>
      <c r="O194" s="20"/>
      <c r="P194" s="20"/>
      <c r="Q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1"/>
      <c r="N195" s="21"/>
      <c r="O195" s="20"/>
      <c r="P195" s="20"/>
      <c r="Q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1"/>
      <c r="N196" s="21"/>
      <c r="O196" s="20"/>
      <c r="P196" s="20"/>
      <c r="Q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1"/>
      <c r="N197" s="21"/>
      <c r="O197" s="20"/>
      <c r="P197" s="20"/>
      <c r="Q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1"/>
      <c r="N198" s="21"/>
      <c r="O198" s="20"/>
      <c r="P198" s="20"/>
      <c r="Q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1"/>
      <c r="N199" s="21"/>
      <c r="O199" s="20"/>
      <c r="P199" s="20"/>
      <c r="Q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1"/>
      <c r="N200" s="21"/>
      <c r="O200" s="20"/>
      <c r="P200" s="20"/>
      <c r="Q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1"/>
      <c r="N201" s="21"/>
      <c r="O201" s="20"/>
      <c r="P201" s="20"/>
      <c r="Q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1"/>
      <c r="N202" s="21"/>
      <c r="O202" s="20"/>
      <c r="P202" s="20"/>
      <c r="Q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1"/>
      <c r="N203" s="21"/>
      <c r="O203" s="20"/>
      <c r="P203" s="20"/>
      <c r="Q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1"/>
      <c r="N204" s="21"/>
      <c r="O204" s="20"/>
      <c r="P204" s="20"/>
      <c r="Q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1"/>
      <c r="N205" s="21"/>
      <c r="O205" s="20"/>
      <c r="P205" s="20"/>
      <c r="Q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1"/>
      <c r="N206" s="21"/>
      <c r="O206" s="20"/>
      <c r="P206" s="20"/>
      <c r="Q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1"/>
      <c r="N207" s="21"/>
      <c r="O207" s="20"/>
      <c r="P207" s="20"/>
      <c r="Q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1"/>
      <c r="N208" s="21"/>
      <c r="O208" s="20"/>
      <c r="P208" s="20"/>
      <c r="Q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1"/>
      <c r="N209" s="21"/>
      <c r="O209" s="20"/>
      <c r="P209" s="20"/>
      <c r="Q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1"/>
      <c r="N210" s="21"/>
      <c r="O210" s="20"/>
      <c r="P210" s="20"/>
      <c r="Q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1"/>
      <c r="N211" s="21"/>
      <c r="O211" s="20"/>
      <c r="P211" s="20"/>
      <c r="Q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1"/>
      <c r="N212" s="21"/>
      <c r="O212" s="20"/>
      <c r="P212" s="20"/>
      <c r="Q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1"/>
      <c r="N213" s="21"/>
      <c r="O213" s="20"/>
      <c r="P213" s="20"/>
      <c r="Q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1"/>
      <c r="N214" s="21"/>
      <c r="O214" s="20"/>
      <c r="P214" s="20"/>
      <c r="Q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1"/>
      <c r="N215" s="21"/>
      <c r="O215" s="20"/>
      <c r="P215" s="20"/>
      <c r="Q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1"/>
      <c r="N216" s="21"/>
      <c r="O216" s="20"/>
      <c r="P216" s="20"/>
      <c r="Q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1"/>
      <c r="N217" s="21"/>
      <c r="O217" s="20"/>
      <c r="P217" s="20"/>
      <c r="Q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1"/>
      <c r="N218" s="21"/>
      <c r="O218" s="20"/>
      <c r="P218" s="20"/>
      <c r="Q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1"/>
      <c r="N219" s="21"/>
      <c r="O219" s="20"/>
      <c r="P219" s="20"/>
      <c r="Q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1"/>
      <c r="N220" s="21"/>
      <c r="O220" s="20"/>
      <c r="P220" s="20"/>
      <c r="Q220" s="20"/>
    </row>
    <row r="221" ht="15.75" customHeight="1">
      <c r="M221" s="22"/>
      <c r="N221" s="22"/>
    </row>
    <row r="222" ht="15.75" customHeight="1">
      <c r="M222" s="22"/>
      <c r="N222" s="22"/>
    </row>
    <row r="223" ht="15.75" customHeight="1">
      <c r="M223" s="22"/>
      <c r="N223" s="22"/>
    </row>
    <row r="224" ht="15.75" customHeight="1">
      <c r="M224" s="22"/>
      <c r="N224" s="22"/>
    </row>
    <row r="225" ht="15.75" customHeight="1">
      <c r="M225" s="22"/>
      <c r="N225" s="22"/>
    </row>
    <row r="226" ht="15.75" customHeight="1">
      <c r="M226" s="22"/>
      <c r="N226" s="22"/>
    </row>
    <row r="227" ht="15.75" customHeight="1">
      <c r="M227" s="22"/>
      <c r="N227" s="22"/>
    </row>
    <row r="228" ht="15.75" customHeight="1">
      <c r="M228" s="22"/>
      <c r="N228" s="22"/>
    </row>
    <row r="229" ht="15.75" customHeight="1">
      <c r="M229" s="22"/>
      <c r="N229" s="22"/>
    </row>
    <row r="230" ht="15.75" customHeight="1">
      <c r="M230" s="22"/>
      <c r="N230" s="22"/>
    </row>
    <row r="231" ht="15.75" customHeight="1">
      <c r="M231" s="22"/>
      <c r="N231" s="22"/>
    </row>
    <row r="232" ht="15.75" customHeight="1">
      <c r="M232" s="22"/>
      <c r="N232" s="22"/>
    </row>
    <row r="233" ht="15.75" customHeight="1">
      <c r="M233" s="22"/>
      <c r="N233" s="22"/>
    </row>
    <row r="234" ht="15.75" customHeight="1">
      <c r="M234" s="22"/>
      <c r="N234" s="22"/>
    </row>
    <row r="235" ht="15.75" customHeight="1">
      <c r="M235" s="22"/>
      <c r="N235" s="22"/>
    </row>
    <row r="236" ht="15.75" customHeight="1">
      <c r="M236" s="22"/>
      <c r="N236" s="22"/>
    </row>
    <row r="237" ht="15.75" customHeight="1">
      <c r="M237" s="22"/>
      <c r="N237" s="22"/>
    </row>
    <row r="238" ht="15.75" customHeight="1">
      <c r="M238" s="22"/>
      <c r="N238" s="22"/>
    </row>
    <row r="239" ht="15.75" customHeight="1">
      <c r="M239" s="22"/>
      <c r="N239" s="22"/>
    </row>
    <row r="240" ht="15.75" customHeight="1">
      <c r="M240" s="22"/>
      <c r="N240" s="22"/>
    </row>
    <row r="241" ht="15.75" customHeight="1">
      <c r="M241" s="22"/>
      <c r="N241" s="22"/>
    </row>
    <row r="242" ht="15.75" customHeight="1">
      <c r="M242" s="22"/>
      <c r="N242" s="22"/>
    </row>
    <row r="243" ht="15.75" customHeight="1">
      <c r="M243" s="22"/>
      <c r="N243" s="22"/>
    </row>
    <row r="244" ht="15.75" customHeight="1">
      <c r="M244" s="22"/>
      <c r="N244" s="22"/>
    </row>
    <row r="245" ht="15.75" customHeight="1">
      <c r="M245" s="22"/>
      <c r="N245" s="22"/>
    </row>
    <row r="246" ht="15.75" customHeight="1">
      <c r="M246" s="22"/>
      <c r="N246" s="22"/>
    </row>
    <row r="247" ht="15.75" customHeight="1">
      <c r="M247" s="22"/>
      <c r="N247" s="22"/>
    </row>
    <row r="248" ht="15.75" customHeight="1">
      <c r="M248" s="22"/>
      <c r="N248" s="22"/>
    </row>
    <row r="249" ht="15.75" customHeight="1">
      <c r="M249" s="22"/>
      <c r="N249" s="22"/>
    </row>
    <row r="250" ht="15.75" customHeight="1">
      <c r="M250" s="22"/>
      <c r="N250" s="22"/>
    </row>
    <row r="251" ht="15.75" customHeight="1">
      <c r="M251" s="22"/>
      <c r="N251" s="22"/>
    </row>
    <row r="252" ht="15.75" customHeight="1">
      <c r="M252" s="22"/>
      <c r="N252" s="22"/>
    </row>
    <row r="253" ht="15.75" customHeight="1">
      <c r="M253" s="22"/>
      <c r="N253" s="22"/>
    </row>
    <row r="254" ht="15.75" customHeight="1">
      <c r="M254" s="22"/>
      <c r="N254" s="22"/>
    </row>
    <row r="255" ht="15.75" customHeight="1">
      <c r="M255" s="22"/>
      <c r="N255" s="22"/>
    </row>
    <row r="256" ht="15.75" customHeight="1">
      <c r="M256" s="22"/>
      <c r="N256" s="22"/>
    </row>
    <row r="257" ht="15.75" customHeight="1">
      <c r="M257" s="22"/>
      <c r="N257" s="22"/>
    </row>
    <row r="258" ht="15.75" customHeight="1">
      <c r="M258" s="22"/>
      <c r="N258" s="22"/>
    </row>
    <row r="259" ht="15.75" customHeight="1">
      <c r="M259" s="22"/>
      <c r="N259" s="22"/>
    </row>
    <row r="260" ht="15.75" customHeight="1">
      <c r="M260" s="22"/>
      <c r="N260" s="22"/>
    </row>
    <row r="261" ht="15.75" customHeight="1">
      <c r="M261" s="22"/>
      <c r="N261" s="22"/>
    </row>
    <row r="262" ht="15.75" customHeight="1">
      <c r="M262" s="22"/>
      <c r="N262" s="22"/>
    </row>
    <row r="263" ht="15.75" customHeight="1">
      <c r="M263" s="22"/>
      <c r="N263" s="22"/>
    </row>
    <row r="264" ht="15.75" customHeight="1">
      <c r="M264" s="22"/>
      <c r="N264" s="22"/>
    </row>
    <row r="265" ht="15.75" customHeight="1">
      <c r="M265" s="22"/>
      <c r="N265" s="22"/>
    </row>
    <row r="266" ht="15.75" customHeight="1">
      <c r="M266" s="22"/>
      <c r="N266" s="22"/>
    </row>
    <row r="267" ht="15.75" customHeight="1">
      <c r="M267" s="22"/>
      <c r="N267" s="22"/>
    </row>
    <row r="268" ht="15.75" customHeight="1">
      <c r="M268" s="22"/>
      <c r="N268" s="22"/>
    </row>
    <row r="269" ht="15.75" customHeight="1">
      <c r="M269" s="22"/>
      <c r="N269" s="22"/>
    </row>
    <row r="270" ht="15.75" customHeight="1">
      <c r="M270" s="22"/>
      <c r="N270" s="22"/>
    </row>
    <row r="271" ht="15.75" customHeight="1">
      <c r="M271" s="22"/>
      <c r="N271" s="22"/>
    </row>
    <row r="272" ht="15.75" customHeight="1">
      <c r="M272" s="22"/>
      <c r="N272" s="22"/>
    </row>
    <row r="273" ht="15.75" customHeight="1">
      <c r="M273" s="22"/>
      <c r="N273" s="22"/>
    </row>
    <row r="274" ht="15.75" customHeight="1">
      <c r="M274" s="22"/>
      <c r="N274" s="22"/>
    </row>
    <row r="275" ht="15.75" customHeight="1">
      <c r="M275" s="22"/>
      <c r="N275" s="22"/>
    </row>
    <row r="276" ht="15.75" customHeight="1">
      <c r="M276" s="22"/>
      <c r="N276" s="22"/>
    </row>
    <row r="277" ht="15.75" customHeight="1">
      <c r="M277" s="22"/>
      <c r="N277" s="22"/>
    </row>
    <row r="278" ht="15.75" customHeight="1">
      <c r="M278" s="22"/>
      <c r="N278" s="22"/>
    </row>
    <row r="279" ht="15.75" customHeight="1">
      <c r="M279" s="22"/>
      <c r="N279" s="22"/>
    </row>
    <row r="280" ht="15.75" customHeight="1">
      <c r="M280" s="22"/>
      <c r="N280" s="22"/>
    </row>
    <row r="281" ht="15.75" customHeight="1">
      <c r="M281" s="22"/>
      <c r="N281" s="22"/>
    </row>
    <row r="282" ht="15.75" customHeight="1">
      <c r="M282" s="22"/>
      <c r="N282" s="22"/>
    </row>
    <row r="283" ht="15.75" customHeight="1">
      <c r="M283" s="22"/>
      <c r="N283" s="22"/>
    </row>
    <row r="284" ht="15.75" customHeight="1">
      <c r="M284" s="22"/>
      <c r="N284" s="22"/>
    </row>
    <row r="285" ht="15.75" customHeight="1">
      <c r="M285" s="22"/>
      <c r="N285" s="22"/>
    </row>
    <row r="286" ht="15.75" customHeight="1">
      <c r="M286" s="22"/>
      <c r="N286" s="22"/>
    </row>
    <row r="287" ht="15.75" customHeight="1">
      <c r="M287" s="22"/>
      <c r="N287" s="22"/>
    </row>
    <row r="288" ht="15.75" customHeight="1">
      <c r="M288" s="22"/>
      <c r="N288" s="22"/>
    </row>
    <row r="289" ht="15.75" customHeight="1">
      <c r="M289" s="22"/>
      <c r="N289" s="22"/>
    </row>
    <row r="290" ht="15.75" customHeight="1">
      <c r="M290" s="22"/>
      <c r="N290" s="22"/>
    </row>
    <row r="291" ht="15.75" customHeight="1">
      <c r="M291" s="22"/>
      <c r="N291" s="22"/>
    </row>
    <row r="292" ht="15.75" customHeight="1">
      <c r="M292" s="22"/>
      <c r="N292" s="22"/>
    </row>
    <row r="293" ht="15.75" customHeight="1">
      <c r="M293" s="22"/>
      <c r="N293" s="22"/>
    </row>
    <row r="294" ht="15.75" customHeight="1">
      <c r="M294" s="22"/>
      <c r="N294" s="22"/>
    </row>
    <row r="295" ht="15.75" customHeight="1">
      <c r="M295" s="22"/>
      <c r="N295" s="22"/>
    </row>
    <row r="296" ht="15.75" customHeight="1">
      <c r="M296" s="22"/>
      <c r="N296" s="22"/>
    </row>
    <row r="297" ht="15.75" customHeight="1">
      <c r="M297" s="22"/>
      <c r="N297" s="22"/>
    </row>
    <row r="298" ht="15.75" customHeight="1">
      <c r="M298" s="22"/>
      <c r="N298" s="22"/>
    </row>
    <row r="299" ht="15.75" customHeight="1">
      <c r="M299" s="22"/>
      <c r="N299" s="22"/>
    </row>
    <row r="300" ht="15.75" customHeight="1">
      <c r="M300" s="22"/>
      <c r="N300" s="22"/>
    </row>
    <row r="301" ht="15.75" customHeight="1">
      <c r="M301" s="22"/>
      <c r="N301" s="22"/>
    </row>
    <row r="302" ht="15.75" customHeight="1">
      <c r="M302" s="22"/>
      <c r="N302" s="22"/>
    </row>
    <row r="303" ht="15.75" customHeight="1">
      <c r="M303" s="22"/>
      <c r="N303" s="22"/>
    </row>
    <row r="304" ht="15.75" customHeight="1">
      <c r="M304" s="22"/>
      <c r="N304" s="22"/>
    </row>
    <row r="305" ht="15.75" customHeight="1">
      <c r="M305" s="22"/>
      <c r="N305" s="22"/>
    </row>
    <row r="306" ht="15.75" customHeight="1">
      <c r="M306" s="22"/>
      <c r="N306" s="22"/>
    </row>
    <row r="307" ht="15.75" customHeight="1">
      <c r="M307" s="22"/>
      <c r="N307" s="22"/>
    </row>
    <row r="308" ht="15.75" customHeight="1">
      <c r="M308" s="22"/>
      <c r="N308" s="22"/>
    </row>
    <row r="309" ht="15.75" customHeight="1">
      <c r="M309" s="22"/>
      <c r="N309" s="22"/>
    </row>
    <row r="310" ht="15.75" customHeight="1">
      <c r="M310" s="22"/>
      <c r="N310" s="22"/>
    </row>
    <row r="311" ht="15.75" customHeight="1">
      <c r="M311" s="22"/>
      <c r="N311" s="22"/>
    </row>
    <row r="312" ht="15.75" customHeight="1">
      <c r="M312" s="22"/>
      <c r="N312" s="22"/>
    </row>
    <row r="313" ht="15.75" customHeight="1">
      <c r="M313" s="22"/>
      <c r="N313" s="22"/>
    </row>
    <row r="314" ht="15.75" customHeight="1">
      <c r="M314" s="22"/>
      <c r="N314" s="22"/>
    </row>
    <row r="315" ht="15.75" customHeight="1">
      <c r="M315" s="22"/>
      <c r="N315" s="22"/>
    </row>
    <row r="316" ht="15.75" customHeight="1">
      <c r="M316" s="22"/>
      <c r="N316" s="22"/>
    </row>
    <row r="317" ht="15.75" customHeight="1">
      <c r="M317" s="22"/>
      <c r="N317" s="22"/>
    </row>
    <row r="318" ht="15.75" customHeight="1">
      <c r="M318" s="22"/>
      <c r="N318" s="22"/>
    </row>
    <row r="319" ht="15.75" customHeight="1">
      <c r="M319" s="22"/>
      <c r="N319" s="22"/>
    </row>
    <row r="320" ht="15.75" customHeight="1">
      <c r="M320" s="22"/>
      <c r="N320" s="22"/>
    </row>
    <row r="321" ht="15.75" customHeight="1">
      <c r="M321" s="22"/>
      <c r="N321" s="22"/>
    </row>
    <row r="322" ht="15.75" customHeight="1">
      <c r="M322" s="22"/>
      <c r="N322" s="22"/>
    </row>
    <row r="323" ht="15.75" customHeight="1">
      <c r="M323" s="22"/>
      <c r="N323" s="22"/>
    </row>
    <row r="324" ht="15.75" customHeight="1">
      <c r="M324" s="22"/>
      <c r="N324" s="22"/>
    </row>
    <row r="325" ht="15.75" customHeight="1">
      <c r="M325" s="22"/>
      <c r="N325" s="22"/>
    </row>
    <row r="326" ht="15.75" customHeight="1">
      <c r="M326" s="22"/>
      <c r="N326" s="22"/>
    </row>
    <row r="327" ht="15.75" customHeight="1">
      <c r="M327" s="22"/>
      <c r="N327" s="22"/>
    </row>
    <row r="328" ht="15.75" customHeight="1">
      <c r="M328" s="22"/>
      <c r="N328" s="22"/>
    </row>
    <row r="329" ht="15.75" customHeight="1">
      <c r="M329" s="22"/>
      <c r="N329" s="22"/>
    </row>
    <row r="330" ht="15.75" customHeight="1">
      <c r="M330" s="22"/>
      <c r="N330" s="22"/>
    </row>
    <row r="331" ht="15.75" customHeight="1">
      <c r="M331" s="22"/>
      <c r="N331" s="22"/>
    </row>
    <row r="332" ht="15.75" customHeight="1">
      <c r="M332" s="22"/>
      <c r="N332" s="22"/>
    </row>
    <row r="333" ht="15.75" customHeight="1">
      <c r="M333" s="22"/>
      <c r="N333" s="22"/>
    </row>
    <row r="334" ht="15.75" customHeight="1">
      <c r="M334" s="22"/>
      <c r="N334" s="22"/>
    </row>
    <row r="335" ht="15.75" customHeight="1">
      <c r="M335" s="22"/>
      <c r="N335" s="22"/>
    </row>
    <row r="336" ht="15.75" customHeight="1">
      <c r="M336" s="22"/>
      <c r="N336" s="22"/>
    </row>
    <row r="337" ht="15.75" customHeight="1">
      <c r="M337" s="22"/>
      <c r="N337" s="22"/>
    </row>
    <row r="338" ht="15.75" customHeight="1">
      <c r="M338" s="22"/>
      <c r="N338" s="22"/>
    </row>
    <row r="339" ht="15.75" customHeight="1">
      <c r="M339" s="22"/>
      <c r="N339" s="22"/>
    </row>
    <row r="340" ht="15.75" customHeight="1">
      <c r="M340" s="22"/>
      <c r="N340" s="22"/>
    </row>
    <row r="341" ht="15.75" customHeight="1">
      <c r="M341" s="22"/>
      <c r="N341" s="22"/>
    </row>
    <row r="342" ht="15.75" customHeight="1">
      <c r="M342" s="22"/>
      <c r="N342" s="22"/>
    </row>
    <row r="343" ht="15.75" customHeight="1">
      <c r="M343" s="22"/>
      <c r="N343" s="22"/>
    </row>
    <row r="344" ht="15.75" customHeight="1">
      <c r="M344" s="22"/>
      <c r="N344" s="22"/>
    </row>
    <row r="345" ht="15.75" customHeight="1">
      <c r="M345" s="22"/>
      <c r="N345" s="22"/>
    </row>
    <row r="346" ht="15.75" customHeight="1">
      <c r="M346" s="22"/>
      <c r="N346" s="22"/>
    </row>
    <row r="347" ht="15.75" customHeight="1">
      <c r="M347" s="22"/>
      <c r="N347" s="22"/>
    </row>
    <row r="348" ht="15.75" customHeight="1">
      <c r="M348" s="22"/>
      <c r="N348" s="22"/>
    </row>
    <row r="349" ht="15.75" customHeight="1">
      <c r="M349" s="22"/>
      <c r="N349" s="22"/>
    </row>
    <row r="350" ht="15.75" customHeight="1">
      <c r="M350" s="22"/>
      <c r="N350" s="22"/>
    </row>
    <row r="351" ht="15.75" customHeight="1">
      <c r="M351" s="22"/>
      <c r="N351" s="22"/>
    </row>
    <row r="352" ht="15.75" customHeight="1">
      <c r="M352" s="22"/>
      <c r="N352" s="22"/>
    </row>
    <row r="353" ht="15.75" customHeight="1">
      <c r="M353" s="22"/>
      <c r="N353" s="22"/>
    </row>
    <row r="354" ht="15.75" customHeight="1">
      <c r="M354" s="22"/>
      <c r="N354" s="22"/>
    </row>
    <row r="355" ht="15.75" customHeight="1">
      <c r="M355" s="22"/>
      <c r="N355" s="22"/>
    </row>
    <row r="356" ht="15.75" customHeight="1">
      <c r="M356" s="22"/>
      <c r="N356" s="22"/>
    </row>
    <row r="357" ht="15.75" customHeight="1">
      <c r="M357" s="22"/>
      <c r="N357" s="22"/>
    </row>
    <row r="358" ht="15.75" customHeight="1">
      <c r="M358" s="22"/>
      <c r="N358" s="22"/>
    </row>
    <row r="359" ht="15.75" customHeight="1">
      <c r="M359" s="22"/>
      <c r="N359" s="22"/>
    </row>
    <row r="360" ht="15.75" customHeight="1">
      <c r="M360" s="22"/>
      <c r="N360" s="22"/>
    </row>
    <row r="361" ht="15.75" customHeight="1">
      <c r="M361" s="22"/>
      <c r="N361" s="22"/>
    </row>
    <row r="362" ht="15.75" customHeight="1">
      <c r="M362" s="22"/>
      <c r="N362" s="22"/>
    </row>
    <row r="363" ht="15.75" customHeight="1">
      <c r="M363" s="22"/>
      <c r="N363" s="22"/>
    </row>
    <row r="364" ht="15.75" customHeight="1">
      <c r="M364" s="22"/>
      <c r="N364" s="22"/>
    </row>
    <row r="365" ht="15.75" customHeight="1">
      <c r="M365" s="22"/>
      <c r="N365" s="22"/>
    </row>
    <row r="366" ht="15.75" customHeight="1">
      <c r="M366" s="22"/>
      <c r="N366" s="22"/>
    </row>
    <row r="367" ht="15.75" customHeight="1">
      <c r="M367" s="22"/>
      <c r="N367" s="22"/>
    </row>
    <row r="368" ht="15.75" customHeight="1">
      <c r="M368" s="22"/>
      <c r="N368" s="22"/>
    </row>
    <row r="369" ht="15.75" customHeight="1">
      <c r="M369" s="22"/>
      <c r="N369" s="22"/>
    </row>
    <row r="370" ht="15.75" customHeight="1">
      <c r="M370" s="22"/>
      <c r="N370" s="22"/>
    </row>
    <row r="371" ht="15.75" customHeight="1">
      <c r="M371" s="22"/>
      <c r="N371" s="22"/>
    </row>
    <row r="372" ht="15.75" customHeight="1">
      <c r="M372" s="22"/>
      <c r="N372" s="22"/>
    </row>
    <row r="373" ht="15.75" customHeight="1">
      <c r="M373" s="22"/>
      <c r="N373" s="22"/>
    </row>
    <row r="374" ht="15.75" customHeight="1">
      <c r="M374" s="22"/>
      <c r="N374" s="22"/>
    </row>
    <row r="375" ht="15.75" customHeight="1">
      <c r="M375" s="22"/>
      <c r="N375" s="22"/>
    </row>
    <row r="376" ht="15.75" customHeight="1">
      <c r="M376" s="22"/>
      <c r="N376" s="22"/>
    </row>
    <row r="377" ht="15.75" customHeight="1">
      <c r="M377" s="22"/>
      <c r="N377" s="22"/>
    </row>
    <row r="378" ht="15.75" customHeight="1">
      <c r="M378" s="22"/>
      <c r="N378" s="22"/>
    </row>
    <row r="379" ht="15.75" customHeight="1">
      <c r="M379" s="22"/>
      <c r="N379" s="22"/>
    </row>
    <row r="380" ht="15.75" customHeight="1">
      <c r="M380" s="22"/>
      <c r="N380" s="22"/>
    </row>
    <row r="381" ht="15.75" customHeight="1">
      <c r="M381" s="22"/>
      <c r="N381" s="22"/>
    </row>
    <row r="382" ht="15.75" customHeight="1">
      <c r="M382" s="22"/>
      <c r="N382" s="22"/>
    </row>
    <row r="383" ht="15.75" customHeight="1">
      <c r="M383" s="22"/>
      <c r="N383" s="22"/>
    </row>
    <row r="384" ht="15.75" customHeight="1">
      <c r="M384" s="22"/>
      <c r="N384" s="22"/>
    </row>
    <row r="385" ht="15.75" customHeight="1">
      <c r="M385" s="22"/>
      <c r="N385" s="22"/>
    </row>
    <row r="386" ht="15.75" customHeight="1">
      <c r="M386" s="22"/>
      <c r="N386" s="22"/>
    </row>
    <row r="387" ht="15.75" customHeight="1">
      <c r="M387" s="22"/>
      <c r="N387" s="22"/>
    </row>
    <row r="388" ht="15.75" customHeight="1">
      <c r="M388" s="22"/>
      <c r="N388" s="22"/>
    </row>
    <row r="389" ht="15.75" customHeight="1">
      <c r="M389" s="22"/>
      <c r="N389" s="22"/>
    </row>
    <row r="390" ht="15.75" customHeight="1">
      <c r="M390" s="22"/>
      <c r="N390" s="22"/>
    </row>
    <row r="391" ht="15.75" customHeight="1">
      <c r="M391" s="22"/>
      <c r="N391" s="22"/>
    </row>
    <row r="392" ht="15.75" customHeight="1">
      <c r="M392" s="22"/>
      <c r="N392" s="22"/>
    </row>
    <row r="393" ht="15.75" customHeight="1">
      <c r="M393" s="22"/>
      <c r="N393" s="22"/>
    </row>
    <row r="394" ht="15.75" customHeight="1">
      <c r="M394" s="22"/>
      <c r="N394" s="22"/>
    </row>
    <row r="395" ht="15.75" customHeight="1">
      <c r="M395" s="22"/>
      <c r="N395" s="22"/>
    </row>
    <row r="396" ht="15.75" customHeight="1">
      <c r="M396" s="22"/>
      <c r="N396" s="22"/>
    </row>
    <row r="397" ht="15.75" customHeight="1">
      <c r="M397" s="22"/>
      <c r="N397" s="22"/>
    </row>
    <row r="398" ht="15.75" customHeight="1">
      <c r="M398" s="22"/>
      <c r="N398" s="22"/>
    </row>
    <row r="399" ht="15.75" customHeight="1">
      <c r="M399" s="22"/>
      <c r="N399" s="22"/>
    </row>
    <row r="400" ht="15.75" customHeight="1">
      <c r="M400" s="22"/>
      <c r="N400" s="22"/>
    </row>
    <row r="401" ht="15.75" customHeight="1">
      <c r="M401" s="22"/>
      <c r="N401" s="22"/>
    </row>
    <row r="402" ht="15.75" customHeight="1">
      <c r="M402" s="22"/>
      <c r="N402" s="22"/>
    </row>
    <row r="403" ht="15.75" customHeight="1">
      <c r="M403" s="22"/>
      <c r="N403" s="22"/>
    </row>
    <row r="404" ht="15.75" customHeight="1">
      <c r="M404" s="22"/>
      <c r="N404" s="22"/>
    </row>
    <row r="405" ht="15.75" customHeight="1">
      <c r="M405" s="22"/>
      <c r="N405" s="22"/>
    </row>
    <row r="406" ht="15.75" customHeight="1">
      <c r="M406" s="22"/>
      <c r="N406" s="22"/>
    </row>
    <row r="407" ht="15.75" customHeight="1">
      <c r="M407" s="22"/>
      <c r="N407" s="22"/>
    </row>
    <row r="408" ht="15.75" customHeight="1">
      <c r="M408" s="22"/>
      <c r="N408" s="22"/>
    </row>
    <row r="409" ht="15.75" customHeight="1">
      <c r="M409" s="22"/>
      <c r="N409" s="22"/>
    </row>
    <row r="410" ht="15.75" customHeight="1">
      <c r="M410" s="22"/>
      <c r="N410" s="22"/>
    </row>
    <row r="411" ht="15.75" customHeight="1">
      <c r="M411" s="22"/>
      <c r="N411" s="22"/>
    </row>
    <row r="412" ht="15.75" customHeight="1">
      <c r="M412" s="22"/>
      <c r="N412" s="22"/>
    </row>
    <row r="413" ht="15.75" customHeight="1">
      <c r="M413" s="22"/>
      <c r="N413" s="22"/>
    </row>
    <row r="414" ht="15.75" customHeight="1">
      <c r="M414" s="22"/>
      <c r="N414" s="22"/>
    </row>
    <row r="415" ht="15.75" customHeight="1">
      <c r="M415" s="22"/>
      <c r="N415" s="22"/>
    </row>
    <row r="416" ht="15.75" customHeight="1">
      <c r="M416" s="22"/>
      <c r="N416" s="22"/>
    </row>
    <row r="417" ht="15.75" customHeight="1">
      <c r="M417" s="22"/>
      <c r="N417" s="22"/>
    </row>
    <row r="418" ht="15.75" customHeight="1">
      <c r="M418" s="22"/>
      <c r="N418" s="22"/>
    </row>
    <row r="419" ht="15.75" customHeight="1">
      <c r="M419" s="22"/>
      <c r="N419" s="22"/>
    </row>
    <row r="420" ht="15.75" customHeight="1">
      <c r="M420" s="22"/>
      <c r="N420" s="22"/>
    </row>
    <row r="421" ht="15.75" customHeight="1">
      <c r="M421" s="22"/>
      <c r="N421" s="22"/>
    </row>
    <row r="422" ht="15.75" customHeight="1">
      <c r="M422" s="22"/>
      <c r="N422" s="22"/>
    </row>
    <row r="423" ht="15.75" customHeight="1">
      <c r="M423" s="22"/>
      <c r="N423" s="22"/>
    </row>
    <row r="424" ht="15.75" customHeight="1">
      <c r="M424" s="22"/>
      <c r="N424" s="22"/>
    </row>
    <row r="425" ht="15.75" customHeight="1">
      <c r="M425" s="22"/>
      <c r="N425" s="22"/>
    </row>
    <row r="426" ht="15.75" customHeight="1">
      <c r="M426" s="22"/>
      <c r="N426" s="22"/>
    </row>
    <row r="427" ht="15.75" customHeight="1">
      <c r="M427" s="22"/>
      <c r="N427" s="22"/>
    </row>
    <row r="428" ht="15.75" customHeight="1">
      <c r="M428" s="22"/>
      <c r="N428" s="22"/>
    </row>
    <row r="429" ht="15.75" customHeight="1">
      <c r="M429" s="22"/>
      <c r="N429" s="22"/>
    </row>
    <row r="430" ht="15.75" customHeight="1">
      <c r="M430" s="22"/>
      <c r="N430" s="22"/>
    </row>
    <row r="431" ht="15.75" customHeight="1">
      <c r="M431" s="22"/>
      <c r="N431" s="22"/>
    </row>
    <row r="432" ht="15.75" customHeight="1">
      <c r="M432" s="22"/>
      <c r="N432" s="22"/>
    </row>
    <row r="433" ht="15.75" customHeight="1">
      <c r="M433" s="22"/>
      <c r="N433" s="22"/>
    </row>
    <row r="434" ht="15.75" customHeight="1">
      <c r="M434" s="22"/>
      <c r="N434" s="22"/>
    </row>
    <row r="435" ht="15.75" customHeight="1">
      <c r="M435" s="22"/>
      <c r="N435" s="22"/>
    </row>
    <row r="436" ht="15.75" customHeight="1">
      <c r="M436" s="22"/>
      <c r="N436" s="22"/>
    </row>
    <row r="437" ht="15.75" customHeight="1">
      <c r="M437" s="22"/>
      <c r="N437" s="22"/>
    </row>
    <row r="438" ht="15.75" customHeight="1">
      <c r="M438" s="22"/>
      <c r="N438" s="22"/>
    </row>
    <row r="439" ht="15.75" customHeight="1">
      <c r="M439" s="22"/>
      <c r="N439" s="22"/>
    </row>
    <row r="440" ht="15.75" customHeight="1">
      <c r="M440" s="22"/>
      <c r="N440" s="22"/>
    </row>
    <row r="441" ht="15.75" customHeight="1">
      <c r="M441" s="22"/>
      <c r="N441" s="22"/>
    </row>
    <row r="442" ht="15.75" customHeight="1">
      <c r="M442" s="22"/>
      <c r="N442" s="22"/>
    </row>
    <row r="443" ht="15.75" customHeight="1">
      <c r="M443" s="22"/>
      <c r="N443" s="22"/>
    </row>
    <row r="444" ht="15.75" customHeight="1">
      <c r="M444" s="22"/>
      <c r="N444" s="22"/>
    </row>
    <row r="445" ht="15.75" customHeight="1">
      <c r="M445" s="22"/>
      <c r="N445" s="22"/>
    </row>
    <row r="446" ht="15.75" customHeight="1">
      <c r="M446" s="22"/>
      <c r="N446" s="22"/>
    </row>
    <row r="447" ht="15.75" customHeight="1">
      <c r="M447" s="22"/>
      <c r="N447" s="22"/>
    </row>
    <row r="448" ht="15.75" customHeight="1">
      <c r="M448" s="22"/>
      <c r="N448" s="22"/>
    </row>
    <row r="449" ht="15.75" customHeight="1">
      <c r="M449" s="22"/>
      <c r="N449" s="22"/>
    </row>
    <row r="450" ht="15.75" customHeight="1">
      <c r="M450" s="22"/>
      <c r="N450" s="22"/>
    </row>
    <row r="451" ht="15.75" customHeight="1">
      <c r="M451" s="22"/>
      <c r="N451" s="22"/>
    </row>
    <row r="452" ht="15.75" customHeight="1">
      <c r="M452" s="22"/>
      <c r="N452" s="22"/>
    </row>
    <row r="453" ht="15.75" customHeight="1">
      <c r="M453" s="22"/>
      <c r="N453" s="22"/>
    </row>
    <row r="454" ht="15.75" customHeight="1">
      <c r="M454" s="22"/>
      <c r="N454" s="22"/>
    </row>
    <row r="455" ht="15.75" customHeight="1">
      <c r="M455" s="22"/>
      <c r="N455" s="22"/>
    </row>
    <row r="456" ht="15.75" customHeight="1">
      <c r="M456" s="22"/>
      <c r="N456" s="22"/>
    </row>
    <row r="457" ht="15.75" customHeight="1">
      <c r="M457" s="22"/>
      <c r="N457" s="22"/>
    </row>
    <row r="458" ht="15.75" customHeight="1">
      <c r="M458" s="22"/>
      <c r="N458" s="22"/>
    </row>
    <row r="459" ht="15.75" customHeight="1">
      <c r="M459" s="22"/>
      <c r="N459" s="22"/>
    </row>
    <row r="460" ht="15.75" customHeight="1">
      <c r="M460" s="22"/>
      <c r="N460" s="22"/>
    </row>
    <row r="461" ht="15.75" customHeight="1">
      <c r="M461" s="22"/>
      <c r="N461" s="22"/>
    </row>
    <row r="462" ht="15.75" customHeight="1">
      <c r="M462" s="22"/>
      <c r="N462" s="22"/>
    </row>
    <row r="463" ht="15.75" customHeight="1">
      <c r="M463" s="22"/>
      <c r="N463" s="22"/>
    </row>
    <row r="464" ht="15.75" customHeight="1">
      <c r="M464" s="22"/>
      <c r="N464" s="22"/>
    </row>
    <row r="465" ht="15.75" customHeight="1">
      <c r="M465" s="22"/>
      <c r="N465" s="22"/>
    </row>
    <row r="466" ht="15.75" customHeight="1">
      <c r="M466" s="22"/>
      <c r="N466" s="22"/>
    </row>
    <row r="467" ht="15.75" customHeight="1">
      <c r="M467" s="22"/>
      <c r="N467" s="22"/>
    </row>
    <row r="468" ht="15.75" customHeight="1">
      <c r="M468" s="22"/>
      <c r="N468" s="22"/>
    </row>
    <row r="469" ht="15.75" customHeight="1">
      <c r="M469" s="22"/>
      <c r="N469" s="22"/>
    </row>
    <row r="470" ht="15.75" customHeight="1">
      <c r="M470" s="22"/>
      <c r="N470" s="22"/>
    </row>
    <row r="471" ht="15.75" customHeight="1">
      <c r="M471" s="22"/>
      <c r="N471" s="22"/>
    </row>
    <row r="472" ht="15.75" customHeight="1">
      <c r="M472" s="22"/>
      <c r="N472" s="22"/>
    </row>
    <row r="473" ht="15.75" customHeight="1">
      <c r="M473" s="22"/>
      <c r="N473" s="22"/>
    </row>
    <row r="474" ht="15.75" customHeight="1">
      <c r="M474" s="22"/>
      <c r="N474" s="22"/>
    </row>
    <row r="475" ht="15.75" customHeight="1">
      <c r="M475" s="22"/>
      <c r="N475" s="22"/>
    </row>
    <row r="476" ht="15.75" customHeight="1">
      <c r="M476" s="22"/>
      <c r="N476" s="22"/>
    </row>
    <row r="477" ht="15.75" customHeight="1">
      <c r="M477" s="22"/>
      <c r="N477" s="22"/>
    </row>
    <row r="478" ht="15.75" customHeight="1">
      <c r="M478" s="22"/>
      <c r="N478" s="22"/>
    </row>
    <row r="479" ht="15.75" customHeight="1">
      <c r="M479" s="22"/>
      <c r="N479" s="22"/>
    </row>
    <row r="480" ht="15.75" customHeight="1">
      <c r="M480" s="22"/>
      <c r="N480" s="22"/>
    </row>
    <row r="481" ht="15.75" customHeight="1">
      <c r="M481" s="22"/>
      <c r="N481" s="22"/>
    </row>
    <row r="482" ht="15.75" customHeight="1">
      <c r="M482" s="22"/>
      <c r="N482" s="22"/>
    </row>
    <row r="483" ht="15.75" customHeight="1">
      <c r="M483" s="22"/>
      <c r="N483" s="22"/>
    </row>
    <row r="484" ht="15.75" customHeight="1">
      <c r="M484" s="22"/>
      <c r="N484" s="22"/>
    </row>
    <row r="485" ht="15.75" customHeight="1">
      <c r="M485" s="22"/>
      <c r="N485" s="22"/>
    </row>
    <row r="486" ht="15.75" customHeight="1">
      <c r="M486" s="22"/>
      <c r="N486" s="22"/>
    </row>
    <row r="487" ht="15.75" customHeight="1">
      <c r="M487" s="22"/>
      <c r="N487" s="22"/>
    </row>
    <row r="488" ht="15.75" customHeight="1">
      <c r="M488" s="22"/>
      <c r="N488" s="22"/>
    </row>
    <row r="489" ht="15.75" customHeight="1">
      <c r="M489" s="22"/>
      <c r="N489" s="22"/>
    </row>
    <row r="490" ht="15.75" customHeight="1">
      <c r="M490" s="22"/>
      <c r="N490" s="22"/>
    </row>
    <row r="491" ht="15.75" customHeight="1">
      <c r="M491" s="22"/>
      <c r="N491" s="22"/>
    </row>
    <row r="492" ht="15.75" customHeight="1">
      <c r="M492" s="22"/>
      <c r="N492" s="22"/>
    </row>
    <row r="493" ht="15.75" customHeight="1">
      <c r="M493" s="22"/>
      <c r="N493" s="22"/>
    </row>
    <row r="494" ht="15.75" customHeight="1">
      <c r="M494" s="22"/>
      <c r="N494" s="22"/>
    </row>
    <row r="495" ht="15.75" customHeight="1">
      <c r="M495" s="22"/>
      <c r="N495" s="22"/>
    </row>
    <row r="496" ht="15.75" customHeight="1">
      <c r="M496" s="22"/>
      <c r="N496" s="22"/>
    </row>
    <row r="497" ht="15.75" customHeight="1">
      <c r="M497" s="22"/>
      <c r="N497" s="22"/>
    </row>
    <row r="498" ht="15.75" customHeight="1">
      <c r="M498" s="22"/>
      <c r="N498" s="22"/>
    </row>
    <row r="499" ht="15.75" customHeight="1">
      <c r="M499" s="22"/>
      <c r="N499" s="22"/>
    </row>
    <row r="500" ht="15.75" customHeight="1">
      <c r="M500" s="22"/>
      <c r="N500" s="22"/>
    </row>
    <row r="501" ht="15.75" customHeight="1">
      <c r="M501" s="22"/>
      <c r="N501" s="22"/>
    </row>
    <row r="502" ht="15.75" customHeight="1">
      <c r="M502" s="22"/>
      <c r="N502" s="22"/>
    </row>
    <row r="503" ht="15.75" customHeight="1">
      <c r="M503" s="22"/>
      <c r="N503" s="22"/>
    </row>
    <row r="504" ht="15.75" customHeight="1">
      <c r="M504" s="22"/>
      <c r="N504" s="22"/>
    </row>
    <row r="505" ht="15.75" customHeight="1">
      <c r="M505" s="22"/>
      <c r="N505" s="22"/>
    </row>
    <row r="506" ht="15.75" customHeight="1">
      <c r="M506" s="22"/>
      <c r="N506" s="22"/>
    </row>
    <row r="507" ht="15.75" customHeight="1">
      <c r="M507" s="22"/>
      <c r="N507" s="22"/>
    </row>
    <row r="508" ht="15.75" customHeight="1">
      <c r="M508" s="22"/>
      <c r="N508" s="22"/>
    </row>
    <row r="509" ht="15.75" customHeight="1">
      <c r="M509" s="22"/>
      <c r="N509" s="22"/>
    </row>
    <row r="510" ht="15.75" customHeight="1">
      <c r="M510" s="22"/>
      <c r="N510" s="22"/>
    </row>
    <row r="511" ht="15.75" customHeight="1">
      <c r="M511" s="22"/>
      <c r="N511" s="22"/>
    </row>
    <row r="512" ht="15.75" customHeight="1">
      <c r="M512" s="22"/>
      <c r="N512" s="22"/>
    </row>
    <row r="513" ht="15.75" customHeight="1">
      <c r="M513" s="22"/>
      <c r="N513" s="22"/>
    </row>
    <row r="514" ht="15.75" customHeight="1">
      <c r="M514" s="22"/>
      <c r="N514" s="22"/>
    </row>
    <row r="515" ht="15.75" customHeight="1">
      <c r="M515" s="22"/>
      <c r="N515" s="22"/>
    </row>
    <row r="516" ht="15.75" customHeight="1">
      <c r="M516" s="22"/>
      <c r="N516" s="22"/>
    </row>
    <row r="517" ht="15.75" customHeight="1">
      <c r="M517" s="22"/>
      <c r="N517" s="22"/>
    </row>
    <row r="518" ht="15.75" customHeight="1">
      <c r="M518" s="22"/>
      <c r="N518" s="22"/>
    </row>
    <row r="519" ht="15.75" customHeight="1">
      <c r="M519" s="22"/>
      <c r="N519" s="22"/>
    </row>
    <row r="520" ht="15.75" customHeight="1">
      <c r="M520" s="22"/>
      <c r="N520" s="22"/>
    </row>
    <row r="521" ht="15.75" customHeight="1">
      <c r="M521" s="22"/>
      <c r="N521" s="22"/>
    </row>
    <row r="522" ht="15.75" customHeight="1">
      <c r="M522" s="22"/>
      <c r="N522" s="22"/>
    </row>
    <row r="523" ht="15.75" customHeight="1">
      <c r="M523" s="22"/>
      <c r="N523" s="22"/>
    </row>
    <row r="524" ht="15.75" customHeight="1">
      <c r="M524" s="22"/>
      <c r="N524" s="22"/>
    </row>
    <row r="525" ht="15.75" customHeight="1">
      <c r="M525" s="22"/>
      <c r="N525" s="22"/>
    </row>
    <row r="526" ht="15.75" customHeight="1">
      <c r="M526" s="22"/>
      <c r="N526" s="22"/>
    </row>
    <row r="527" ht="15.75" customHeight="1">
      <c r="M527" s="22"/>
      <c r="N527" s="22"/>
    </row>
    <row r="528" ht="15.75" customHeight="1">
      <c r="M528" s="22"/>
      <c r="N528" s="22"/>
    </row>
    <row r="529" ht="15.75" customHeight="1">
      <c r="M529" s="22"/>
      <c r="N529" s="22"/>
    </row>
    <row r="530" ht="15.75" customHeight="1">
      <c r="M530" s="22"/>
      <c r="N530" s="22"/>
    </row>
    <row r="531" ht="15.75" customHeight="1">
      <c r="M531" s="22"/>
      <c r="N531" s="22"/>
    </row>
    <row r="532" ht="15.75" customHeight="1">
      <c r="M532" s="22"/>
      <c r="N532" s="22"/>
    </row>
    <row r="533" ht="15.75" customHeight="1">
      <c r="M533" s="22"/>
      <c r="N533" s="22"/>
    </row>
    <row r="534" ht="15.75" customHeight="1">
      <c r="M534" s="22"/>
      <c r="N534" s="22"/>
    </row>
    <row r="535" ht="15.75" customHeight="1">
      <c r="M535" s="22"/>
      <c r="N535" s="22"/>
    </row>
    <row r="536" ht="15.75" customHeight="1">
      <c r="M536" s="22"/>
      <c r="N536" s="22"/>
    </row>
    <row r="537" ht="15.75" customHeight="1">
      <c r="M537" s="22"/>
      <c r="N537" s="22"/>
    </row>
    <row r="538" ht="15.75" customHeight="1">
      <c r="M538" s="22"/>
      <c r="N538" s="22"/>
    </row>
    <row r="539" ht="15.75" customHeight="1">
      <c r="M539" s="22"/>
      <c r="N539" s="22"/>
    </row>
    <row r="540" ht="15.75" customHeight="1">
      <c r="M540" s="22"/>
      <c r="N540" s="22"/>
    </row>
    <row r="541" ht="15.75" customHeight="1">
      <c r="M541" s="22"/>
      <c r="N541" s="22"/>
    </row>
    <row r="542" ht="15.75" customHeight="1">
      <c r="M542" s="22"/>
      <c r="N542" s="22"/>
    </row>
    <row r="543" ht="15.75" customHeight="1">
      <c r="M543" s="22"/>
      <c r="N543" s="22"/>
    </row>
    <row r="544" ht="15.75" customHeight="1">
      <c r="M544" s="22"/>
      <c r="N544" s="22"/>
    </row>
    <row r="545" ht="15.75" customHeight="1">
      <c r="M545" s="22"/>
      <c r="N545" s="22"/>
    </row>
    <row r="546" ht="15.75" customHeight="1">
      <c r="M546" s="22"/>
      <c r="N546" s="22"/>
    </row>
    <row r="547" ht="15.75" customHeight="1">
      <c r="M547" s="22"/>
      <c r="N547" s="22"/>
    </row>
    <row r="548" ht="15.75" customHeight="1">
      <c r="M548" s="22"/>
      <c r="N548" s="22"/>
    </row>
    <row r="549" ht="15.75" customHeight="1">
      <c r="M549" s="22"/>
      <c r="N549" s="22"/>
    </row>
    <row r="550" ht="15.75" customHeight="1">
      <c r="M550" s="22"/>
      <c r="N550" s="22"/>
    </row>
    <row r="551" ht="15.75" customHeight="1">
      <c r="M551" s="22"/>
      <c r="N551" s="22"/>
    </row>
    <row r="552" ht="15.75" customHeight="1">
      <c r="M552" s="22"/>
      <c r="N552" s="22"/>
    </row>
    <row r="553" ht="15.75" customHeight="1">
      <c r="M553" s="22"/>
      <c r="N553" s="22"/>
    </row>
    <row r="554" ht="15.75" customHeight="1">
      <c r="M554" s="22"/>
      <c r="N554" s="22"/>
    </row>
    <row r="555" ht="15.75" customHeight="1">
      <c r="M555" s="22"/>
      <c r="N555" s="22"/>
    </row>
    <row r="556" ht="15.75" customHeight="1">
      <c r="M556" s="22"/>
      <c r="N556" s="22"/>
    </row>
    <row r="557" ht="15.75" customHeight="1">
      <c r="M557" s="22"/>
      <c r="N557" s="22"/>
    </row>
    <row r="558" ht="15.75" customHeight="1">
      <c r="M558" s="22"/>
      <c r="N558" s="22"/>
    </row>
    <row r="559" ht="15.75" customHeight="1">
      <c r="M559" s="22"/>
      <c r="N559" s="22"/>
    </row>
    <row r="560" ht="15.75" customHeight="1">
      <c r="M560" s="22"/>
      <c r="N560" s="22"/>
    </row>
    <row r="561" ht="15.75" customHeight="1">
      <c r="M561" s="22"/>
      <c r="N561" s="22"/>
    </row>
    <row r="562" ht="15.75" customHeight="1">
      <c r="M562" s="22"/>
      <c r="N562" s="22"/>
    </row>
    <row r="563" ht="15.75" customHeight="1">
      <c r="M563" s="22"/>
      <c r="N563" s="22"/>
    </row>
    <row r="564" ht="15.75" customHeight="1">
      <c r="M564" s="22"/>
      <c r="N564" s="22"/>
    </row>
    <row r="565" ht="15.75" customHeight="1">
      <c r="M565" s="22"/>
      <c r="N565" s="22"/>
    </row>
    <row r="566" ht="15.75" customHeight="1">
      <c r="M566" s="22"/>
      <c r="N566" s="22"/>
    </row>
    <row r="567" ht="15.75" customHeight="1">
      <c r="M567" s="22"/>
      <c r="N567" s="22"/>
    </row>
    <row r="568" ht="15.75" customHeight="1">
      <c r="M568" s="22"/>
      <c r="N568" s="22"/>
    </row>
    <row r="569" ht="15.75" customHeight="1">
      <c r="M569" s="22"/>
      <c r="N569" s="22"/>
    </row>
    <row r="570" ht="15.75" customHeight="1">
      <c r="M570" s="22"/>
      <c r="N570" s="22"/>
    </row>
    <row r="571" ht="15.75" customHeight="1">
      <c r="M571" s="22"/>
      <c r="N571" s="22"/>
    </row>
    <row r="572" ht="15.75" customHeight="1">
      <c r="M572" s="22"/>
      <c r="N572" s="22"/>
    </row>
    <row r="573" ht="15.75" customHeight="1">
      <c r="M573" s="22"/>
      <c r="N573" s="22"/>
    </row>
    <row r="574" ht="15.75" customHeight="1">
      <c r="M574" s="22"/>
      <c r="N574" s="22"/>
    </row>
    <row r="575" ht="15.75" customHeight="1">
      <c r="M575" s="22"/>
      <c r="N575" s="22"/>
    </row>
    <row r="576" ht="15.75" customHeight="1">
      <c r="M576" s="22"/>
      <c r="N576" s="22"/>
    </row>
    <row r="577" ht="15.75" customHeight="1">
      <c r="M577" s="22"/>
      <c r="N577" s="22"/>
    </row>
    <row r="578" ht="15.75" customHeight="1">
      <c r="M578" s="22"/>
      <c r="N578" s="22"/>
    </row>
    <row r="579" ht="15.75" customHeight="1">
      <c r="M579" s="22"/>
      <c r="N579" s="22"/>
    </row>
    <row r="580" ht="15.75" customHeight="1">
      <c r="M580" s="22"/>
      <c r="N580" s="22"/>
    </row>
    <row r="581" ht="15.75" customHeight="1">
      <c r="M581" s="22"/>
      <c r="N581" s="22"/>
    </row>
    <row r="582" ht="15.75" customHeight="1">
      <c r="M582" s="22"/>
      <c r="N582" s="22"/>
    </row>
    <row r="583" ht="15.75" customHeight="1">
      <c r="M583" s="22"/>
      <c r="N583" s="22"/>
    </row>
    <row r="584" ht="15.75" customHeight="1">
      <c r="M584" s="22"/>
      <c r="N584" s="22"/>
    </row>
    <row r="585" ht="15.75" customHeight="1">
      <c r="M585" s="22"/>
      <c r="N585" s="22"/>
    </row>
    <row r="586" ht="15.75" customHeight="1">
      <c r="M586" s="22"/>
      <c r="N586" s="22"/>
    </row>
    <row r="587" ht="15.75" customHeight="1">
      <c r="M587" s="22"/>
      <c r="N587" s="22"/>
    </row>
    <row r="588" ht="15.75" customHeight="1">
      <c r="M588" s="22"/>
      <c r="N588" s="22"/>
    </row>
    <row r="589" ht="15.75" customHeight="1">
      <c r="M589" s="22"/>
      <c r="N589" s="22"/>
    </row>
    <row r="590" ht="15.75" customHeight="1">
      <c r="M590" s="22"/>
      <c r="N590" s="22"/>
    </row>
    <row r="591" ht="15.75" customHeight="1">
      <c r="M591" s="22"/>
      <c r="N591" s="22"/>
    </row>
    <row r="592" ht="15.75" customHeight="1">
      <c r="M592" s="22"/>
      <c r="N592" s="22"/>
    </row>
    <row r="593" ht="15.75" customHeight="1">
      <c r="M593" s="22"/>
      <c r="N593" s="22"/>
    </row>
    <row r="594" ht="15.75" customHeight="1">
      <c r="M594" s="22"/>
      <c r="N594" s="22"/>
    </row>
    <row r="595" ht="15.75" customHeight="1">
      <c r="M595" s="22"/>
      <c r="N595" s="22"/>
    </row>
    <row r="596" ht="15.75" customHeight="1">
      <c r="M596" s="22"/>
      <c r="N596" s="22"/>
    </row>
    <row r="597" ht="15.75" customHeight="1">
      <c r="M597" s="22"/>
      <c r="N597" s="22"/>
    </row>
    <row r="598" ht="15.75" customHeight="1">
      <c r="M598" s="22"/>
      <c r="N598" s="22"/>
    </row>
    <row r="599" ht="15.75" customHeight="1">
      <c r="M599" s="22"/>
      <c r="N599" s="22"/>
    </row>
    <row r="600" ht="15.75" customHeight="1">
      <c r="M600" s="22"/>
      <c r="N600" s="22"/>
    </row>
    <row r="601" ht="15.75" customHeight="1">
      <c r="M601" s="22"/>
      <c r="N601" s="22"/>
    </row>
    <row r="602" ht="15.75" customHeight="1">
      <c r="M602" s="22"/>
      <c r="N602" s="22"/>
    </row>
    <row r="603" ht="15.75" customHeight="1">
      <c r="M603" s="22"/>
      <c r="N603" s="22"/>
    </row>
    <row r="604" ht="15.75" customHeight="1">
      <c r="M604" s="22"/>
      <c r="N604" s="22"/>
    </row>
    <row r="605" ht="15.75" customHeight="1">
      <c r="M605" s="22"/>
      <c r="N605" s="22"/>
    </row>
    <row r="606" ht="15.75" customHeight="1">
      <c r="M606" s="22"/>
      <c r="N606" s="22"/>
    </row>
    <row r="607" ht="15.75" customHeight="1">
      <c r="M607" s="22"/>
      <c r="N607" s="22"/>
    </row>
    <row r="608" ht="15.75" customHeight="1">
      <c r="M608" s="22"/>
      <c r="N608" s="22"/>
    </row>
    <row r="609" ht="15.75" customHeight="1">
      <c r="M609" s="22"/>
      <c r="N609" s="22"/>
    </row>
    <row r="610" ht="15.75" customHeight="1">
      <c r="M610" s="22"/>
      <c r="N610" s="22"/>
    </row>
    <row r="611" ht="15.75" customHeight="1">
      <c r="M611" s="22"/>
      <c r="N611" s="22"/>
    </row>
    <row r="612" ht="15.75" customHeight="1">
      <c r="M612" s="22"/>
      <c r="N612" s="22"/>
    </row>
    <row r="613" ht="15.75" customHeight="1">
      <c r="M613" s="22"/>
      <c r="N613" s="22"/>
    </row>
    <row r="614" ht="15.75" customHeight="1">
      <c r="M614" s="22"/>
      <c r="N614" s="22"/>
    </row>
    <row r="615" ht="15.75" customHeight="1">
      <c r="M615" s="22"/>
      <c r="N615" s="22"/>
    </row>
    <row r="616" ht="15.75" customHeight="1">
      <c r="M616" s="22"/>
      <c r="N616" s="22"/>
    </row>
    <row r="617" ht="15.75" customHeight="1">
      <c r="M617" s="22"/>
      <c r="N617" s="22"/>
    </row>
    <row r="618" ht="15.75" customHeight="1">
      <c r="M618" s="22"/>
      <c r="N618" s="22"/>
    </row>
    <row r="619" ht="15.75" customHeight="1">
      <c r="M619" s="22"/>
      <c r="N619" s="22"/>
    </row>
    <row r="620" ht="15.75" customHeight="1">
      <c r="M620" s="22"/>
      <c r="N620" s="22"/>
    </row>
    <row r="621" ht="15.75" customHeight="1">
      <c r="M621" s="22"/>
      <c r="N621" s="22"/>
    </row>
    <row r="622" ht="15.75" customHeight="1">
      <c r="M622" s="22"/>
      <c r="N622" s="22"/>
    </row>
    <row r="623" ht="15.75" customHeight="1">
      <c r="M623" s="22"/>
      <c r="N623" s="22"/>
    </row>
    <row r="624" ht="15.75" customHeight="1">
      <c r="M624" s="22"/>
      <c r="N624" s="22"/>
    </row>
    <row r="625" ht="15.75" customHeight="1">
      <c r="M625" s="22"/>
      <c r="N625" s="22"/>
    </row>
    <row r="626" ht="15.75" customHeight="1">
      <c r="M626" s="22"/>
      <c r="N626" s="22"/>
    </row>
    <row r="627" ht="15.75" customHeight="1">
      <c r="M627" s="22"/>
      <c r="N627" s="22"/>
    </row>
    <row r="628" ht="15.75" customHeight="1">
      <c r="M628" s="22"/>
      <c r="N628" s="22"/>
    </row>
    <row r="629" ht="15.75" customHeight="1">
      <c r="M629" s="22"/>
      <c r="N629" s="22"/>
    </row>
    <row r="630" ht="15.75" customHeight="1">
      <c r="M630" s="22"/>
      <c r="N630" s="22"/>
    </row>
    <row r="631" ht="15.75" customHeight="1">
      <c r="M631" s="22"/>
      <c r="N631" s="22"/>
    </row>
    <row r="632" ht="15.75" customHeight="1">
      <c r="M632" s="22"/>
      <c r="N632" s="22"/>
    </row>
    <row r="633" ht="15.75" customHeight="1">
      <c r="M633" s="22"/>
      <c r="N633" s="22"/>
    </row>
    <row r="634" ht="15.75" customHeight="1">
      <c r="M634" s="22"/>
      <c r="N634" s="22"/>
    </row>
    <row r="635" ht="15.75" customHeight="1">
      <c r="M635" s="22"/>
      <c r="N635" s="22"/>
    </row>
    <row r="636" ht="15.75" customHeight="1">
      <c r="M636" s="22"/>
      <c r="N636" s="22"/>
    </row>
    <row r="637" ht="15.75" customHeight="1">
      <c r="M637" s="22"/>
      <c r="N637" s="22"/>
    </row>
    <row r="638" ht="15.75" customHeight="1">
      <c r="M638" s="22"/>
      <c r="N638" s="22"/>
    </row>
    <row r="639" ht="15.75" customHeight="1">
      <c r="M639" s="22"/>
      <c r="N639" s="22"/>
    </row>
    <row r="640" ht="15.75" customHeight="1">
      <c r="M640" s="22"/>
      <c r="N640" s="22"/>
    </row>
    <row r="641" ht="15.75" customHeight="1">
      <c r="M641" s="22"/>
      <c r="N641" s="22"/>
    </row>
    <row r="642" ht="15.75" customHeight="1">
      <c r="M642" s="22"/>
      <c r="N642" s="22"/>
    </row>
    <row r="643" ht="15.75" customHeight="1">
      <c r="M643" s="22"/>
      <c r="N643" s="22"/>
    </row>
    <row r="644" ht="15.75" customHeight="1">
      <c r="M644" s="22"/>
      <c r="N644" s="22"/>
    </row>
    <row r="645" ht="15.75" customHeight="1">
      <c r="M645" s="22"/>
      <c r="N645" s="22"/>
    </row>
    <row r="646" ht="15.75" customHeight="1">
      <c r="M646" s="22"/>
      <c r="N646" s="22"/>
    </row>
    <row r="647" ht="15.75" customHeight="1">
      <c r="M647" s="22"/>
      <c r="N647" s="22"/>
    </row>
    <row r="648" ht="15.75" customHeight="1">
      <c r="M648" s="22"/>
      <c r="N648" s="22"/>
    </row>
    <row r="649" ht="15.75" customHeight="1">
      <c r="M649" s="22"/>
      <c r="N649" s="22"/>
    </row>
    <row r="650" ht="15.75" customHeight="1">
      <c r="M650" s="22"/>
      <c r="N650" s="22"/>
    </row>
    <row r="651" ht="15.75" customHeight="1">
      <c r="M651" s="22"/>
      <c r="N651" s="22"/>
    </row>
    <row r="652" ht="15.75" customHeight="1">
      <c r="M652" s="22"/>
      <c r="N652" s="22"/>
    </row>
    <row r="653" ht="15.75" customHeight="1">
      <c r="M653" s="22"/>
      <c r="N653" s="22"/>
    </row>
    <row r="654" ht="15.75" customHeight="1">
      <c r="M654" s="22"/>
      <c r="N654" s="22"/>
    </row>
    <row r="655" ht="15.75" customHeight="1">
      <c r="M655" s="22"/>
      <c r="N655" s="22"/>
    </row>
    <row r="656" ht="15.75" customHeight="1">
      <c r="M656" s="22"/>
      <c r="N656" s="22"/>
    </row>
    <row r="657" ht="15.75" customHeight="1">
      <c r="M657" s="22"/>
      <c r="N657" s="22"/>
    </row>
    <row r="658" ht="15.75" customHeight="1">
      <c r="M658" s="22"/>
      <c r="N658" s="22"/>
    </row>
    <row r="659" ht="15.75" customHeight="1">
      <c r="M659" s="22"/>
      <c r="N659" s="22"/>
    </row>
    <row r="660" ht="15.75" customHeight="1">
      <c r="M660" s="22"/>
      <c r="N660" s="22"/>
    </row>
    <row r="661" ht="15.75" customHeight="1">
      <c r="M661" s="22"/>
      <c r="N661" s="22"/>
    </row>
    <row r="662" ht="15.75" customHeight="1">
      <c r="M662" s="22"/>
      <c r="N662" s="22"/>
    </row>
    <row r="663" ht="15.75" customHeight="1">
      <c r="M663" s="22"/>
      <c r="N663" s="22"/>
    </row>
    <row r="664" ht="15.75" customHeight="1">
      <c r="M664" s="22"/>
      <c r="N664" s="22"/>
    </row>
    <row r="665" ht="15.75" customHeight="1">
      <c r="M665" s="22"/>
      <c r="N665" s="22"/>
    </row>
    <row r="666" ht="15.75" customHeight="1">
      <c r="M666" s="22"/>
      <c r="N666" s="22"/>
    </row>
    <row r="667" ht="15.75" customHeight="1">
      <c r="M667" s="22"/>
      <c r="N667" s="22"/>
    </row>
    <row r="668" ht="15.75" customHeight="1">
      <c r="M668" s="22"/>
      <c r="N668" s="22"/>
    </row>
    <row r="669" ht="15.75" customHeight="1">
      <c r="M669" s="22"/>
      <c r="N669" s="22"/>
    </row>
    <row r="670" ht="15.75" customHeight="1">
      <c r="M670" s="22"/>
      <c r="N670" s="22"/>
    </row>
    <row r="671" ht="15.75" customHeight="1">
      <c r="M671" s="22"/>
      <c r="N671" s="22"/>
    </row>
    <row r="672" ht="15.75" customHeight="1">
      <c r="M672" s="22"/>
      <c r="N672" s="22"/>
    </row>
    <row r="673" ht="15.75" customHeight="1">
      <c r="M673" s="22"/>
      <c r="N673" s="22"/>
    </row>
    <row r="674" ht="15.75" customHeight="1">
      <c r="M674" s="22"/>
      <c r="N674" s="22"/>
    </row>
    <row r="675" ht="15.75" customHeight="1">
      <c r="M675" s="22"/>
      <c r="N675" s="22"/>
    </row>
    <row r="676" ht="15.75" customHeight="1">
      <c r="M676" s="22"/>
      <c r="N676" s="22"/>
    </row>
    <row r="677" ht="15.75" customHeight="1">
      <c r="M677" s="22"/>
      <c r="N677" s="22"/>
    </row>
    <row r="678" ht="15.75" customHeight="1">
      <c r="M678" s="22"/>
      <c r="N678" s="22"/>
    </row>
    <row r="679" ht="15.75" customHeight="1">
      <c r="M679" s="22"/>
      <c r="N679" s="22"/>
    </row>
    <row r="680" ht="15.75" customHeight="1">
      <c r="M680" s="22"/>
      <c r="N680" s="22"/>
    </row>
    <row r="681" ht="15.75" customHeight="1">
      <c r="M681" s="22"/>
      <c r="N681" s="22"/>
    </row>
    <row r="682" ht="15.75" customHeight="1">
      <c r="M682" s="22"/>
      <c r="N682" s="22"/>
    </row>
    <row r="683" ht="15.75" customHeight="1">
      <c r="M683" s="22"/>
      <c r="N683" s="22"/>
    </row>
    <row r="684" ht="15.75" customHeight="1">
      <c r="M684" s="22"/>
      <c r="N684" s="22"/>
    </row>
    <row r="685" ht="15.75" customHeight="1">
      <c r="M685" s="22"/>
      <c r="N685" s="22"/>
    </row>
    <row r="686" ht="15.75" customHeight="1">
      <c r="M686" s="22"/>
      <c r="N686" s="22"/>
    </row>
    <row r="687" ht="15.75" customHeight="1">
      <c r="M687" s="22"/>
      <c r="N687" s="22"/>
    </row>
    <row r="688" ht="15.75" customHeight="1">
      <c r="M688" s="22"/>
      <c r="N688" s="22"/>
    </row>
    <row r="689" ht="15.75" customHeight="1">
      <c r="M689" s="22"/>
      <c r="N689" s="22"/>
    </row>
    <row r="690" ht="15.75" customHeight="1">
      <c r="M690" s="22"/>
      <c r="N690" s="22"/>
    </row>
    <row r="691" ht="15.75" customHeight="1">
      <c r="M691" s="22"/>
      <c r="N691" s="22"/>
    </row>
    <row r="692" ht="15.75" customHeight="1">
      <c r="M692" s="22"/>
      <c r="N692" s="22"/>
    </row>
    <row r="693" ht="15.75" customHeight="1">
      <c r="M693" s="22"/>
      <c r="N693" s="22"/>
    </row>
    <row r="694" ht="15.75" customHeight="1">
      <c r="M694" s="22"/>
      <c r="N694" s="22"/>
    </row>
    <row r="695" ht="15.75" customHeight="1">
      <c r="M695" s="22"/>
      <c r="N695" s="22"/>
    </row>
    <row r="696" ht="15.75" customHeight="1">
      <c r="M696" s="22"/>
      <c r="N696" s="22"/>
    </row>
    <row r="697" ht="15.75" customHeight="1">
      <c r="M697" s="22"/>
      <c r="N697" s="22"/>
    </row>
    <row r="698" ht="15.75" customHeight="1">
      <c r="M698" s="22"/>
      <c r="N698" s="22"/>
    </row>
    <row r="699" ht="15.75" customHeight="1">
      <c r="M699" s="22"/>
      <c r="N699" s="22"/>
    </row>
    <row r="700" ht="15.75" customHeight="1">
      <c r="M700" s="22"/>
      <c r="N700" s="22"/>
    </row>
    <row r="701" ht="15.75" customHeight="1">
      <c r="M701" s="22"/>
      <c r="N701" s="22"/>
    </row>
    <row r="702" ht="15.75" customHeight="1">
      <c r="M702" s="22"/>
      <c r="N702" s="22"/>
    </row>
    <row r="703" ht="15.75" customHeight="1">
      <c r="M703" s="22"/>
      <c r="N703" s="22"/>
    </row>
    <row r="704" ht="15.75" customHeight="1">
      <c r="M704" s="22"/>
      <c r="N704" s="22"/>
    </row>
    <row r="705" ht="15.75" customHeight="1">
      <c r="M705" s="22"/>
      <c r="N705" s="22"/>
    </row>
    <row r="706" ht="15.75" customHeight="1">
      <c r="M706" s="22"/>
      <c r="N706" s="22"/>
    </row>
    <row r="707" ht="15.75" customHeight="1">
      <c r="M707" s="22"/>
      <c r="N707" s="22"/>
    </row>
    <row r="708" ht="15.75" customHeight="1">
      <c r="M708" s="22"/>
      <c r="N708" s="22"/>
    </row>
    <row r="709" ht="15.75" customHeight="1">
      <c r="M709" s="22"/>
      <c r="N709" s="22"/>
    </row>
    <row r="710" ht="15.75" customHeight="1">
      <c r="M710" s="22"/>
      <c r="N710" s="22"/>
    </row>
    <row r="711" ht="15.75" customHeight="1">
      <c r="M711" s="22"/>
      <c r="N711" s="22"/>
    </row>
    <row r="712" ht="15.75" customHeight="1">
      <c r="M712" s="22"/>
      <c r="N712" s="22"/>
    </row>
    <row r="713" ht="15.75" customHeight="1">
      <c r="M713" s="22"/>
      <c r="N713" s="22"/>
    </row>
    <row r="714" ht="15.75" customHeight="1">
      <c r="M714" s="22"/>
      <c r="N714" s="22"/>
    </row>
    <row r="715" ht="15.75" customHeight="1">
      <c r="M715" s="22"/>
      <c r="N715" s="22"/>
    </row>
    <row r="716" ht="15.75" customHeight="1">
      <c r="M716" s="22"/>
      <c r="N716" s="22"/>
    </row>
    <row r="717" ht="15.75" customHeight="1">
      <c r="M717" s="22"/>
      <c r="N717" s="22"/>
    </row>
    <row r="718" ht="15.75" customHeight="1">
      <c r="M718" s="22"/>
      <c r="N718" s="22"/>
    </row>
    <row r="719" ht="15.75" customHeight="1">
      <c r="M719" s="22"/>
      <c r="N719" s="22"/>
    </row>
    <row r="720" ht="15.75" customHeight="1">
      <c r="M720" s="22"/>
      <c r="N720" s="22"/>
    </row>
    <row r="721" ht="15.75" customHeight="1">
      <c r="M721" s="22"/>
      <c r="N721" s="22"/>
    </row>
    <row r="722" ht="15.75" customHeight="1">
      <c r="M722" s="22"/>
      <c r="N722" s="22"/>
    </row>
    <row r="723" ht="15.75" customHeight="1">
      <c r="M723" s="22"/>
      <c r="N723" s="22"/>
    </row>
    <row r="724" ht="15.75" customHeight="1">
      <c r="M724" s="22"/>
      <c r="N724" s="22"/>
    </row>
    <row r="725" ht="15.75" customHeight="1">
      <c r="M725" s="22"/>
      <c r="N725" s="22"/>
    </row>
    <row r="726" ht="15.75" customHeight="1">
      <c r="M726" s="22"/>
      <c r="N726" s="22"/>
    </row>
    <row r="727" ht="15.75" customHeight="1">
      <c r="M727" s="22"/>
      <c r="N727" s="22"/>
    </row>
    <row r="728" ht="15.75" customHeight="1">
      <c r="M728" s="22"/>
      <c r="N728" s="22"/>
    </row>
    <row r="729" ht="15.75" customHeight="1">
      <c r="M729" s="22"/>
      <c r="N729" s="22"/>
    </row>
    <row r="730" ht="15.75" customHeight="1">
      <c r="M730" s="22"/>
      <c r="N730" s="22"/>
    </row>
    <row r="731" ht="15.75" customHeight="1">
      <c r="M731" s="22"/>
      <c r="N731" s="22"/>
    </row>
    <row r="732" ht="15.75" customHeight="1">
      <c r="M732" s="22"/>
      <c r="N732" s="22"/>
    </row>
    <row r="733" ht="15.75" customHeight="1">
      <c r="M733" s="22"/>
      <c r="N733" s="22"/>
    </row>
    <row r="734" ht="15.75" customHeight="1">
      <c r="M734" s="22"/>
      <c r="N734" s="22"/>
    </row>
    <row r="735" ht="15.75" customHeight="1">
      <c r="M735" s="22"/>
      <c r="N735" s="22"/>
    </row>
    <row r="736" ht="15.75" customHeight="1">
      <c r="M736" s="22"/>
      <c r="N736" s="22"/>
    </row>
    <row r="737" ht="15.75" customHeight="1">
      <c r="M737" s="22"/>
      <c r="N737" s="22"/>
    </row>
    <row r="738" ht="15.75" customHeight="1">
      <c r="M738" s="22"/>
      <c r="N738" s="22"/>
    </row>
    <row r="739" ht="15.75" customHeight="1">
      <c r="M739" s="22"/>
      <c r="N739" s="22"/>
    </row>
    <row r="740" ht="15.75" customHeight="1">
      <c r="M740" s="22"/>
      <c r="N740" s="22"/>
    </row>
    <row r="741" ht="15.75" customHeight="1">
      <c r="M741" s="22"/>
      <c r="N741" s="22"/>
    </row>
    <row r="742" ht="15.75" customHeight="1">
      <c r="M742" s="22"/>
      <c r="N742" s="22"/>
    </row>
    <row r="743" ht="15.75" customHeight="1">
      <c r="M743" s="22"/>
      <c r="N743" s="22"/>
    </row>
    <row r="744" ht="15.75" customHeight="1">
      <c r="M744" s="22"/>
      <c r="N744" s="22"/>
    </row>
    <row r="745" ht="15.75" customHeight="1">
      <c r="M745" s="22"/>
      <c r="N745" s="22"/>
    </row>
    <row r="746" ht="15.75" customHeight="1">
      <c r="M746" s="22"/>
      <c r="N746" s="22"/>
    </row>
    <row r="747" ht="15.75" customHeight="1">
      <c r="M747" s="22"/>
      <c r="N747" s="22"/>
    </row>
    <row r="748" ht="15.75" customHeight="1">
      <c r="M748" s="22"/>
      <c r="N748" s="22"/>
    </row>
    <row r="749" ht="15.75" customHeight="1">
      <c r="M749" s="22"/>
      <c r="N749" s="22"/>
    </row>
    <row r="750" ht="15.75" customHeight="1">
      <c r="M750" s="22"/>
      <c r="N750" s="22"/>
    </row>
    <row r="751" ht="15.75" customHeight="1">
      <c r="M751" s="22"/>
      <c r="N751" s="22"/>
    </row>
    <row r="752" ht="15.75" customHeight="1">
      <c r="M752" s="22"/>
      <c r="N752" s="22"/>
    </row>
    <row r="753" ht="15.75" customHeight="1">
      <c r="M753" s="22"/>
      <c r="N753" s="22"/>
    </row>
    <row r="754" ht="15.75" customHeight="1">
      <c r="M754" s="22"/>
      <c r="N754" s="22"/>
    </row>
    <row r="755" ht="15.75" customHeight="1">
      <c r="M755" s="22"/>
      <c r="N755" s="22"/>
    </row>
    <row r="756" ht="15.75" customHeight="1">
      <c r="M756" s="22"/>
      <c r="N756" s="22"/>
    </row>
    <row r="757" ht="15.75" customHeight="1">
      <c r="M757" s="22"/>
      <c r="N757" s="22"/>
    </row>
    <row r="758" ht="15.75" customHeight="1">
      <c r="M758" s="22"/>
      <c r="N758" s="22"/>
    </row>
    <row r="759" ht="15.75" customHeight="1">
      <c r="M759" s="22"/>
      <c r="N759" s="22"/>
    </row>
    <row r="760" ht="15.75" customHeight="1">
      <c r="M760" s="22"/>
      <c r="N760" s="22"/>
    </row>
    <row r="761" ht="15.75" customHeight="1">
      <c r="M761" s="22"/>
      <c r="N761" s="22"/>
    </row>
    <row r="762" ht="15.75" customHeight="1">
      <c r="M762" s="22"/>
      <c r="N762" s="22"/>
    </row>
    <row r="763" ht="15.75" customHeight="1">
      <c r="M763" s="22"/>
      <c r="N763" s="22"/>
    </row>
    <row r="764" ht="15.75" customHeight="1">
      <c r="M764" s="22"/>
      <c r="N764" s="22"/>
    </row>
    <row r="765" ht="15.75" customHeight="1">
      <c r="M765" s="22"/>
      <c r="N765" s="22"/>
    </row>
    <row r="766" ht="15.75" customHeight="1">
      <c r="M766" s="22"/>
      <c r="N766" s="22"/>
    </row>
    <row r="767" ht="15.75" customHeight="1">
      <c r="M767" s="22"/>
      <c r="N767" s="22"/>
    </row>
    <row r="768" ht="15.75" customHeight="1">
      <c r="M768" s="22"/>
      <c r="N768" s="22"/>
    </row>
    <row r="769" ht="15.75" customHeight="1">
      <c r="M769" s="22"/>
      <c r="N769" s="22"/>
    </row>
    <row r="770" ht="15.75" customHeight="1">
      <c r="M770" s="22"/>
      <c r="N770" s="22"/>
    </row>
    <row r="771" ht="15.75" customHeight="1">
      <c r="M771" s="22"/>
      <c r="N771" s="22"/>
    </row>
    <row r="772" ht="15.75" customHeight="1">
      <c r="M772" s="22"/>
      <c r="N772" s="22"/>
    </row>
    <row r="773" ht="15.75" customHeight="1">
      <c r="M773" s="22"/>
      <c r="N773" s="22"/>
    </row>
    <row r="774" ht="15.75" customHeight="1">
      <c r="M774" s="22"/>
      <c r="N774" s="22"/>
    </row>
    <row r="775" ht="15.75" customHeight="1">
      <c r="M775" s="22"/>
      <c r="N775" s="22"/>
    </row>
    <row r="776" ht="15.75" customHeight="1">
      <c r="M776" s="22"/>
      <c r="N776" s="22"/>
    </row>
    <row r="777" ht="15.75" customHeight="1">
      <c r="M777" s="22"/>
      <c r="N777" s="22"/>
    </row>
    <row r="778" ht="15.75" customHeight="1">
      <c r="M778" s="22"/>
      <c r="N778" s="22"/>
    </row>
    <row r="779" ht="15.75" customHeight="1">
      <c r="M779" s="22"/>
      <c r="N779" s="22"/>
    </row>
    <row r="780" ht="15.75" customHeight="1">
      <c r="M780" s="22"/>
      <c r="N780" s="22"/>
    </row>
    <row r="781" ht="15.75" customHeight="1">
      <c r="M781" s="22"/>
      <c r="N781" s="22"/>
    </row>
    <row r="782" ht="15.75" customHeight="1">
      <c r="M782" s="22"/>
      <c r="N782" s="22"/>
    </row>
    <row r="783" ht="15.75" customHeight="1">
      <c r="M783" s="22"/>
      <c r="N783" s="22"/>
    </row>
    <row r="784" ht="15.75" customHeight="1">
      <c r="M784" s="22"/>
      <c r="N784" s="22"/>
    </row>
    <row r="785" ht="15.75" customHeight="1">
      <c r="M785" s="22"/>
      <c r="N785" s="22"/>
    </row>
    <row r="786" ht="15.75" customHeight="1">
      <c r="M786" s="22"/>
      <c r="N786" s="22"/>
    </row>
    <row r="787" ht="15.75" customHeight="1">
      <c r="M787" s="22"/>
      <c r="N787" s="22"/>
    </row>
    <row r="788" ht="15.75" customHeight="1">
      <c r="M788" s="22"/>
      <c r="N788" s="22"/>
    </row>
    <row r="789" ht="15.75" customHeight="1">
      <c r="M789" s="22"/>
      <c r="N789" s="22"/>
    </row>
    <row r="790" ht="15.75" customHeight="1">
      <c r="M790" s="22"/>
      <c r="N790" s="22"/>
    </row>
    <row r="791" ht="15.75" customHeight="1">
      <c r="M791" s="22"/>
      <c r="N791" s="22"/>
    </row>
    <row r="792" ht="15.75" customHeight="1">
      <c r="M792" s="22"/>
      <c r="N792" s="22"/>
    </row>
    <row r="793" ht="15.75" customHeight="1">
      <c r="M793" s="22"/>
      <c r="N793" s="22"/>
    </row>
    <row r="794" ht="15.75" customHeight="1">
      <c r="M794" s="22"/>
      <c r="N794" s="22"/>
    </row>
    <row r="795" ht="15.75" customHeight="1">
      <c r="M795" s="22"/>
      <c r="N795" s="22"/>
    </row>
    <row r="796" ht="15.75" customHeight="1">
      <c r="M796" s="22"/>
      <c r="N796" s="22"/>
    </row>
    <row r="797" ht="15.75" customHeight="1">
      <c r="M797" s="22"/>
      <c r="N797" s="22"/>
    </row>
    <row r="798" ht="15.75" customHeight="1">
      <c r="M798" s="22"/>
      <c r="N798" s="22"/>
    </row>
    <row r="799" ht="15.75" customHeight="1">
      <c r="M799" s="22"/>
      <c r="N799" s="22"/>
    </row>
    <row r="800" ht="15.75" customHeight="1">
      <c r="M800" s="22"/>
      <c r="N800" s="22"/>
    </row>
    <row r="801" ht="15.75" customHeight="1">
      <c r="M801" s="22"/>
      <c r="N801" s="22"/>
    </row>
    <row r="802" ht="15.75" customHeight="1">
      <c r="M802" s="22"/>
      <c r="N802" s="22"/>
    </row>
    <row r="803" ht="15.75" customHeight="1">
      <c r="M803" s="22"/>
      <c r="N803" s="22"/>
    </row>
    <row r="804" ht="15.75" customHeight="1">
      <c r="M804" s="22"/>
      <c r="N804" s="22"/>
    </row>
    <row r="805" ht="15.75" customHeight="1">
      <c r="M805" s="22"/>
      <c r="N805" s="22"/>
    </row>
    <row r="806" ht="15.75" customHeight="1">
      <c r="M806" s="22"/>
      <c r="N806" s="22"/>
    </row>
    <row r="807" ht="15.75" customHeight="1">
      <c r="M807" s="22"/>
      <c r="N807" s="22"/>
    </row>
    <row r="808" ht="15.75" customHeight="1">
      <c r="M808" s="22"/>
      <c r="N808" s="22"/>
    </row>
    <row r="809" ht="15.75" customHeight="1">
      <c r="M809" s="22"/>
      <c r="N809" s="22"/>
    </row>
    <row r="810" ht="15.75" customHeight="1">
      <c r="M810" s="22"/>
      <c r="N810" s="22"/>
    </row>
    <row r="811" ht="15.75" customHeight="1">
      <c r="M811" s="22"/>
      <c r="N811" s="22"/>
    </row>
    <row r="812" ht="15.75" customHeight="1">
      <c r="M812" s="22"/>
      <c r="N812" s="22"/>
    </row>
    <row r="813" ht="15.75" customHeight="1">
      <c r="M813" s="22"/>
      <c r="N813" s="22"/>
    </row>
    <row r="814" ht="15.75" customHeight="1">
      <c r="M814" s="22"/>
      <c r="N814" s="22"/>
    </row>
    <row r="815" ht="15.75" customHeight="1">
      <c r="M815" s="22"/>
      <c r="N815" s="22"/>
    </row>
    <row r="816" ht="15.75" customHeight="1">
      <c r="M816" s="22"/>
      <c r="N816" s="22"/>
    </row>
    <row r="817" ht="15.75" customHeight="1">
      <c r="M817" s="22"/>
      <c r="N817" s="22"/>
    </row>
    <row r="818" ht="15.75" customHeight="1">
      <c r="M818" s="22"/>
      <c r="N818" s="22"/>
    </row>
    <row r="819" ht="15.75" customHeight="1">
      <c r="M819" s="22"/>
      <c r="N819" s="22"/>
    </row>
    <row r="820" ht="15.75" customHeight="1">
      <c r="M820" s="22"/>
      <c r="N820" s="22"/>
    </row>
    <row r="821" ht="15.75" customHeight="1">
      <c r="M821" s="22"/>
      <c r="N821" s="22"/>
    </row>
    <row r="822" ht="15.75" customHeight="1">
      <c r="M822" s="22"/>
      <c r="N822" s="22"/>
    </row>
    <row r="823" ht="15.75" customHeight="1">
      <c r="M823" s="22"/>
      <c r="N823" s="22"/>
    </row>
    <row r="824" ht="15.75" customHeight="1">
      <c r="M824" s="22"/>
      <c r="N824" s="22"/>
    </row>
    <row r="825" ht="15.75" customHeight="1">
      <c r="M825" s="22"/>
      <c r="N825" s="22"/>
    </row>
    <row r="826" ht="15.75" customHeight="1">
      <c r="M826" s="22"/>
      <c r="N826" s="22"/>
    </row>
    <row r="827" ht="15.75" customHeight="1">
      <c r="M827" s="22"/>
      <c r="N827" s="22"/>
    </row>
    <row r="828" ht="15.75" customHeight="1">
      <c r="M828" s="22"/>
      <c r="N828" s="22"/>
    </row>
    <row r="829" ht="15.75" customHeight="1">
      <c r="M829" s="22"/>
      <c r="N829" s="22"/>
    </row>
    <row r="830" ht="15.75" customHeight="1">
      <c r="M830" s="22"/>
      <c r="N830" s="22"/>
    </row>
    <row r="831" ht="15.75" customHeight="1">
      <c r="M831" s="22"/>
      <c r="N831" s="22"/>
    </row>
    <row r="832" ht="15.75" customHeight="1">
      <c r="M832" s="22"/>
      <c r="N832" s="22"/>
    </row>
    <row r="833" ht="15.75" customHeight="1">
      <c r="M833" s="22"/>
      <c r="N833" s="22"/>
    </row>
    <row r="834" ht="15.75" customHeight="1">
      <c r="M834" s="22"/>
      <c r="N834" s="22"/>
    </row>
    <row r="835" ht="15.75" customHeight="1">
      <c r="M835" s="22"/>
      <c r="N835" s="22"/>
    </row>
    <row r="836" ht="15.75" customHeight="1">
      <c r="M836" s="22"/>
      <c r="N836" s="22"/>
    </row>
    <row r="837" ht="15.75" customHeight="1">
      <c r="M837" s="22"/>
      <c r="N837" s="22"/>
    </row>
    <row r="838" ht="15.75" customHeight="1">
      <c r="M838" s="22"/>
      <c r="N838" s="22"/>
    </row>
    <row r="839" ht="15.75" customHeight="1">
      <c r="M839" s="22"/>
      <c r="N839" s="22"/>
    </row>
    <row r="840" ht="15.75" customHeight="1">
      <c r="M840" s="22"/>
      <c r="N840" s="22"/>
    </row>
    <row r="841" ht="15.75" customHeight="1">
      <c r="M841" s="22"/>
      <c r="N841" s="22"/>
    </row>
    <row r="842" ht="15.75" customHeight="1">
      <c r="M842" s="22"/>
      <c r="N842" s="22"/>
    </row>
    <row r="843" ht="15.75" customHeight="1">
      <c r="M843" s="22"/>
      <c r="N843" s="22"/>
    </row>
    <row r="844" ht="15.75" customHeight="1">
      <c r="M844" s="22"/>
      <c r="N844" s="22"/>
    </row>
    <row r="845" ht="15.75" customHeight="1">
      <c r="M845" s="22"/>
      <c r="N845" s="22"/>
    </row>
    <row r="846" ht="15.75" customHeight="1">
      <c r="M846" s="22"/>
      <c r="N846" s="22"/>
    </row>
    <row r="847" ht="15.75" customHeight="1">
      <c r="M847" s="22"/>
      <c r="N847" s="22"/>
    </row>
    <row r="848" ht="15.75" customHeight="1">
      <c r="M848" s="22"/>
      <c r="N848" s="22"/>
    </row>
    <row r="849" ht="15.75" customHeight="1">
      <c r="M849" s="22"/>
      <c r="N849" s="22"/>
    </row>
    <row r="850" ht="15.75" customHeight="1">
      <c r="M850" s="22"/>
      <c r="N850" s="22"/>
    </row>
    <row r="851" ht="15.75" customHeight="1">
      <c r="M851" s="22"/>
      <c r="N851" s="22"/>
    </row>
    <row r="852" ht="15.75" customHeight="1">
      <c r="M852" s="22"/>
      <c r="N852" s="22"/>
    </row>
    <row r="853" ht="15.75" customHeight="1">
      <c r="M853" s="22"/>
      <c r="N853" s="22"/>
    </row>
    <row r="854" ht="15.75" customHeight="1">
      <c r="M854" s="22"/>
      <c r="N854" s="22"/>
    </row>
    <row r="855" ht="15.75" customHeight="1">
      <c r="M855" s="22"/>
      <c r="N855" s="22"/>
    </row>
    <row r="856" ht="15.75" customHeight="1">
      <c r="M856" s="22"/>
      <c r="N856" s="22"/>
    </row>
    <row r="857" ht="15.75" customHeight="1">
      <c r="M857" s="22"/>
      <c r="N857" s="22"/>
    </row>
    <row r="858" ht="15.75" customHeight="1">
      <c r="M858" s="22"/>
      <c r="N858" s="22"/>
    </row>
    <row r="859" ht="15.75" customHeight="1">
      <c r="M859" s="22"/>
      <c r="N859" s="22"/>
    </row>
    <row r="860" ht="15.75" customHeight="1">
      <c r="M860" s="22"/>
      <c r="N860" s="22"/>
    </row>
    <row r="861" ht="15.75" customHeight="1">
      <c r="M861" s="22"/>
      <c r="N861" s="22"/>
    </row>
    <row r="862" ht="15.75" customHeight="1">
      <c r="M862" s="22"/>
      <c r="N862" s="22"/>
    </row>
    <row r="863" ht="15.75" customHeight="1">
      <c r="M863" s="22"/>
      <c r="N863" s="22"/>
    </row>
    <row r="864" ht="15.75" customHeight="1">
      <c r="M864" s="22"/>
      <c r="N864" s="22"/>
    </row>
    <row r="865" ht="15.75" customHeight="1">
      <c r="M865" s="22"/>
      <c r="N865" s="22"/>
    </row>
    <row r="866" ht="15.75" customHeight="1">
      <c r="M866" s="22"/>
      <c r="N866" s="22"/>
    </row>
    <row r="867" ht="15.75" customHeight="1">
      <c r="M867" s="22"/>
      <c r="N867" s="22"/>
    </row>
    <row r="868" ht="15.75" customHeight="1">
      <c r="M868" s="22"/>
      <c r="N868" s="22"/>
    </row>
    <row r="869" ht="15.75" customHeight="1">
      <c r="M869" s="22"/>
      <c r="N869" s="22"/>
    </row>
    <row r="870" ht="15.75" customHeight="1">
      <c r="M870" s="22"/>
      <c r="N870" s="22"/>
    </row>
    <row r="871" ht="15.75" customHeight="1">
      <c r="M871" s="22"/>
      <c r="N871" s="22"/>
    </row>
    <row r="872" ht="15.75" customHeight="1">
      <c r="M872" s="22"/>
      <c r="N872" s="22"/>
    </row>
    <row r="873" ht="15.75" customHeight="1">
      <c r="M873" s="22"/>
      <c r="N873" s="22"/>
    </row>
    <row r="874" ht="15.75" customHeight="1">
      <c r="M874" s="22"/>
      <c r="N874" s="22"/>
    </row>
    <row r="875" ht="15.75" customHeight="1">
      <c r="M875" s="22"/>
      <c r="N875" s="22"/>
    </row>
    <row r="876" ht="15.75" customHeight="1">
      <c r="M876" s="22"/>
      <c r="N876" s="22"/>
    </row>
    <row r="877" ht="15.75" customHeight="1">
      <c r="M877" s="22"/>
      <c r="N877" s="22"/>
    </row>
    <row r="878" ht="15.75" customHeight="1">
      <c r="M878" s="22"/>
      <c r="N878" s="22"/>
    </row>
    <row r="879" ht="15.75" customHeight="1">
      <c r="M879" s="22"/>
      <c r="N879" s="22"/>
    </row>
    <row r="880" ht="15.75" customHeight="1">
      <c r="M880" s="22"/>
      <c r="N880" s="22"/>
    </row>
    <row r="881" ht="15.75" customHeight="1">
      <c r="M881" s="22"/>
      <c r="N881" s="22"/>
    </row>
    <row r="882" ht="15.75" customHeight="1">
      <c r="M882" s="22"/>
      <c r="N882" s="22"/>
    </row>
    <row r="883" ht="15.75" customHeight="1">
      <c r="M883" s="22"/>
      <c r="N883" s="22"/>
    </row>
    <row r="884" ht="15.75" customHeight="1">
      <c r="M884" s="22"/>
      <c r="N884" s="22"/>
    </row>
    <row r="885" ht="15.75" customHeight="1">
      <c r="M885" s="22"/>
      <c r="N885" s="22"/>
    </row>
    <row r="886" ht="15.75" customHeight="1">
      <c r="M886" s="22"/>
      <c r="N886" s="22"/>
    </row>
    <row r="887" ht="15.75" customHeight="1">
      <c r="M887" s="22"/>
      <c r="N887" s="22"/>
    </row>
    <row r="888" ht="15.75" customHeight="1">
      <c r="M888" s="22"/>
      <c r="N888" s="22"/>
    </row>
    <row r="889" ht="15.75" customHeight="1">
      <c r="M889" s="22"/>
      <c r="N889" s="22"/>
    </row>
    <row r="890" ht="15.75" customHeight="1">
      <c r="M890" s="22"/>
      <c r="N890" s="22"/>
    </row>
    <row r="891" ht="15.75" customHeight="1">
      <c r="M891" s="22"/>
      <c r="N891" s="22"/>
    </row>
    <row r="892" ht="15.75" customHeight="1">
      <c r="M892" s="22"/>
      <c r="N892" s="22"/>
    </row>
    <row r="893" ht="15.75" customHeight="1">
      <c r="M893" s="22"/>
      <c r="N893" s="22"/>
    </row>
    <row r="894" ht="15.75" customHeight="1">
      <c r="M894" s="22"/>
      <c r="N894" s="22"/>
    </row>
    <row r="895" ht="15.75" customHeight="1">
      <c r="M895" s="22"/>
      <c r="N895" s="22"/>
    </row>
    <row r="896" ht="15.75" customHeight="1">
      <c r="M896" s="22"/>
      <c r="N896" s="22"/>
    </row>
    <row r="897" ht="15.75" customHeight="1">
      <c r="M897" s="22"/>
      <c r="N897" s="22"/>
    </row>
    <row r="898" ht="15.75" customHeight="1">
      <c r="M898" s="22"/>
      <c r="N898" s="22"/>
    </row>
    <row r="899" ht="15.75" customHeight="1">
      <c r="M899" s="22"/>
      <c r="N899" s="22"/>
    </row>
    <row r="900" ht="15.75" customHeight="1">
      <c r="M900" s="22"/>
      <c r="N900" s="22"/>
    </row>
    <row r="901" ht="15.75" customHeight="1">
      <c r="M901" s="22"/>
      <c r="N901" s="22"/>
    </row>
    <row r="902" ht="15.75" customHeight="1">
      <c r="M902" s="22"/>
      <c r="N902" s="22"/>
    </row>
    <row r="903" ht="15.75" customHeight="1">
      <c r="M903" s="22"/>
      <c r="N903" s="22"/>
    </row>
    <row r="904" ht="15.75" customHeight="1">
      <c r="M904" s="22"/>
      <c r="N904" s="22"/>
    </row>
    <row r="905" ht="15.75" customHeight="1">
      <c r="M905" s="22"/>
      <c r="N905" s="22"/>
    </row>
    <row r="906" ht="15.75" customHeight="1">
      <c r="M906" s="22"/>
      <c r="N906" s="22"/>
    </row>
    <row r="907" ht="15.75" customHeight="1">
      <c r="M907" s="22"/>
      <c r="N907" s="22"/>
    </row>
    <row r="908" ht="15.75" customHeight="1">
      <c r="M908" s="22"/>
      <c r="N908" s="22"/>
    </row>
    <row r="909" ht="15.75" customHeight="1">
      <c r="M909" s="22"/>
      <c r="N909" s="22"/>
    </row>
    <row r="910" ht="15.75" customHeight="1">
      <c r="M910" s="22"/>
      <c r="N910" s="22"/>
    </row>
    <row r="911" ht="15.75" customHeight="1">
      <c r="M911" s="22"/>
      <c r="N911" s="22"/>
    </row>
    <row r="912" ht="15.75" customHeight="1">
      <c r="M912" s="22"/>
      <c r="N912" s="22"/>
    </row>
    <row r="913" ht="15.75" customHeight="1">
      <c r="M913" s="22"/>
      <c r="N913" s="22"/>
    </row>
    <row r="914" ht="15.75" customHeight="1">
      <c r="M914" s="22"/>
      <c r="N914" s="22"/>
    </row>
    <row r="915" ht="15.75" customHeight="1">
      <c r="M915" s="22"/>
      <c r="N915" s="22"/>
    </row>
    <row r="916" ht="15.75" customHeight="1">
      <c r="M916" s="22"/>
      <c r="N916" s="22"/>
    </row>
    <row r="917" ht="15.75" customHeight="1">
      <c r="M917" s="22"/>
      <c r="N917" s="22"/>
    </row>
    <row r="918" ht="15.75" customHeight="1">
      <c r="M918" s="22"/>
      <c r="N918" s="22"/>
    </row>
    <row r="919" ht="15.75" customHeight="1">
      <c r="M919" s="22"/>
      <c r="N919" s="22"/>
    </row>
    <row r="920" ht="15.75" customHeight="1">
      <c r="M920" s="22"/>
      <c r="N920" s="22"/>
    </row>
    <row r="921" ht="15.75" customHeight="1">
      <c r="M921" s="22"/>
      <c r="N921" s="22"/>
    </row>
    <row r="922" ht="15.75" customHeight="1">
      <c r="M922" s="22"/>
      <c r="N922" s="22"/>
    </row>
    <row r="923" ht="15.75" customHeight="1">
      <c r="M923" s="22"/>
      <c r="N923" s="22"/>
    </row>
    <row r="924" ht="15.75" customHeight="1">
      <c r="M924" s="22"/>
      <c r="N924" s="22"/>
    </row>
    <row r="925" ht="15.75" customHeight="1">
      <c r="M925" s="22"/>
      <c r="N925" s="22"/>
    </row>
    <row r="926" ht="15.75" customHeight="1">
      <c r="M926" s="22"/>
      <c r="N926" s="22"/>
    </row>
    <row r="927" ht="15.75" customHeight="1">
      <c r="M927" s="22"/>
      <c r="N927" s="22"/>
    </row>
    <row r="928" ht="15.75" customHeight="1">
      <c r="M928" s="22"/>
      <c r="N928" s="22"/>
    </row>
    <row r="929" ht="15.75" customHeight="1">
      <c r="M929" s="22"/>
      <c r="N929" s="22"/>
    </row>
    <row r="930" ht="15.75" customHeight="1">
      <c r="M930" s="22"/>
      <c r="N930" s="22"/>
    </row>
    <row r="931" ht="15.75" customHeight="1">
      <c r="M931" s="22"/>
      <c r="N931" s="22"/>
    </row>
    <row r="932" ht="15.75" customHeight="1">
      <c r="M932" s="22"/>
      <c r="N932" s="22"/>
    </row>
    <row r="933" ht="15.75" customHeight="1">
      <c r="M933" s="22"/>
      <c r="N933" s="22"/>
    </row>
    <row r="934" ht="15.75" customHeight="1">
      <c r="M934" s="22"/>
      <c r="N934" s="22"/>
    </row>
    <row r="935" ht="15.75" customHeight="1">
      <c r="M935" s="22"/>
      <c r="N935" s="22"/>
    </row>
    <row r="936" ht="15.75" customHeight="1">
      <c r="M936" s="22"/>
      <c r="N936" s="22"/>
    </row>
    <row r="937" ht="15.75" customHeight="1">
      <c r="M937" s="22"/>
      <c r="N937" s="22"/>
    </row>
    <row r="938" ht="15.75" customHeight="1">
      <c r="M938" s="22"/>
      <c r="N938" s="22"/>
    </row>
    <row r="939" ht="15.75" customHeight="1">
      <c r="M939" s="22"/>
      <c r="N939" s="22"/>
    </row>
    <row r="940" ht="15.75" customHeight="1">
      <c r="M940" s="22"/>
      <c r="N940" s="22"/>
    </row>
    <row r="941" ht="15.75" customHeight="1">
      <c r="M941" s="22"/>
      <c r="N941" s="22"/>
    </row>
    <row r="942" ht="15.75" customHeight="1">
      <c r="M942" s="22"/>
      <c r="N942" s="22"/>
    </row>
    <row r="943" ht="15.75" customHeight="1">
      <c r="M943" s="22"/>
      <c r="N943" s="22"/>
    </row>
    <row r="944" ht="15.75" customHeight="1">
      <c r="M944" s="22"/>
      <c r="N944" s="22"/>
    </row>
    <row r="945" ht="15.75" customHeight="1">
      <c r="M945" s="22"/>
      <c r="N945" s="22"/>
    </row>
    <row r="946" ht="15.75" customHeight="1">
      <c r="M946" s="22"/>
      <c r="N946" s="22"/>
    </row>
    <row r="947" ht="15.75" customHeight="1">
      <c r="M947" s="22"/>
      <c r="N947" s="22"/>
    </row>
    <row r="948" ht="15.75" customHeight="1">
      <c r="M948" s="22"/>
      <c r="N948" s="22"/>
    </row>
    <row r="949" ht="15.75" customHeight="1">
      <c r="M949" s="22"/>
      <c r="N949" s="22"/>
    </row>
    <row r="950" ht="15.75" customHeight="1">
      <c r="M950" s="22"/>
      <c r="N950" s="22"/>
    </row>
    <row r="951" ht="15.75" customHeight="1">
      <c r="M951" s="22"/>
      <c r="N951" s="22"/>
    </row>
    <row r="952" ht="15.75" customHeight="1">
      <c r="M952" s="22"/>
      <c r="N952" s="22"/>
    </row>
    <row r="953" ht="15.75" customHeight="1">
      <c r="M953" s="22"/>
      <c r="N953" s="22"/>
    </row>
    <row r="954" ht="15.75" customHeight="1">
      <c r="M954" s="22"/>
      <c r="N954" s="22"/>
    </row>
    <row r="955" ht="15.75" customHeight="1">
      <c r="M955" s="22"/>
      <c r="N955" s="22"/>
    </row>
    <row r="956" ht="15.75" customHeight="1">
      <c r="M956" s="22"/>
      <c r="N956" s="22"/>
    </row>
    <row r="957" ht="15.75" customHeight="1">
      <c r="M957" s="22"/>
      <c r="N957" s="22"/>
    </row>
    <row r="958" ht="15.75" customHeight="1">
      <c r="M958" s="22"/>
      <c r="N958" s="22"/>
    </row>
    <row r="959" ht="15.75" customHeight="1">
      <c r="M959" s="22"/>
      <c r="N959" s="22"/>
    </row>
    <row r="960" ht="15.75" customHeight="1">
      <c r="M960" s="22"/>
      <c r="N960" s="22"/>
    </row>
    <row r="961" ht="15.75" customHeight="1">
      <c r="M961" s="22"/>
      <c r="N961" s="22"/>
    </row>
    <row r="962" ht="15.75" customHeight="1">
      <c r="M962" s="22"/>
      <c r="N962" s="22"/>
    </row>
    <row r="963" ht="15.75" customHeight="1">
      <c r="M963" s="22"/>
      <c r="N963" s="22"/>
    </row>
    <row r="964" ht="15.75" customHeight="1">
      <c r="M964" s="22"/>
      <c r="N964" s="22"/>
    </row>
    <row r="965" ht="15.75" customHeight="1">
      <c r="M965" s="22"/>
      <c r="N965" s="22"/>
    </row>
    <row r="966" ht="15.75" customHeight="1">
      <c r="M966" s="22"/>
      <c r="N966" s="22"/>
    </row>
    <row r="967" ht="15.75" customHeight="1">
      <c r="M967" s="22"/>
      <c r="N967" s="22"/>
    </row>
    <row r="968" ht="15.75" customHeight="1">
      <c r="M968" s="22"/>
      <c r="N968" s="22"/>
    </row>
    <row r="969" ht="15.75" customHeight="1">
      <c r="M969" s="22"/>
      <c r="N969" s="22"/>
    </row>
    <row r="970" ht="15.75" customHeight="1">
      <c r="M970" s="22"/>
      <c r="N970" s="22"/>
    </row>
    <row r="971" ht="15.75" customHeight="1">
      <c r="M971" s="22"/>
      <c r="N971" s="22"/>
    </row>
    <row r="972" ht="15.75" customHeight="1">
      <c r="M972" s="22"/>
      <c r="N972" s="22"/>
    </row>
    <row r="973" ht="15.75" customHeight="1">
      <c r="M973" s="22"/>
      <c r="N973" s="22"/>
    </row>
    <row r="974" ht="15.75" customHeight="1">
      <c r="M974" s="22"/>
      <c r="N974" s="22"/>
    </row>
    <row r="975" ht="15.75" customHeight="1">
      <c r="M975" s="22"/>
      <c r="N975" s="22"/>
    </row>
    <row r="976" ht="15.75" customHeight="1">
      <c r="M976" s="22"/>
      <c r="N976" s="22"/>
    </row>
    <row r="977" ht="15.75" customHeight="1">
      <c r="M977" s="22"/>
      <c r="N977" s="22"/>
    </row>
    <row r="978" ht="15.75" customHeight="1">
      <c r="M978" s="22"/>
      <c r="N978" s="22"/>
    </row>
    <row r="979" ht="15.75" customHeight="1">
      <c r="M979" s="22"/>
      <c r="N979" s="22"/>
    </row>
    <row r="980" ht="15.75" customHeight="1">
      <c r="M980" s="22"/>
      <c r="N980" s="22"/>
    </row>
    <row r="981" ht="15.75" customHeight="1">
      <c r="M981" s="22"/>
      <c r="N981" s="22"/>
    </row>
    <row r="982" ht="15.75" customHeight="1">
      <c r="M982" s="22"/>
      <c r="N982" s="22"/>
    </row>
    <row r="983" ht="15.75" customHeight="1">
      <c r="M983" s="22"/>
      <c r="N983" s="22"/>
    </row>
    <row r="984" ht="15.75" customHeight="1">
      <c r="M984" s="22"/>
      <c r="N984" s="22"/>
    </row>
    <row r="985" ht="15.75" customHeight="1">
      <c r="M985" s="22"/>
      <c r="N985" s="22"/>
    </row>
    <row r="986" ht="15.75" customHeight="1">
      <c r="M986" s="22"/>
      <c r="N986" s="22"/>
    </row>
    <row r="987" ht="15.75" customHeight="1">
      <c r="M987" s="22"/>
      <c r="N987" s="22"/>
    </row>
    <row r="988" ht="15.75" customHeight="1">
      <c r="M988" s="22"/>
      <c r="N988" s="22"/>
    </row>
    <row r="989" ht="15.75" customHeight="1">
      <c r="M989" s="22"/>
      <c r="N989" s="22"/>
    </row>
    <row r="990" ht="15.75" customHeight="1">
      <c r="M990" s="22"/>
      <c r="N990" s="22"/>
    </row>
    <row r="991" ht="15.75" customHeight="1">
      <c r="M991" s="22"/>
      <c r="N991" s="22"/>
    </row>
    <row r="992" ht="15.75" customHeight="1">
      <c r="M992" s="22"/>
      <c r="N992" s="22"/>
    </row>
    <row r="993" ht="15.75" customHeight="1">
      <c r="M993" s="22"/>
      <c r="N993" s="22"/>
    </row>
    <row r="994" ht="15.75" customHeight="1">
      <c r="M994" s="22"/>
      <c r="N994" s="22"/>
    </row>
    <row r="995" ht="15.75" customHeight="1">
      <c r="M995" s="22"/>
      <c r="N995" s="22"/>
    </row>
    <row r="996" ht="15.75" customHeight="1">
      <c r="M996" s="22"/>
      <c r="N996" s="22"/>
    </row>
    <row r="997" ht="15.75" customHeight="1">
      <c r="M997" s="22"/>
      <c r="N997" s="22"/>
    </row>
    <row r="998" ht="15.75" customHeight="1">
      <c r="M998" s="22"/>
      <c r="N998" s="22"/>
    </row>
    <row r="999" ht="15.75" customHeight="1">
      <c r="M999" s="22"/>
      <c r="N999" s="22"/>
    </row>
    <row r="1000" ht="15.75" customHeight="1">
      <c r="M1000" s="22"/>
      <c r="N1000" s="22"/>
    </row>
  </sheetData>
  <mergeCells count="8">
    <mergeCell ref="A1:F3"/>
    <mergeCell ref="G1:L2"/>
    <mergeCell ref="M1:N1"/>
    <mergeCell ref="G3:G4"/>
    <mergeCell ref="H3:H4"/>
    <mergeCell ref="I3:I4"/>
    <mergeCell ref="J3:J4"/>
    <mergeCell ref="K3:L3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