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oseph_clemence_kuleuven_be/Documents/Article_clemence/"/>
    </mc:Choice>
  </mc:AlternateContent>
  <xr:revisionPtr revIDLastSave="0" documentId="8_{EC784499-460A-4B7B-9707-7F2452F0285A}" xr6:coauthVersionLast="46" xr6:coauthVersionMax="46" xr10:uidLastSave="{00000000-0000-0000-0000-000000000000}"/>
  <bookViews>
    <workbookView xWindow="-108" yWindow="-108" windowWidth="23256" windowHeight="12576" firstSheet="7" activeTab="7" xr2:uid="{00000000-000D-0000-FFFF-FFFF00000000}"/>
  </bookViews>
  <sheets>
    <sheet name="Sheet1" sheetId="2" r:id="rId1"/>
    <sheet name="results_analysis" sheetId="1" r:id="rId2"/>
    <sheet name="results_analysis (2)" sheetId="3" r:id="rId3"/>
    <sheet name="results_analysis_neur" sheetId="5" r:id="rId4"/>
    <sheet name="results_analysis (2) rand" sheetId="6" r:id="rId5"/>
    <sheet name="results_analysis rand" sheetId="7" r:id="rId6"/>
    <sheet name="Sheet3" sheetId="4" r:id="rId7"/>
    <sheet name="results_analysis (2) rand (2)" sheetId="8" r:id="rId8"/>
    <sheet name="results_analysis rand (2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9" l="1"/>
  <c r="J35" i="9"/>
  <c r="I35" i="9"/>
  <c r="H35" i="9"/>
  <c r="E35" i="9"/>
  <c r="D35" i="9"/>
  <c r="C35" i="9"/>
  <c r="B35" i="9"/>
  <c r="K34" i="9"/>
  <c r="J34" i="9"/>
  <c r="I34" i="9"/>
  <c r="H34" i="9"/>
  <c r="E34" i="9"/>
  <c r="D34" i="9"/>
  <c r="C34" i="9"/>
  <c r="B34" i="9"/>
  <c r="K33" i="9"/>
  <c r="J33" i="9"/>
  <c r="I33" i="9"/>
  <c r="H33" i="9"/>
  <c r="E33" i="9"/>
  <c r="D33" i="9"/>
  <c r="C33" i="9"/>
  <c r="B33" i="9"/>
  <c r="K32" i="9"/>
  <c r="J32" i="9"/>
  <c r="I32" i="9"/>
  <c r="H32" i="9"/>
  <c r="E32" i="9"/>
  <c r="D32" i="9"/>
  <c r="C32" i="9"/>
  <c r="B32" i="9"/>
  <c r="K31" i="9"/>
  <c r="J31" i="9"/>
  <c r="I31" i="9"/>
  <c r="H31" i="9"/>
  <c r="E31" i="9"/>
  <c r="D31" i="9"/>
  <c r="C31" i="9"/>
  <c r="B31" i="9"/>
  <c r="K30" i="9"/>
  <c r="J30" i="9"/>
  <c r="I30" i="9"/>
  <c r="H30" i="9"/>
  <c r="E30" i="9"/>
  <c r="D30" i="9"/>
  <c r="C30" i="9"/>
  <c r="B30" i="9"/>
  <c r="K29" i="9"/>
  <c r="J29" i="9"/>
  <c r="I29" i="9"/>
  <c r="H29" i="9"/>
  <c r="E29" i="9"/>
  <c r="D29" i="9"/>
  <c r="C29" i="9"/>
  <c r="B29" i="9"/>
  <c r="K28" i="9"/>
  <c r="J28" i="9"/>
  <c r="I28" i="9"/>
  <c r="H28" i="9"/>
  <c r="E28" i="9"/>
  <c r="D28" i="9"/>
  <c r="C28" i="9"/>
  <c r="B28" i="9"/>
  <c r="K27" i="9"/>
  <c r="J27" i="9"/>
  <c r="I27" i="9"/>
  <c r="H27" i="9"/>
  <c r="E27" i="9"/>
  <c r="D27" i="9"/>
  <c r="C27" i="9"/>
  <c r="B27" i="9"/>
  <c r="K26" i="9"/>
  <c r="J26" i="9"/>
  <c r="I26" i="9"/>
  <c r="H26" i="9"/>
  <c r="E26" i="9"/>
  <c r="D26" i="9"/>
  <c r="C26" i="9"/>
  <c r="B26" i="9"/>
  <c r="K25" i="9"/>
  <c r="J25" i="9"/>
  <c r="I25" i="9"/>
  <c r="H25" i="9"/>
  <c r="E25" i="9"/>
  <c r="D25" i="9"/>
  <c r="C25" i="9"/>
  <c r="B25" i="9"/>
  <c r="K24" i="9"/>
  <c r="J24" i="9"/>
  <c r="I24" i="9"/>
  <c r="H24" i="9"/>
  <c r="E24" i="9"/>
  <c r="D24" i="9"/>
  <c r="C24" i="9"/>
  <c r="B24" i="9"/>
  <c r="K23" i="9"/>
  <c r="J23" i="9"/>
  <c r="I23" i="9"/>
  <c r="H23" i="9"/>
  <c r="E23" i="9"/>
  <c r="D23" i="9"/>
  <c r="C23" i="9"/>
  <c r="B23" i="9"/>
  <c r="K22" i="9"/>
  <c r="J22" i="9"/>
  <c r="I22" i="9"/>
  <c r="H22" i="9"/>
  <c r="E22" i="9"/>
  <c r="D22" i="9"/>
  <c r="C22" i="9"/>
  <c r="B22" i="9"/>
  <c r="K21" i="9"/>
  <c r="J21" i="9"/>
  <c r="I21" i="9"/>
  <c r="H21" i="9"/>
  <c r="E21" i="9"/>
  <c r="D21" i="9"/>
  <c r="C21" i="9"/>
  <c r="B21" i="9"/>
  <c r="K20" i="9"/>
  <c r="J20" i="9"/>
  <c r="I20" i="9"/>
  <c r="H20" i="9"/>
  <c r="E20" i="9"/>
  <c r="D20" i="9"/>
  <c r="C20" i="9"/>
  <c r="B20" i="9"/>
  <c r="Y25" i="8"/>
  <c r="X25" i="8"/>
  <c r="W25" i="8"/>
  <c r="V25" i="8"/>
  <c r="U25" i="8"/>
  <c r="T25" i="8"/>
  <c r="S25" i="8"/>
  <c r="R25" i="8"/>
  <c r="Q25" i="8"/>
  <c r="P25" i="8"/>
  <c r="O25" i="8"/>
  <c r="N25" i="8"/>
  <c r="Y22" i="8"/>
  <c r="X22" i="8"/>
  <c r="W22" i="8"/>
  <c r="V22" i="8"/>
  <c r="U22" i="8"/>
  <c r="T22" i="8"/>
  <c r="S22" i="8"/>
  <c r="R22" i="8"/>
  <c r="Q22" i="8"/>
  <c r="P22" i="8"/>
  <c r="O22" i="8"/>
  <c r="N22" i="8"/>
  <c r="Y19" i="8"/>
  <c r="X19" i="8"/>
  <c r="W19" i="8"/>
  <c r="V19" i="8"/>
  <c r="U19" i="8"/>
  <c r="T19" i="8"/>
  <c r="S19" i="8"/>
  <c r="R19" i="8"/>
  <c r="Q19" i="8"/>
  <c r="P19" i="8"/>
  <c r="O19" i="8"/>
  <c r="N19" i="8"/>
  <c r="Y16" i="8"/>
  <c r="X16" i="8"/>
  <c r="W16" i="8"/>
  <c r="V16" i="8"/>
  <c r="U16" i="8"/>
  <c r="T16" i="8"/>
  <c r="S16" i="8"/>
  <c r="R16" i="8"/>
  <c r="Q16" i="8"/>
  <c r="P16" i="8"/>
  <c r="O16" i="8"/>
  <c r="N16" i="8"/>
  <c r="Y13" i="8"/>
  <c r="X13" i="8"/>
  <c r="W13" i="8"/>
  <c r="V13" i="8"/>
  <c r="U13" i="8"/>
  <c r="T13" i="8"/>
  <c r="S13" i="8"/>
  <c r="R13" i="8"/>
  <c r="Q13" i="8"/>
  <c r="P13" i="8"/>
  <c r="O13" i="8"/>
  <c r="N13" i="8"/>
  <c r="Y10" i="8"/>
  <c r="X10" i="8"/>
  <c r="W10" i="8"/>
  <c r="V10" i="8"/>
  <c r="U10" i="8"/>
  <c r="T10" i="8"/>
  <c r="S10" i="8"/>
  <c r="R10" i="8"/>
  <c r="Q10" i="8"/>
  <c r="P10" i="8"/>
  <c r="O10" i="8"/>
  <c r="N10" i="8"/>
  <c r="Y7" i="8"/>
  <c r="X7" i="8"/>
  <c r="W7" i="8"/>
  <c r="V7" i="8"/>
  <c r="U7" i="8"/>
  <c r="T7" i="8"/>
  <c r="S7" i="8"/>
  <c r="R7" i="8"/>
  <c r="Q7" i="8"/>
  <c r="P7" i="8"/>
  <c r="O7" i="8"/>
  <c r="N7" i="8"/>
  <c r="Y4" i="8"/>
  <c r="X4" i="8"/>
  <c r="W4" i="8"/>
  <c r="V4" i="8"/>
  <c r="U4" i="8"/>
  <c r="T4" i="8"/>
  <c r="S4" i="8"/>
  <c r="R4" i="8"/>
  <c r="Q4" i="8"/>
  <c r="P4" i="8"/>
  <c r="O4" i="8"/>
  <c r="N4" i="8"/>
  <c r="B20" i="7"/>
  <c r="K35" i="7"/>
  <c r="J35" i="7"/>
  <c r="I35" i="7"/>
  <c r="H35" i="7"/>
  <c r="E35" i="7"/>
  <c r="D35" i="7"/>
  <c r="C35" i="7"/>
  <c r="B35" i="7"/>
  <c r="K34" i="7"/>
  <c r="J34" i="7"/>
  <c r="I34" i="7"/>
  <c r="H34" i="7"/>
  <c r="E34" i="7"/>
  <c r="D34" i="7"/>
  <c r="C34" i="7"/>
  <c r="B34" i="7"/>
  <c r="K33" i="7"/>
  <c r="J33" i="7"/>
  <c r="I33" i="7"/>
  <c r="H33" i="7"/>
  <c r="E33" i="7"/>
  <c r="D33" i="7"/>
  <c r="C33" i="7"/>
  <c r="B33" i="7"/>
  <c r="K32" i="7"/>
  <c r="J32" i="7"/>
  <c r="I32" i="7"/>
  <c r="H32" i="7"/>
  <c r="E32" i="7"/>
  <c r="D32" i="7"/>
  <c r="C32" i="7"/>
  <c r="B32" i="7"/>
  <c r="K31" i="7"/>
  <c r="J31" i="7"/>
  <c r="I31" i="7"/>
  <c r="H31" i="7"/>
  <c r="E31" i="7"/>
  <c r="D31" i="7"/>
  <c r="C31" i="7"/>
  <c r="B31" i="7"/>
  <c r="K30" i="7"/>
  <c r="J30" i="7"/>
  <c r="I30" i="7"/>
  <c r="H30" i="7"/>
  <c r="E30" i="7"/>
  <c r="D30" i="7"/>
  <c r="C30" i="7"/>
  <c r="B30" i="7"/>
  <c r="K29" i="7"/>
  <c r="J29" i="7"/>
  <c r="I29" i="7"/>
  <c r="H29" i="7"/>
  <c r="E29" i="7"/>
  <c r="D29" i="7"/>
  <c r="C29" i="7"/>
  <c r="B29" i="7"/>
  <c r="K28" i="7"/>
  <c r="J28" i="7"/>
  <c r="I28" i="7"/>
  <c r="H28" i="7"/>
  <c r="E28" i="7"/>
  <c r="D28" i="7"/>
  <c r="C28" i="7"/>
  <c r="B28" i="7"/>
  <c r="K27" i="7"/>
  <c r="J27" i="7"/>
  <c r="I27" i="7"/>
  <c r="H27" i="7"/>
  <c r="E27" i="7"/>
  <c r="D27" i="7"/>
  <c r="C27" i="7"/>
  <c r="B27" i="7"/>
  <c r="K26" i="7"/>
  <c r="J26" i="7"/>
  <c r="I26" i="7"/>
  <c r="H26" i="7"/>
  <c r="E26" i="7"/>
  <c r="D26" i="7"/>
  <c r="C26" i="7"/>
  <c r="B26" i="7"/>
  <c r="K25" i="7"/>
  <c r="J25" i="7"/>
  <c r="I25" i="7"/>
  <c r="H25" i="7"/>
  <c r="E25" i="7"/>
  <c r="D25" i="7"/>
  <c r="C25" i="7"/>
  <c r="B25" i="7"/>
  <c r="K24" i="7"/>
  <c r="J24" i="7"/>
  <c r="I24" i="7"/>
  <c r="H24" i="7"/>
  <c r="E24" i="7"/>
  <c r="D24" i="7"/>
  <c r="C24" i="7"/>
  <c r="B24" i="7"/>
  <c r="K23" i="7"/>
  <c r="J23" i="7"/>
  <c r="I23" i="7"/>
  <c r="H23" i="7"/>
  <c r="E23" i="7"/>
  <c r="D23" i="7"/>
  <c r="C23" i="7"/>
  <c r="B23" i="7"/>
  <c r="K22" i="7"/>
  <c r="J22" i="7"/>
  <c r="I22" i="7"/>
  <c r="H22" i="7"/>
  <c r="E22" i="7"/>
  <c r="D22" i="7"/>
  <c r="C22" i="7"/>
  <c r="B22" i="7"/>
  <c r="K21" i="7"/>
  <c r="J21" i="7"/>
  <c r="I21" i="7"/>
  <c r="H21" i="7"/>
  <c r="E21" i="7"/>
  <c r="D21" i="7"/>
  <c r="C21" i="7"/>
  <c r="B21" i="7"/>
  <c r="K20" i="7"/>
  <c r="J20" i="7"/>
  <c r="I20" i="7"/>
  <c r="H20" i="7"/>
  <c r="E20" i="7"/>
  <c r="D20" i="7"/>
  <c r="C20" i="7"/>
  <c r="T10" i="6"/>
  <c r="Y10" i="6"/>
  <c r="X10" i="6"/>
  <c r="W10" i="6"/>
  <c r="V10" i="6"/>
  <c r="U10" i="6"/>
  <c r="Y13" i="6"/>
  <c r="X13" i="6"/>
  <c r="W13" i="6"/>
  <c r="V13" i="6"/>
  <c r="U13" i="6"/>
  <c r="T13" i="6"/>
  <c r="Y7" i="6"/>
  <c r="X7" i="6"/>
  <c r="W7" i="6"/>
  <c r="V7" i="6"/>
  <c r="U7" i="6"/>
  <c r="T7" i="6"/>
  <c r="S13" i="6"/>
  <c r="R13" i="6"/>
  <c r="Q13" i="6"/>
  <c r="P13" i="6"/>
  <c r="O13" i="6"/>
  <c r="N13" i="6"/>
  <c r="S7" i="6"/>
  <c r="R7" i="6"/>
  <c r="Q7" i="6"/>
  <c r="P7" i="6"/>
  <c r="O7" i="6"/>
  <c r="N7" i="6"/>
  <c r="N4" i="6"/>
  <c r="Y49" i="6"/>
  <c r="X49" i="6"/>
  <c r="W49" i="6"/>
  <c r="V49" i="6"/>
  <c r="U49" i="6"/>
  <c r="T49" i="6"/>
  <c r="S49" i="6"/>
  <c r="R49" i="6"/>
  <c r="Q49" i="6"/>
  <c r="P49" i="6"/>
  <c r="O49" i="6"/>
  <c r="N49" i="6"/>
  <c r="Y46" i="6"/>
  <c r="X46" i="6"/>
  <c r="W46" i="6"/>
  <c r="V46" i="6"/>
  <c r="U46" i="6"/>
  <c r="T46" i="6"/>
  <c r="S46" i="6"/>
  <c r="R46" i="6"/>
  <c r="Q46" i="6"/>
  <c r="P46" i="6"/>
  <c r="O46" i="6"/>
  <c r="N46" i="6"/>
  <c r="Y43" i="6"/>
  <c r="X43" i="6"/>
  <c r="W43" i="6"/>
  <c r="V43" i="6"/>
  <c r="U43" i="6"/>
  <c r="T43" i="6"/>
  <c r="S43" i="6"/>
  <c r="R43" i="6"/>
  <c r="Q43" i="6"/>
  <c r="P43" i="6"/>
  <c r="O43" i="6"/>
  <c r="N43" i="6"/>
  <c r="Y40" i="6"/>
  <c r="X40" i="6"/>
  <c r="W40" i="6"/>
  <c r="V40" i="6"/>
  <c r="U40" i="6"/>
  <c r="T40" i="6"/>
  <c r="S40" i="6"/>
  <c r="R40" i="6"/>
  <c r="Q40" i="6"/>
  <c r="P40" i="6"/>
  <c r="O40" i="6"/>
  <c r="N40" i="6"/>
  <c r="Y37" i="6"/>
  <c r="X37" i="6"/>
  <c r="W37" i="6"/>
  <c r="V37" i="6"/>
  <c r="U37" i="6"/>
  <c r="T37" i="6"/>
  <c r="S37" i="6"/>
  <c r="R37" i="6"/>
  <c r="Q37" i="6"/>
  <c r="P37" i="6"/>
  <c r="O37" i="6"/>
  <c r="N37" i="6"/>
  <c r="Y34" i="6"/>
  <c r="X34" i="6"/>
  <c r="W34" i="6"/>
  <c r="V34" i="6"/>
  <c r="U34" i="6"/>
  <c r="T34" i="6"/>
  <c r="S34" i="6"/>
  <c r="R34" i="6"/>
  <c r="Q34" i="6"/>
  <c r="P34" i="6"/>
  <c r="O34" i="6"/>
  <c r="N34" i="6"/>
  <c r="Y31" i="6"/>
  <c r="X31" i="6"/>
  <c r="W31" i="6"/>
  <c r="V31" i="6"/>
  <c r="U31" i="6"/>
  <c r="T31" i="6"/>
  <c r="S31" i="6"/>
  <c r="R31" i="6"/>
  <c r="Q31" i="6"/>
  <c r="P31" i="6"/>
  <c r="O31" i="6"/>
  <c r="N31" i="6"/>
  <c r="Y28" i="6"/>
  <c r="X28" i="6"/>
  <c r="W28" i="6"/>
  <c r="V28" i="6"/>
  <c r="U28" i="6"/>
  <c r="T28" i="6"/>
  <c r="S28" i="6"/>
  <c r="R28" i="6"/>
  <c r="Q28" i="6"/>
  <c r="P28" i="6"/>
  <c r="O28" i="6"/>
  <c r="N28" i="6"/>
  <c r="Y25" i="6"/>
  <c r="X25" i="6"/>
  <c r="W25" i="6"/>
  <c r="V25" i="6"/>
  <c r="U25" i="6"/>
  <c r="T25" i="6"/>
  <c r="S25" i="6"/>
  <c r="R25" i="6"/>
  <c r="Q25" i="6"/>
  <c r="P25" i="6"/>
  <c r="O25" i="6"/>
  <c r="N25" i="6"/>
  <c r="Y22" i="6"/>
  <c r="X22" i="6"/>
  <c r="W22" i="6"/>
  <c r="V22" i="6"/>
  <c r="U22" i="6"/>
  <c r="T22" i="6"/>
  <c r="S22" i="6"/>
  <c r="R22" i="6"/>
  <c r="Q22" i="6"/>
  <c r="P22" i="6"/>
  <c r="O22" i="6"/>
  <c r="N22" i="6"/>
  <c r="Y19" i="6"/>
  <c r="X19" i="6"/>
  <c r="W19" i="6"/>
  <c r="V19" i="6"/>
  <c r="U19" i="6"/>
  <c r="T19" i="6"/>
  <c r="S19" i="6"/>
  <c r="R19" i="6"/>
  <c r="Q19" i="6"/>
  <c r="P19" i="6"/>
  <c r="O19" i="6"/>
  <c r="N19" i="6"/>
  <c r="Y16" i="6"/>
  <c r="X16" i="6"/>
  <c r="W16" i="6"/>
  <c r="V16" i="6"/>
  <c r="U16" i="6"/>
  <c r="T16" i="6"/>
  <c r="S16" i="6"/>
  <c r="R16" i="6"/>
  <c r="Q16" i="6"/>
  <c r="P16" i="6"/>
  <c r="O16" i="6"/>
  <c r="N16" i="6"/>
  <c r="S10" i="6"/>
  <c r="R10" i="6"/>
  <c r="Q10" i="6"/>
  <c r="P10" i="6"/>
  <c r="O10" i="6"/>
  <c r="N10" i="6"/>
  <c r="Y4" i="6"/>
  <c r="X4" i="6"/>
  <c r="W4" i="6"/>
  <c r="V4" i="6"/>
  <c r="U4" i="6"/>
  <c r="T4" i="6"/>
  <c r="S4" i="6"/>
  <c r="R4" i="6"/>
  <c r="Q4" i="6"/>
  <c r="P4" i="6"/>
  <c r="O4" i="6"/>
  <c r="H21" i="5"/>
  <c r="I21" i="5"/>
  <c r="J21" i="5"/>
  <c r="K21" i="5"/>
  <c r="H22" i="5"/>
  <c r="I22" i="5"/>
  <c r="J22" i="5"/>
  <c r="K22" i="5"/>
  <c r="H23" i="5"/>
  <c r="I23" i="5"/>
  <c r="J23" i="5"/>
  <c r="K23" i="5"/>
  <c r="H24" i="5"/>
  <c r="I24" i="5"/>
  <c r="J24" i="5"/>
  <c r="K24" i="5"/>
  <c r="H25" i="5"/>
  <c r="I25" i="5"/>
  <c r="J25" i="5"/>
  <c r="K25" i="5"/>
  <c r="H26" i="5"/>
  <c r="I26" i="5"/>
  <c r="J26" i="5"/>
  <c r="K26" i="5"/>
  <c r="H27" i="5"/>
  <c r="I27" i="5"/>
  <c r="J27" i="5"/>
  <c r="K27" i="5"/>
  <c r="H28" i="5"/>
  <c r="I28" i="5"/>
  <c r="J28" i="5"/>
  <c r="K28" i="5"/>
  <c r="H29" i="5"/>
  <c r="I29" i="5"/>
  <c r="J29" i="5"/>
  <c r="K29" i="5"/>
  <c r="H30" i="5"/>
  <c r="I30" i="5"/>
  <c r="J30" i="5"/>
  <c r="K30" i="5"/>
  <c r="H31" i="5"/>
  <c r="I31" i="5"/>
  <c r="J31" i="5"/>
  <c r="K31" i="5"/>
  <c r="H32" i="5"/>
  <c r="I32" i="5"/>
  <c r="J32" i="5"/>
  <c r="K32" i="5"/>
  <c r="H33" i="5"/>
  <c r="I33" i="5"/>
  <c r="J33" i="5"/>
  <c r="K33" i="5"/>
  <c r="H34" i="5"/>
  <c r="I34" i="5"/>
  <c r="J34" i="5"/>
  <c r="K34" i="5"/>
  <c r="H35" i="5"/>
  <c r="I35" i="5"/>
  <c r="J35" i="5"/>
  <c r="K35" i="5"/>
  <c r="K20" i="5"/>
  <c r="J20" i="5"/>
  <c r="I20" i="5"/>
  <c r="H20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E20" i="5"/>
  <c r="D20" i="5"/>
  <c r="C20" i="5"/>
  <c r="B20" i="5"/>
  <c r="T7" i="3"/>
  <c r="U7" i="3"/>
  <c r="V7" i="3"/>
  <c r="W7" i="3"/>
  <c r="X7" i="3"/>
  <c r="Y7" i="3"/>
  <c r="T10" i="3"/>
  <c r="U10" i="3"/>
  <c r="V10" i="3"/>
  <c r="W10" i="3"/>
  <c r="X10" i="3"/>
  <c r="Y10" i="3"/>
  <c r="T13" i="3"/>
  <c r="U13" i="3"/>
  <c r="V13" i="3"/>
  <c r="W13" i="3"/>
  <c r="X13" i="3"/>
  <c r="Y13" i="3"/>
  <c r="T16" i="3"/>
  <c r="U16" i="3"/>
  <c r="V16" i="3"/>
  <c r="W16" i="3"/>
  <c r="X16" i="3"/>
  <c r="Y16" i="3"/>
  <c r="T19" i="3"/>
  <c r="U19" i="3"/>
  <c r="V19" i="3"/>
  <c r="W19" i="3"/>
  <c r="X19" i="3"/>
  <c r="Y19" i="3"/>
  <c r="T22" i="3"/>
  <c r="U22" i="3"/>
  <c r="V22" i="3"/>
  <c r="W22" i="3"/>
  <c r="X22" i="3"/>
  <c r="Y22" i="3"/>
  <c r="T25" i="3"/>
  <c r="U25" i="3"/>
  <c r="V25" i="3"/>
  <c r="W25" i="3"/>
  <c r="X25" i="3"/>
  <c r="Y25" i="3"/>
  <c r="T28" i="3"/>
  <c r="U28" i="3"/>
  <c r="V28" i="3"/>
  <c r="W28" i="3"/>
  <c r="X28" i="3"/>
  <c r="Y28" i="3"/>
  <c r="T31" i="3"/>
  <c r="U31" i="3"/>
  <c r="V31" i="3"/>
  <c r="W31" i="3"/>
  <c r="X31" i="3"/>
  <c r="Y31" i="3"/>
  <c r="T34" i="3"/>
  <c r="U34" i="3"/>
  <c r="V34" i="3"/>
  <c r="W34" i="3"/>
  <c r="X34" i="3"/>
  <c r="Y34" i="3"/>
  <c r="T37" i="3"/>
  <c r="U37" i="3"/>
  <c r="V37" i="3"/>
  <c r="W37" i="3"/>
  <c r="X37" i="3"/>
  <c r="Y37" i="3"/>
  <c r="T40" i="3"/>
  <c r="U40" i="3"/>
  <c r="V40" i="3"/>
  <c r="W40" i="3"/>
  <c r="X40" i="3"/>
  <c r="Y40" i="3"/>
  <c r="T43" i="3"/>
  <c r="U43" i="3"/>
  <c r="V43" i="3"/>
  <c r="W43" i="3"/>
  <c r="X43" i="3"/>
  <c r="Y43" i="3"/>
  <c r="T46" i="3"/>
  <c r="U46" i="3"/>
  <c r="V46" i="3"/>
  <c r="W46" i="3"/>
  <c r="X46" i="3"/>
  <c r="Y46" i="3"/>
  <c r="T49" i="3"/>
  <c r="U49" i="3"/>
  <c r="V49" i="3"/>
  <c r="W49" i="3"/>
  <c r="X49" i="3"/>
  <c r="Y49" i="3"/>
  <c r="W4" i="3"/>
  <c r="Y4" i="3"/>
  <c r="X4" i="3"/>
  <c r="T4" i="3"/>
  <c r="V4" i="3"/>
  <c r="U4" i="3"/>
  <c r="N49" i="3" l="1"/>
  <c r="N7" i="3"/>
  <c r="O7" i="3"/>
  <c r="P7" i="3"/>
  <c r="Q7" i="3"/>
  <c r="R7" i="3"/>
  <c r="S7" i="3"/>
  <c r="N10" i="3"/>
  <c r="O10" i="3"/>
  <c r="P10" i="3"/>
  <c r="Q10" i="3"/>
  <c r="R10" i="3"/>
  <c r="S10" i="3"/>
  <c r="N13" i="3"/>
  <c r="O13" i="3"/>
  <c r="P13" i="3"/>
  <c r="Q13" i="3"/>
  <c r="R13" i="3"/>
  <c r="S13" i="3"/>
  <c r="N16" i="3"/>
  <c r="O16" i="3"/>
  <c r="P16" i="3"/>
  <c r="Q16" i="3"/>
  <c r="R16" i="3"/>
  <c r="S16" i="3"/>
  <c r="N19" i="3"/>
  <c r="O19" i="3"/>
  <c r="P19" i="3"/>
  <c r="Q19" i="3"/>
  <c r="R19" i="3"/>
  <c r="S19" i="3"/>
  <c r="N22" i="3"/>
  <c r="O22" i="3"/>
  <c r="P22" i="3"/>
  <c r="Q22" i="3"/>
  <c r="R22" i="3"/>
  <c r="S22" i="3"/>
  <c r="N25" i="3"/>
  <c r="O25" i="3"/>
  <c r="P25" i="3"/>
  <c r="Q25" i="3"/>
  <c r="R25" i="3"/>
  <c r="S25" i="3"/>
  <c r="N28" i="3"/>
  <c r="O28" i="3"/>
  <c r="P28" i="3"/>
  <c r="Q28" i="3"/>
  <c r="R28" i="3"/>
  <c r="S28" i="3"/>
  <c r="N31" i="3"/>
  <c r="O31" i="3"/>
  <c r="P31" i="3"/>
  <c r="Q31" i="3"/>
  <c r="R31" i="3"/>
  <c r="S31" i="3"/>
  <c r="N34" i="3"/>
  <c r="O34" i="3"/>
  <c r="P34" i="3"/>
  <c r="Q34" i="3"/>
  <c r="R34" i="3"/>
  <c r="S34" i="3"/>
  <c r="N37" i="3"/>
  <c r="O37" i="3"/>
  <c r="P37" i="3"/>
  <c r="Q37" i="3"/>
  <c r="R37" i="3"/>
  <c r="S37" i="3"/>
  <c r="N40" i="3"/>
  <c r="O40" i="3"/>
  <c r="P40" i="3"/>
  <c r="Q40" i="3"/>
  <c r="R40" i="3"/>
  <c r="S40" i="3"/>
  <c r="N43" i="3"/>
  <c r="O43" i="3"/>
  <c r="P43" i="3"/>
  <c r="Q43" i="3"/>
  <c r="R43" i="3"/>
  <c r="S43" i="3"/>
  <c r="N46" i="3"/>
  <c r="O46" i="3"/>
  <c r="P46" i="3"/>
  <c r="Q46" i="3"/>
  <c r="R46" i="3"/>
  <c r="S46" i="3"/>
  <c r="O49" i="3"/>
  <c r="P49" i="3"/>
  <c r="Q49" i="3"/>
  <c r="R49" i="3"/>
  <c r="S49" i="3"/>
  <c r="S4" i="3"/>
  <c r="R4" i="3"/>
  <c r="Q4" i="3"/>
  <c r="P4" i="3"/>
  <c r="O4" i="3"/>
  <c r="N4" i="3"/>
  <c r="S93" i="1"/>
  <c r="R93" i="1"/>
  <c r="Q93" i="1"/>
  <c r="P93" i="1"/>
  <c r="O93" i="1"/>
  <c r="N93" i="1"/>
  <c r="M93" i="1"/>
  <c r="L93" i="1"/>
  <c r="K93" i="1"/>
  <c r="J93" i="1"/>
  <c r="I93" i="1"/>
  <c r="H93" i="1"/>
  <c r="M92" i="1"/>
  <c r="L92" i="1"/>
  <c r="I92" i="1"/>
  <c r="H92" i="1"/>
  <c r="S87" i="1"/>
  <c r="R87" i="1"/>
  <c r="Q87" i="1"/>
  <c r="P87" i="1"/>
  <c r="O87" i="1"/>
  <c r="N87" i="1"/>
  <c r="M87" i="1"/>
  <c r="L87" i="1"/>
  <c r="K87" i="1"/>
  <c r="J87" i="1"/>
  <c r="I87" i="1"/>
  <c r="H87" i="1"/>
  <c r="M86" i="1"/>
  <c r="L86" i="1"/>
  <c r="I86" i="1"/>
  <c r="H86" i="1"/>
  <c r="S81" i="1"/>
  <c r="R81" i="1"/>
  <c r="Q81" i="1"/>
  <c r="P81" i="1"/>
  <c r="O81" i="1"/>
  <c r="N81" i="1"/>
  <c r="M81" i="1"/>
  <c r="L81" i="1"/>
  <c r="K81" i="1"/>
  <c r="J81" i="1"/>
  <c r="I81" i="1"/>
  <c r="H81" i="1"/>
  <c r="M80" i="1"/>
  <c r="L80" i="1"/>
  <c r="I80" i="1"/>
  <c r="H80" i="1"/>
  <c r="S75" i="1"/>
  <c r="R75" i="1"/>
  <c r="Q75" i="1"/>
  <c r="P75" i="1"/>
  <c r="O75" i="1"/>
  <c r="N75" i="1"/>
  <c r="M75" i="1"/>
  <c r="L75" i="1"/>
  <c r="K75" i="1"/>
  <c r="J75" i="1"/>
  <c r="I75" i="1"/>
  <c r="H75" i="1"/>
  <c r="M74" i="1"/>
  <c r="L74" i="1"/>
  <c r="I74" i="1"/>
  <c r="H74" i="1"/>
  <c r="S69" i="1"/>
  <c r="R69" i="1"/>
  <c r="Q69" i="1"/>
  <c r="P69" i="1"/>
  <c r="O69" i="1"/>
  <c r="N69" i="1"/>
  <c r="M69" i="1"/>
  <c r="L69" i="1"/>
  <c r="K69" i="1"/>
  <c r="J69" i="1"/>
  <c r="I69" i="1"/>
  <c r="H69" i="1"/>
  <c r="M68" i="1"/>
  <c r="L68" i="1"/>
  <c r="I68" i="1"/>
  <c r="H68" i="1"/>
  <c r="S63" i="1"/>
  <c r="R63" i="1"/>
  <c r="Q63" i="1"/>
  <c r="P63" i="1"/>
  <c r="O63" i="1"/>
  <c r="N63" i="1"/>
  <c r="M63" i="1"/>
  <c r="L63" i="1"/>
  <c r="K63" i="1"/>
  <c r="J63" i="1"/>
  <c r="I63" i="1"/>
  <c r="H63" i="1"/>
  <c r="M62" i="1"/>
  <c r="L62" i="1"/>
  <c r="I62" i="1"/>
  <c r="H62" i="1"/>
  <c r="S57" i="1"/>
  <c r="R57" i="1"/>
  <c r="Q57" i="1"/>
  <c r="P57" i="1"/>
  <c r="O57" i="1"/>
  <c r="N57" i="1"/>
  <c r="M57" i="1"/>
  <c r="L57" i="1"/>
  <c r="K57" i="1"/>
  <c r="J57" i="1"/>
  <c r="I57" i="1"/>
  <c r="H57" i="1"/>
  <c r="M56" i="1"/>
  <c r="L56" i="1"/>
  <c r="I56" i="1"/>
  <c r="H56" i="1"/>
  <c r="S51" i="1"/>
  <c r="R51" i="1"/>
  <c r="Q51" i="1"/>
  <c r="P51" i="1"/>
  <c r="O51" i="1"/>
  <c r="N51" i="1"/>
  <c r="M51" i="1"/>
  <c r="L51" i="1"/>
  <c r="K51" i="1"/>
  <c r="J51" i="1"/>
  <c r="I51" i="1"/>
  <c r="H51" i="1"/>
  <c r="M50" i="1"/>
  <c r="L50" i="1"/>
  <c r="I50" i="1"/>
  <c r="H50" i="1"/>
  <c r="S45" i="1"/>
  <c r="R45" i="1"/>
  <c r="Q45" i="1"/>
  <c r="P45" i="1"/>
  <c r="O45" i="1"/>
  <c r="N45" i="1"/>
  <c r="M45" i="1"/>
  <c r="L45" i="1"/>
  <c r="K45" i="1"/>
  <c r="J45" i="1"/>
  <c r="I45" i="1"/>
  <c r="H45" i="1"/>
  <c r="M44" i="1"/>
  <c r="L44" i="1"/>
  <c r="I44" i="1"/>
  <c r="H44" i="1"/>
  <c r="S3" i="1"/>
  <c r="R3" i="1"/>
  <c r="Q3" i="1"/>
  <c r="P3" i="1"/>
  <c r="O3" i="1"/>
  <c r="N3" i="1"/>
  <c r="M3" i="1"/>
  <c r="L3" i="1"/>
  <c r="K3" i="1"/>
  <c r="J3" i="1"/>
  <c r="I3" i="1"/>
  <c r="H3" i="1"/>
  <c r="M2" i="1"/>
  <c r="L2" i="1"/>
  <c r="I2" i="1"/>
  <c r="H2" i="1"/>
  <c r="S9" i="1"/>
  <c r="R9" i="1"/>
  <c r="Q9" i="1"/>
  <c r="P9" i="1"/>
  <c r="O9" i="1"/>
  <c r="N9" i="1"/>
  <c r="M9" i="1"/>
  <c r="L9" i="1"/>
  <c r="K9" i="1"/>
  <c r="J9" i="1"/>
  <c r="I9" i="1"/>
  <c r="H9" i="1"/>
  <c r="M8" i="1"/>
  <c r="L8" i="1"/>
  <c r="I8" i="1"/>
  <c r="H8" i="1"/>
  <c r="M14" i="1"/>
  <c r="L14" i="1"/>
  <c r="I14" i="1"/>
  <c r="H14" i="1"/>
  <c r="S39" i="1"/>
  <c r="R39" i="1"/>
  <c r="Q39" i="1"/>
  <c r="P39" i="1"/>
  <c r="O39" i="1"/>
  <c r="N39" i="1"/>
  <c r="M39" i="1"/>
  <c r="L39" i="1"/>
  <c r="K39" i="1"/>
  <c r="J39" i="1"/>
  <c r="I39" i="1"/>
  <c r="H39" i="1"/>
  <c r="S33" i="1"/>
  <c r="R33" i="1"/>
  <c r="Q33" i="1"/>
  <c r="P33" i="1"/>
  <c r="O33" i="1"/>
  <c r="N33" i="1"/>
  <c r="M33" i="1"/>
  <c r="L33" i="1"/>
  <c r="K33" i="1"/>
  <c r="J33" i="1"/>
  <c r="I33" i="1"/>
  <c r="H33" i="1"/>
  <c r="S27" i="1"/>
  <c r="R27" i="1"/>
  <c r="Q27" i="1"/>
  <c r="P27" i="1"/>
  <c r="O27" i="1"/>
  <c r="N27" i="1"/>
  <c r="M27" i="1"/>
  <c r="L27" i="1"/>
  <c r="K27" i="1"/>
  <c r="J27" i="1"/>
  <c r="I27" i="1"/>
  <c r="H27" i="1"/>
  <c r="S21" i="1"/>
  <c r="R21" i="1"/>
  <c r="Q21" i="1"/>
  <c r="P21" i="1"/>
  <c r="O21" i="1"/>
  <c r="N21" i="1"/>
  <c r="M21" i="1"/>
  <c r="L21" i="1"/>
  <c r="K21" i="1"/>
  <c r="J21" i="1"/>
  <c r="I21" i="1"/>
  <c r="H21" i="1"/>
  <c r="S15" i="1"/>
  <c r="R15" i="1"/>
  <c r="Q15" i="1"/>
  <c r="P15" i="1"/>
  <c r="O15" i="1"/>
  <c r="N15" i="1"/>
  <c r="M15" i="1"/>
  <c r="L15" i="1"/>
  <c r="K15" i="1"/>
  <c r="J15" i="1"/>
  <c r="I15" i="1"/>
  <c r="H15" i="1"/>
</calcChain>
</file>

<file path=xl/sharedStrings.xml><?xml version="1.0" encoding="utf-8"?>
<sst xmlns="http://schemas.openxmlformats.org/spreadsheetml/2006/main" count="1499" uniqueCount="60">
  <si>
    <t>124Z-1315Z-2_t0-1_100</t>
  </si>
  <si>
    <t>124Z</t>
  </si>
  <si>
    <t>1315Z</t>
  </si>
  <si>
    <t>Blank</t>
  </si>
  <si>
    <t>unknown</t>
  </si>
  <si>
    <t>TOTAL:</t>
  </si>
  <si>
    <t>124Z-1315Z-2_t0-2_100</t>
  </si>
  <si>
    <t>124Z-1315Z-2_t0-3_100</t>
  </si>
  <si>
    <t>124Z-1315Z-2_t17-1_100</t>
  </si>
  <si>
    <t>124Z-1315Z-2_t17-2_100</t>
  </si>
  <si>
    <t>124Z-1315Z-2_t17-3_100</t>
  </si>
  <si>
    <t>124Z-1315Z-2_t22-1_100</t>
  </si>
  <si>
    <t>124Z-1315Z-2_t22-2_100</t>
  </si>
  <si>
    <t>124Z-1315Z-2_t22-3_100</t>
  </si>
  <si>
    <t>124Z-1315Z-2_t26-1_100</t>
  </si>
  <si>
    <t>124Z-1315Z-2_t26-2_100</t>
  </si>
  <si>
    <t>124Z-1315Z-2_t26-3_100</t>
  </si>
  <si>
    <t>124Z-1315Z-2_t30-1_100</t>
  </si>
  <si>
    <t>124Z-1315Z-2_t30-2_100</t>
  </si>
  <si>
    <t>124Z-1315Z-2_t30-3_100</t>
  </si>
  <si>
    <t>124Z-1315Z-2_t41-1_1000</t>
  </si>
  <si>
    <t>124Z-1315Z-2_t41-2_1000</t>
  </si>
  <si>
    <t>124Z-1315Z-2_t41-3_1000</t>
  </si>
  <si>
    <t>124Z-1315Z-2_t48-1_1000</t>
  </si>
  <si>
    <t>124Z-1315Z-2_t48-2_1000</t>
  </si>
  <si>
    <t>124Z-1315Z-2_t48-3_1000</t>
  </si>
  <si>
    <t>124Z-1315Z-2_t72-1_1000</t>
  </si>
  <si>
    <t>124Z-1315Z-2_t72-2_1000</t>
  </si>
  <si>
    <t>124Z-1315Z-2_t72-3_1000</t>
  </si>
  <si>
    <t>124Z-1315Z-3 t0-1 10^0</t>
  </si>
  <si>
    <t>124Z-1315Z-3 t0-2 10^0</t>
  </si>
  <si>
    <t>124Z-1315Z-3 t0-3 10^0</t>
  </si>
  <si>
    <t>124Z-1315Z-3_t17-1_10</t>
  </si>
  <si>
    <t>124Z-1315Z-3_t17-2_10</t>
  </si>
  <si>
    <t>124Z-1315Z-3_t17-3_10</t>
  </si>
  <si>
    <t>124Z-1315Z-3_t22-1_10</t>
  </si>
  <si>
    <t>124Z-1315Z-3_t22-2_10</t>
  </si>
  <si>
    <t>124Z-1315Z-3_t22-3_10</t>
  </si>
  <si>
    <t>124Z-1315Z-3_t26-1_10</t>
  </si>
  <si>
    <t>124Z-1315Z-3_t26-2_10</t>
  </si>
  <si>
    <t>124Z-1315Z-3_t26-3_10</t>
  </si>
  <si>
    <t>124Z-1315Z-3_t30-1_100</t>
  </si>
  <si>
    <t>124Z-1315Z-3_t30-2_100</t>
  </si>
  <si>
    <t>124Z-1315Z-3_t30-3_100</t>
  </si>
  <si>
    <t>124Z-1315Z-3_t41-1_1000</t>
  </si>
  <si>
    <t>124Z-1315Z-3_t41-2_1000</t>
  </si>
  <si>
    <t>124Z-1315Z-3_t41-3_1000</t>
  </si>
  <si>
    <t>124Z-1315Z-3_t48-1_1000</t>
  </si>
  <si>
    <t>124Z-1315Z-3_t48-2_1000</t>
  </si>
  <si>
    <t>124Z-1315Z-3_t48-3_1000</t>
  </si>
  <si>
    <t>124Z-1315Z-3_t72-1_10000</t>
  </si>
  <si>
    <t>124Z-1315Z-3_t72-2_10000</t>
  </si>
  <si>
    <t>124Z-1315Z-3_t72-3_10000</t>
  </si>
  <si>
    <t>sp1</t>
  </si>
  <si>
    <t>sp2</t>
  </si>
  <si>
    <t>blk</t>
  </si>
  <si>
    <t>dilution</t>
  </si>
  <si>
    <t>RAW</t>
  </si>
  <si>
    <t>RATIO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</si>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</sst>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0" borderId="0" xfId="0" applyFill="1" applyBorder="1"/>
    <xf numFmtId="0" fontId="0" fillId="33" borderId="0" xfId="0" applyFill="1"/>
    <xf numFmtId="0" fontId="0" fillId="33" borderId="12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15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7" xfId="0" applyFill="1" applyBorder="1"/>
    <xf numFmtId="0" fontId="0" fillId="34" borderId="15" xfId="0" applyFill="1" applyBorder="1"/>
    <xf numFmtId="0" fontId="0" fillId="0" borderId="17" xfId="0" applyBorder="1" applyAlignment="1"/>
    <xf numFmtId="0" fontId="0" fillId="34" borderId="0" xfId="0" applyFill="1"/>
    <xf numFmtId="0" fontId="0" fillId="34" borderId="16" xfId="0" applyFill="1" applyBorder="1"/>
    <xf numFmtId="0" fontId="0" fillId="34" borderId="11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6" xfId="0" applyFill="1" applyBorder="1"/>
    <xf numFmtId="0" fontId="0" fillId="0" borderId="11" xfId="0" applyFill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17" xfId="0" applyFill="1" applyBorder="1"/>
    <xf numFmtId="0" fontId="0" fillId="0" borderId="15" xfId="0" applyFill="1" applyBorder="1"/>
    <xf numFmtId="0" fontId="0" fillId="0" borderId="10" xfId="0" applyFill="1" applyBorder="1" applyAlignment="1"/>
    <xf numFmtId="0" fontId="0" fillId="0" borderId="12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results_analysis_neur!$B$20:$B$27</c:f>
              <c:numCache>
                <c:formatCode>General</c:formatCode>
                <c:ptCount val="8"/>
                <c:pt idx="0">
                  <c:v>0.74526766892164387</c:v>
                </c:pt>
                <c:pt idx="1">
                  <c:v>0.55363876303452841</c:v>
                </c:pt>
                <c:pt idx="2">
                  <c:v>0.28257644145858524</c:v>
                </c:pt>
                <c:pt idx="3">
                  <c:v>0.14821570994528238</c:v>
                </c:pt>
                <c:pt idx="4">
                  <c:v>0.1053702061479747</c:v>
                </c:pt>
                <c:pt idx="5">
                  <c:v>0.12628834212839002</c:v>
                </c:pt>
                <c:pt idx="6">
                  <c:v>0.20006835968456685</c:v>
                </c:pt>
                <c:pt idx="7">
                  <c:v>0.31965572988999097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0-4888-AF0E-7B9086ADCFF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results_analysis_neur!$C$20:$C$27</c:f>
              <c:numCache>
                <c:formatCode>General</c:formatCode>
                <c:ptCount val="8"/>
                <c:pt idx="0">
                  <c:v>0.25473233107835619</c:v>
                </c:pt>
                <c:pt idx="1">
                  <c:v>0.44636123696547153</c:v>
                </c:pt>
                <c:pt idx="2">
                  <c:v>0.71742355854141471</c:v>
                </c:pt>
                <c:pt idx="3">
                  <c:v>0.85178429005471756</c:v>
                </c:pt>
                <c:pt idx="4">
                  <c:v>0.89462979385202523</c:v>
                </c:pt>
                <c:pt idx="5">
                  <c:v>0.87371165787161009</c:v>
                </c:pt>
                <c:pt idx="6">
                  <c:v>0.79993164031543307</c:v>
                </c:pt>
                <c:pt idx="7">
                  <c:v>0.68034427011000898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0-4888-AF0E-7B9086AD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5934687"/>
        <c:axId val="1525935103"/>
      </c:barChart>
      <c:catAx>
        <c:axId val="1525934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35103"/>
        <c:crosses val="autoZero"/>
        <c:auto val="1"/>
        <c:lblAlgn val="ctr"/>
        <c:lblOffset val="100"/>
        <c:noMultiLvlLbl val="0"/>
      </c:catAx>
      <c:valAx>
        <c:axId val="15259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results_analysis_neur!$B$28:$B$35</c:f>
              <c:numCache>
                <c:formatCode>General</c:formatCode>
                <c:ptCount val="8"/>
                <c:pt idx="0">
                  <c:v>0.43880593545081559</c:v>
                </c:pt>
                <c:pt idx="1">
                  <c:v>0.27018598585532577</c:v>
                </c:pt>
                <c:pt idx="2">
                  <c:v>0.22979827853311288</c:v>
                </c:pt>
                <c:pt idx="3">
                  <c:v>0.20975258944273112</c:v>
                </c:pt>
                <c:pt idx="4">
                  <c:v>0.13350471313603057</c:v>
                </c:pt>
                <c:pt idx="5">
                  <c:v>0.25885049428727536</c:v>
                </c:pt>
                <c:pt idx="6">
                  <c:v>0.47788551293212961</c:v>
                </c:pt>
                <c:pt idx="7">
                  <c:v>0.78524026650717149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2-4CA0-914E-A1864193A83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results_analysis_neur!$C$28:$C$35</c:f>
              <c:numCache>
                <c:formatCode>General</c:formatCode>
                <c:ptCount val="8"/>
                <c:pt idx="0">
                  <c:v>0.5611940645491843</c:v>
                </c:pt>
                <c:pt idx="1">
                  <c:v>0.72981401414467417</c:v>
                </c:pt>
                <c:pt idx="2">
                  <c:v>0.77020172146688715</c:v>
                </c:pt>
                <c:pt idx="3">
                  <c:v>0.79024741055726888</c:v>
                </c:pt>
                <c:pt idx="4">
                  <c:v>0.86649528686396948</c:v>
                </c:pt>
                <c:pt idx="5">
                  <c:v>0.74114950571272464</c:v>
                </c:pt>
                <c:pt idx="6">
                  <c:v>0.52211448706787034</c:v>
                </c:pt>
                <c:pt idx="7">
                  <c:v>0.21475973349282837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2-4CA0-914E-A1864193A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9554799"/>
        <c:axId val="1259562287"/>
      </c:barChart>
      <c:catAx>
        <c:axId val="125955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62287"/>
        <c:crosses val="autoZero"/>
        <c:auto val="1"/>
        <c:lblAlgn val="ctr"/>
        <c:lblOffset val="100"/>
        <c:noMultiLvlLbl val="0"/>
      </c:catAx>
      <c:valAx>
        <c:axId val="12595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results_analysis_neur!$H$20:$H$27</c:f>
              <c:numCache>
                <c:formatCode>General</c:formatCode>
                <c:ptCount val="8"/>
                <c:pt idx="0">
                  <c:v>328888.8888888887</c:v>
                </c:pt>
                <c:pt idx="1">
                  <c:v>372444.44444444432</c:v>
                </c:pt>
                <c:pt idx="2">
                  <c:v>258666.66666666666</c:v>
                </c:pt>
                <c:pt idx="3">
                  <c:v>168000</c:v>
                </c:pt>
                <c:pt idx="4">
                  <c:v>321777.77777777769</c:v>
                </c:pt>
                <c:pt idx="5">
                  <c:v>16433777.777777776</c:v>
                </c:pt>
                <c:pt idx="6">
                  <c:v>31331555.555555552</c:v>
                </c:pt>
                <c:pt idx="7">
                  <c:v>75418666.666666672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E-47EF-9A53-2AFD160BD61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results_analysis_neur!$I$20:$I$27</c:f>
              <c:numCache>
                <c:formatCode>General</c:formatCode>
                <c:ptCount val="8"/>
                <c:pt idx="0">
                  <c:v>3530666.6666666665</c:v>
                </c:pt>
                <c:pt idx="1">
                  <c:v>4614666.666666667</c:v>
                </c:pt>
                <c:pt idx="2">
                  <c:v>9980000</c:v>
                </c:pt>
                <c:pt idx="3">
                  <c:v>17444000</c:v>
                </c:pt>
                <c:pt idx="4">
                  <c:v>51052000</c:v>
                </c:pt>
                <c:pt idx="5">
                  <c:v>298973333.33333331</c:v>
                </c:pt>
                <c:pt idx="6">
                  <c:v>317240000</c:v>
                </c:pt>
                <c:pt idx="7">
                  <c:v>419760000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E-47EF-9A53-2AFD160BD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107711"/>
        <c:axId val="1819119359"/>
      </c:lineChart>
      <c:catAx>
        <c:axId val="181910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19359"/>
        <c:crosses val="autoZero"/>
        <c:auto val="1"/>
        <c:lblAlgn val="ctr"/>
        <c:lblOffset val="100"/>
        <c:noMultiLvlLbl val="0"/>
      </c:catAx>
      <c:valAx>
        <c:axId val="18191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0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results_analysis_neur!$H$28:$H$35</c:f>
              <c:numCache>
                <c:formatCode>General</c:formatCode>
                <c:ptCount val="8"/>
                <c:pt idx="0">
                  <c:v>725937.77777777787</c:v>
                </c:pt>
                <c:pt idx="1">
                  <c:v>5884622.2222222229</c:v>
                </c:pt>
                <c:pt idx="2">
                  <c:v>5263555.555555556</c:v>
                </c:pt>
                <c:pt idx="3">
                  <c:v>6661244.444444444</c:v>
                </c:pt>
                <c:pt idx="4">
                  <c:v>204444.4444444445</c:v>
                </c:pt>
                <c:pt idx="5">
                  <c:v>25832888.888888884</c:v>
                </c:pt>
                <c:pt idx="6">
                  <c:v>109672888.88888888</c:v>
                </c:pt>
                <c:pt idx="7">
                  <c:v>1953784888.8888886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E-406D-9C8F-507F8E9AEE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results_analysis_neur!$I$28:$I$35</c:f>
              <c:numCache>
                <c:formatCode>General</c:formatCode>
                <c:ptCount val="8"/>
                <c:pt idx="0">
                  <c:v>22986.666666666668</c:v>
                </c:pt>
                <c:pt idx="1">
                  <c:v>3576666.6666666665</c:v>
                </c:pt>
                <c:pt idx="2">
                  <c:v>4543333.333333333</c:v>
                </c:pt>
                <c:pt idx="3">
                  <c:v>6376666.666666667</c:v>
                </c:pt>
                <c:pt idx="4">
                  <c:v>14557333.333333334</c:v>
                </c:pt>
                <c:pt idx="5">
                  <c:v>198906666.66666666</c:v>
                </c:pt>
                <c:pt idx="6">
                  <c:v>293320000</c:v>
                </c:pt>
                <c:pt idx="7">
                  <c:v>1223466666.6666667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E-406D-9C8F-507F8E9A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491631"/>
        <c:axId val="1828489967"/>
      </c:lineChart>
      <c:catAx>
        <c:axId val="182849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9967"/>
        <c:crosses val="autoZero"/>
        <c:auto val="1"/>
        <c:lblAlgn val="ctr"/>
        <c:lblOffset val="100"/>
        <c:noMultiLvlLbl val="0"/>
      </c:catAx>
      <c:valAx>
        <c:axId val="18284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9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 ratio prediction with</a:t>
            </a:r>
            <a:r>
              <a:rPr lang="en-GB" baseline="0"/>
              <a:t> random forest</a:t>
            </a:r>
            <a:endParaRPr lang="en-GB"/>
          </a:p>
        </c:rich>
      </c:tx>
      <c:layout>
        <c:manualLayout>
          <c:xMode val="edge"/>
          <c:yMode val="edge"/>
          <c:x val="0.14686316891764895"/>
          <c:y val="2.965978986589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06482641490231E-2"/>
          <c:y val="0.11537475410767829"/>
          <c:w val="0.81187135259218546"/>
          <c:h val="0.732807992722305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'results_analysis rand'!$B$3</c:f>
              <c:strCache>
                <c:ptCount val="1"/>
                <c:pt idx="0">
                  <c:v>124Z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'results_analysis rand'!$D$20:$D$27</c:f>
                <c:numCache>
                  <c:formatCode>General</c:formatCode>
                  <c:ptCount val="8"/>
                  <c:pt idx="0">
                    <c:v>1.9629941663603465E-2</c:v>
                  </c:pt>
                  <c:pt idx="1">
                    <c:v>2.9757337769326809E-2</c:v>
                  </c:pt>
                  <c:pt idx="2">
                    <c:v>2.9757337769326809E-2</c:v>
                  </c:pt>
                  <c:pt idx="3">
                    <c:v>9.8279938198379078E-3</c:v>
                  </c:pt>
                  <c:pt idx="4">
                    <c:v>3.2775188007199856E-3</c:v>
                  </c:pt>
                  <c:pt idx="5">
                    <c:v>3.6703676360901293E-3</c:v>
                  </c:pt>
                  <c:pt idx="6">
                    <c:v>3.0424715170721131E-3</c:v>
                  </c:pt>
                  <c:pt idx="7">
                    <c:v>1.646788047221999E-2</c:v>
                  </c:pt>
                </c:numCache>
              </c:numRef>
            </c:plus>
            <c:minus>
              <c:numRef>
                <c:f>'results_analysis rand'!$D$20:$D$27</c:f>
                <c:numCache>
                  <c:formatCode>General</c:formatCode>
                  <c:ptCount val="8"/>
                  <c:pt idx="0">
                    <c:v>1.9629941663603465E-2</c:v>
                  </c:pt>
                  <c:pt idx="1">
                    <c:v>2.9757337769326809E-2</c:v>
                  </c:pt>
                  <c:pt idx="2">
                    <c:v>2.9757337769326809E-2</c:v>
                  </c:pt>
                  <c:pt idx="3">
                    <c:v>9.8279938198379078E-3</c:v>
                  </c:pt>
                  <c:pt idx="4">
                    <c:v>3.2775188007199856E-3</c:v>
                  </c:pt>
                  <c:pt idx="5">
                    <c:v>3.6703676360901293E-3</c:v>
                  </c:pt>
                  <c:pt idx="6">
                    <c:v>3.0424715170721131E-3</c:v>
                  </c:pt>
                  <c:pt idx="7">
                    <c:v>1.646788047221999E-2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rand'!$A$20:$A$27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rand'!$B$20:$B$27</c:f>
              <c:numCache>
                <c:formatCode>General</c:formatCode>
                <c:ptCount val="8"/>
                <c:pt idx="0">
                  <c:v>0.4939706967680671</c:v>
                </c:pt>
                <c:pt idx="1">
                  <c:v>0.33730045720840413</c:v>
                </c:pt>
                <c:pt idx="2">
                  <c:v>0.33730045720840413</c:v>
                </c:pt>
                <c:pt idx="3">
                  <c:v>9.8524945248727416E-2</c:v>
                </c:pt>
                <c:pt idx="4">
                  <c:v>7.2977904790607923E-2</c:v>
                </c:pt>
                <c:pt idx="5">
                  <c:v>4.2760686672108285E-2</c:v>
                </c:pt>
                <c:pt idx="6">
                  <c:v>8.0431536844987495E-2</c:v>
                </c:pt>
                <c:pt idx="7">
                  <c:v>0.10675228909644136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4342-A119-D4C197D08BEC}"/>
            </c:ext>
          </c:extLst>
        </c:ser>
        <c:ser>
          <c:idx val="1"/>
          <c:order val="1"/>
          <c:tx>
            <c:strRef>
              <c:f>'results_analysis rand'!$C$3</c:f>
              <c:strCache>
                <c:ptCount val="1"/>
                <c:pt idx="0">
                  <c:v>1315Z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'results_analysis rand'!$E$20:$E$27</c:f>
                <c:numCache>
                  <c:formatCode>General</c:formatCode>
                  <c:ptCount val="8"/>
                  <c:pt idx="0">
                    <c:v>1.9629941663603472E-2</c:v>
                  </c:pt>
                  <c:pt idx="1">
                    <c:v>2.9757337769326785E-2</c:v>
                  </c:pt>
                  <c:pt idx="2">
                    <c:v>2.9757337769326785E-2</c:v>
                  </c:pt>
                  <c:pt idx="3">
                    <c:v>9.8279938198379303E-3</c:v>
                  </c:pt>
                  <c:pt idx="4">
                    <c:v>3.2775188007199362E-3</c:v>
                  </c:pt>
                  <c:pt idx="5">
                    <c:v>3.6703676360901206E-3</c:v>
                  </c:pt>
                  <c:pt idx="6">
                    <c:v>3.0424715170721288E-3</c:v>
                  </c:pt>
                  <c:pt idx="7">
                    <c:v>1.6467880472219951E-2</c:v>
                  </c:pt>
                </c:numCache>
              </c:numRef>
            </c:plus>
            <c:minus>
              <c:numRef>
                <c:f>'results_analysis rand'!$E$20:$E$27</c:f>
                <c:numCache>
                  <c:formatCode>General</c:formatCode>
                  <c:ptCount val="8"/>
                  <c:pt idx="0">
                    <c:v>1.9629941663603472E-2</c:v>
                  </c:pt>
                  <c:pt idx="1">
                    <c:v>2.9757337769326785E-2</c:v>
                  </c:pt>
                  <c:pt idx="2">
                    <c:v>2.9757337769326785E-2</c:v>
                  </c:pt>
                  <c:pt idx="3">
                    <c:v>9.8279938198379303E-3</c:v>
                  </c:pt>
                  <c:pt idx="4">
                    <c:v>3.2775188007199362E-3</c:v>
                  </c:pt>
                  <c:pt idx="5">
                    <c:v>3.6703676360901206E-3</c:v>
                  </c:pt>
                  <c:pt idx="6">
                    <c:v>3.0424715170721288E-3</c:v>
                  </c:pt>
                  <c:pt idx="7">
                    <c:v>1.6467880472219951E-2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rand'!$A$20:$A$27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rand'!$C$20:$C$27</c:f>
              <c:numCache>
                <c:formatCode>General</c:formatCode>
                <c:ptCount val="8"/>
                <c:pt idx="0">
                  <c:v>0.50602930323193285</c:v>
                </c:pt>
                <c:pt idx="1">
                  <c:v>0.66269954279159593</c:v>
                </c:pt>
                <c:pt idx="2">
                  <c:v>0.66269954279159593</c:v>
                </c:pt>
                <c:pt idx="3">
                  <c:v>0.90147505475127254</c:v>
                </c:pt>
                <c:pt idx="4">
                  <c:v>0.92702209520939205</c:v>
                </c:pt>
                <c:pt idx="5">
                  <c:v>0.95723931332789169</c:v>
                </c:pt>
                <c:pt idx="6">
                  <c:v>0.91956846315501251</c:v>
                </c:pt>
                <c:pt idx="7">
                  <c:v>0.8932477109035587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4342-A119-D4C197D08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5952575"/>
        <c:axId val="1525943007"/>
      </c:barChart>
      <c:catAx>
        <c:axId val="152595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time(hour)</a:t>
                </a:r>
              </a:p>
            </c:rich>
          </c:tx>
          <c:layout>
            <c:manualLayout>
              <c:xMode val="edge"/>
              <c:yMode val="edge"/>
              <c:x val="0.44845787702486406"/>
              <c:y val="0.91242720041422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3007"/>
        <c:crosses val="autoZero"/>
        <c:auto val="1"/>
        <c:lblAlgn val="ctr"/>
        <c:lblOffset val="100"/>
        <c:noMultiLvlLbl val="0"/>
      </c:catAx>
      <c:valAx>
        <c:axId val="1525943007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90369226789956"/>
          <c:y val="0.48369773043451164"/>
          <c:w val="0.10096312442223083"/>
          <c:h val="0.14300355917478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'results_analysis rand'!$B$28:$B$35</c:f>
              <c:numCache>
                <c:formatCode>General</c:formatCode>
                <c:ptCount val="8"/>
                <c:pt idx="0">
                  <c:v>0.19136498602969296</c:v>
                </c:pt>
                <c:pt idx="1">
                  <c:v>0.13385592230463569</c:v>
                </c:pt>
                <c:pt idx="2">
                  <c:v>0.16549316085417928</c:v>
                </c:pt>
                <c:pt idx="3">
                  <c:v>0.24964580058613492</c:v>
                </c:pt>
                <c:pt idx="4">
                  <c:v>0.13221191449548489</c:v>
                </c:pt>
                <c:pt idx="5">
                  <c:v>0.10688273207857572</c:v>
                </c:pt>
                <c:pt idx="6">
                  <c:v>0.15757898045932095</c:v>
                </c:pt>
                <c:pt idx="7">
                  <c:v>0.72942205526989456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7-43B6-9078-01E6F326778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'results_analysis rand'!$C$28:$C$35</c:f>
              <c:numCache>
                <c:formatCode>General</c:formatCode>
                <c:ptCount val="8"/>
                <c:pt idx="0">
                  <c:v>0.80863501397030702</c:v>
                </c:pt>
                <c:pt idx="1">
                  <c:v>0.86614407769536428</c:v>
                </c:pt>
                <c:pt idx="2">
                  <c:v>0.83450683914582069</c:v>
                </c:pt>
                <c:pt idx="3">
                  <c:v>0.75035419941386505</c:v>
                </c:pt>
                <c:pt idx="4">
                  <c:v>0.86778808550451514</c:v>
                </c:pt>
                <c:pt idx="5">
                  <c:v>0.89311726792142421</c:v>
                </c:pt>
                <c:pt idx="6">
                  <c:v>0.84242101954067905</c:v>
                </c:pt>
                <c:pt idx="7">
                  <c:v>0.27057794473010538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7-43B6-9078-01E6F3267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8488303"/>
        <c:axId val="1828486223"/>
      </c:barChart>
      <c:catAx>
        <c:axId val="1828488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6223"/>
        <c:crosses val="autoZero"/>
        <c:auto val="1"/>
        <c:lblAlgn val="ctr"/>
        <c:lblOffset val="100"/>
        <c:noMultiLvlLbl val="0"/>
      </c:catAx>
      <c:valAx>
        <c:axId val="1828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 serie absolute count prediction with random forest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'results_analysis rand'!$B$3</c:f>
              <c:strCache>
                <c:ptCount val="1"/>
                <c:pt idx="0">
                  <c:v>124Z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'results_analysis rand'!$J$20:$J$27</c:f>
                <c:numCache>
                  <c:formatCode>General</c:formatCode>
                  <c:ptCount val="8"/>
                  <c:pt idx="0">
                    <c:v>187626.10574106034</c:v>
                  </c:pt>
                  <c:pt idx="1">
                    <c:v>272202.53897093289</c:v>
                  </c:pt>
                  <c:pt idx="2">
                    <c:v>166116.42503577625</c:v>
                  </c:pt>
                  <c:pt idx="3">
                    <c:v>187056.73530301501</c:v>
                  </c:pt>
                  <c:pt idx="4">
                    <c:v>232137.89005675053</c:v>
                  </c:pt>
                  <c:pt idx="5">
                    <c:v>6408415.5781458355</c:v>
                  </c:pt>
                  <c:pt idx="6">
                    <c:v>14366533.456458993</c:v>
                  </c:pt>
                  <c:pt idx="7">
                    <c:v>26350992.964634601</c:v>
                  </c:pt>
                </c:numCache>
              </c:numRef>
            </c:plus>
            <c:minus>
              <c:numRef>
                <c:f>'results_analysis rand'!$J$20:$J$27</c:f>
                <c:numCache>
                  <c:formatCode>General</c:formatCode>
                  <c:ptCount val="8"/>
                  <c:pt idx="0">
                    <c:v>187626.10574106034</c:v>
                  </c:pt>
                  <c:pt idx="1">
                    <c:v>272202.53897093289</c:v>
                  </c:pt>
                  <c:pt idx="2">
                    <c:v>166116.42503577625</c:v>
                  </c:pt>
                  <c:pt idx="3">
                    <c:v>187056.73530301501</c:v>
                  </c:pt>
                  <c:pt idx="4">
                    <c:v>232137.89005675053</c:v>
                  </c:pt>
                  <c:pt idx="5">
                    <c:v>6408415.5781458355</c:v>
                  </c:pt>
                  <c:pt idx="6">
                    <c:v>14366533.456458993</c:v>
                  </c:pt>
                  <c:pt idx="7">
                    <c:v>26350992.964634601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rand'!$H$20:$H$27</c:f>
              <c:numCache>
                <c:formatCode>General</c:formatCode>
                <c:ptCount val="8"/>
                <c:pt idx="0">
                  <c:v>176888.88888888899</c:v>
                </c:pt>
                <c:pt idx="1">
                  <c:v>238222.22222222216</c:v>
                </c:pt>
                <c:pt idx="2">
                  <c:v>144000</c:v>
                </c:pt>
                <c:pt idx="3">
                  <c:v>169777.77777777775</c:v>
                </c:pt>
                <c:pt idx="4">
                  <c:v>218666.66666666666</c:v>
                </c:pt>
                <c:pt idx="5">
                  <c:v>5918222.2222222211</c:v>
                </c:pt>
                <c:pt idx="6">
                  <c:v>13544888.88888889</c:v>
                </c:pt>
                <c:pt idx="7">
                  <c:v>24286222.22222222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0-4C4D-908F-FAFA81994373}"/>
            </c:ext>
          </c:extLst>
        </c:ser>
        <c:ser>
          <c:idx val="1"/>
          <c:order val="1"/>
          <c:tx>
            <c:strRef>
              <c:f>'results_analysis rand'!$C$3</c:f>
              <c:strCache>
                <c:ptCount val="1"/>
                <c:pt idx="0">
                  <c:v>1315Z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'results_analysis rand'!$K$20:$K$27</c:f>
                <c:numCache>
                  <c:formatCode>General</c:formatCode>
                  <c:ptCount val="8"/>
                  <c:pt idx="0">
                    <c:v>270130.83249911823</c:v>
                  </c:pt>
                  <c:pt idx="1">
                    <c:v>301834.39167861571</c:v>
                  </c:pt>
                  <c:pt idx="2">
                    <c:v>181029.1566448774</c:v>
                  </c:pt>
                  <c:pt idx="3">
                    <c:v>296234.14162899368</c:v>
                  </c:pt>
                  <c:pt idx="4">
                    <c:v>1072966.3969057414</c:v>
                  </c:pt>
                  <c:pt idx="5">
                    <c:v>6064043.3888802463</c:v>
                  </c:pt>
                  <c:pt idx="6">
                    <c:v>5425503.5608585579</c:v>
                  </c:pt>
                  <c:pt idx="7">
                    <c:v>7255195.8393048681</c:v>
                  </c:pt>
                </c:numCache>
              </c:numRef>
            </c:plus>
            <c:minus>
              <c:numRef>
                <c:f>'results_analysis rand'!$K$20:$K$27</c:f>
                <c:numCache>
                  <c:formatCode>General</c:formatCode>
                  <c:ptCount val="8"/>
                  <c:pt idx="0">
                    <c:v>270130.83249911823</c:v>
                  </c:pt>
                  <c:pt idx="1">
                    <c:v>301834.39167861571</c:v>
                  </c:pt>
                  <c:pt idx="2">
                    <c:v>181029.1566448774</c:v>
                  </c:pt>
                  <c:pt idx="3">
                    <c:v>296234.14162899368</c:v>
                  </c:pt>
                  <c:pt idx="4">
                    <c:v>1072966.3969057414</c:v>
                  </c:pt>
                  <c:pt idx="5">
                    <c:v>6064043.3888802463</c:v>
                  </c:pt>
                  <c:pt idx="6">
                    <c:v>5425503.5608585579</c:v>
                  </c:pt>
                  <c:pt idx="7">
                    <c:v>7255195.8393048681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rand'!$I$20:$I$27</c:f>
              <c:numCache>
                <c:formatCode>General</c:formatCode>
                <c:ptCount val="8"/>
                <c:pt idx="0">
                  <c:v>6196000</c:v>
                </c:pt>
                <c:pt idx="1">
                  <c:v>6976000</c:v>
                </c:pt>
                <c:pt idx="2">
                  <c:v>11717333.333333334</c:v>
                </c:pt>
                <c:pt idx="3">
                  <c:v>18036000</c:v>
                </c:pt>
                <c:pt idx="4">
                  <c:v>49801333.333333336</c:v>
                </c:pt>
                <c:pt idx="5">
                  <c:v>340053333.33333331</c:v>
                </c:pt>
                <c:pt idx="6">
                  <c:v>377986666.66666669</c:v>
                </c:pt>
                <c:pt idx="7">
                  <c:v>560160000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0-4C4D-908F-FAFA81994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945503"/>
        <c:axId val="1525956319"/>
      </c:lineChart>
      <c:catAx>
        <c:axId val="15259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6319"/>
        <c:crosses val="autoZero"/>
        <c:auto val="1"/>
        <c:lblAlgn val="ctr"/>
        <c:lblOffset val="100"/>
        <c:noMultiLvlLbl val="0"/>
      </c:catAx>
      <c:valAx>
        <c:axId val="15259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 serie absolute count prediction with random forest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'results_analysis rand'!$B$3</c:f>
              <c:strCache>
                <c:ptCount val="1"/>
                <c:pt idx="0">
                  <c:v>124Z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'results_analysis rand'!$A$28:$A$35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rand'!$H$20:$H$27</c:f>
              <c:numCache>
                <c:formatCode>General</c:formatCode>
                <c:ptCount val="8"/>
                <c:pt idx="0">
                  <c:v>176888.88888888899</c:v>
                </c:pt>
                <c:pt idx="1">
                  <c:v>238222.22222222216</c:v>
                </c:pt>
                <c:pt idx="2">
                  <c:v>144000</c:v>
                </c:pt>
                <c:pt idx="3">
                  <c:v>169777.77777777775</c:v>
                </c:pt>
                <c:pt idx="4">
                  <c:v>218666.66666666666</c:v>
                </c:pt>
                <c:pt idx="5">
                  <c:v>5918222.2222222211</c:v>
                </c:pt>
                <c:pt idx="6">
                  <c:v>13544888.88888889</c:v>
                </c:pt>
                <c:pt idx="7">
                  <c:v>24286222.22222222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1-412D-A8DA-00CC497F078C}"/>
            </c:ext>
          </c:extLst>
        </c:ser>
        <c:ser>
          <c:idx val="1"/>
          <c:order val="1"/>
          <c:tx>
            <c:strRef>
              <c:f>'results_analysis rand'!$C$3</c:f>
              <c:strCache>
                <c:ptCount val="1"/>
                <c:pt idx="0">
                  <c:v>1315Z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'results_analysis rand'!$A$28:$A$35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rand'!$I$20:$I$27</c:f>
              <c:numCache>
                <c:formatCode>General</c:formatCode>
                <c:ptCount val="8"/>
                <c:pt idx="0">
                  <c:v>6196000</c:v>
                </c:pt>
                <c:pt idx="1">
                  <c:v>6976000</c:v>
                </c:pt>
                <c:pt idx="2">
                  <c:v>11717333.333333334</c:v>
                </c:pt>
                <c:pt idx="3">
                  <c:v>18036000</c:v>
                </c:pt>
                <c:pt idx="4">
                  <c:v>49801333.333333336</c:v>
                </c:pt>
                <c:pt idx="5">
                  <c:v>340053333.33333331</c:v>
                </c:pt>
                <c:pt idx="6">
                  <c:v>377986666.66666669</c:v>
                </c:pt>
                <c:pt idx="7">
                  <c:v>560160000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1-412D-A8DA-00CC497F0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945503"/>
        <c:axId val="1525956319"/>
      </c:lineChart>
      <c:catAx>
        <c:axId val="15259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6319"/>
        <c:crosses val="autoZero"/>
        <c:auto val="1"/>
        <c:lblAlgn val="ctr"/>
        <c:lblOffset val="100"/>
        <c:noMultiLvlLbl val="0"/>
      </c:catAx>
      <c:valAx>
        <c:axId val="1525956319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 ratio prediction with</a:t>
            </a:r>
            <a:r>
              <a:rPr lang="en-GB" baseline="0"/>
              <a:t> random forest</a:t>
            </a:r>
            <a:endParaRPr lang="en-GB"/>
          </a:p>
        </c:rich>
      </c:tx>
      <c:layout>
        <c:manualLayout>
          <c:xMode val="edge"/>
          <c:yMode val="edge"/>
          <c:x val="0.14686316891764895"/>
          <c:y val="2.965978986589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06482641490231E-2"/>
          <c:y val="0.11537475410767829"/>
          <c:w val="0.81187135259218546"/>
          <c:h val="0.732807992722305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'results_analysis rand (2)'!$B$3</c:f>
              <c:strCache>
                <c:ptCount val="1"/>
                <c:pt idx="0">
                  <c:v>124Z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'results_analysis rand (2)'!$D$20:$D$27</c:f>
                <c:numCache>
                  <c:formatCode>General</c:formatCode>
                  <c:ptCount val="8"/>
                  <c:pt idx="0">
                    <c:v>3.3716504832726015E-3</c:v>
                  </c:pt>
                  <c:pt idx="1">
                    <c:v>8.5324993789501081E-3</c:v>
                  </c:pt>
                  <c:pt idx="2">
                    <c:v>8.5324993789501081E-3</c:v>
                  </c:pt>
                  <c:pt idx="3">
                    <c:v>7.8563509118050167E-3</c:v>
                  </c:pt>
                  <c:pt idx="4">
                    <c:v>2.3202421488902722E-3</c:v>
                  </c:pt>
                  <c:pt idx="5">
                    <c:v>1.4451181255110959E-3</c:v>
                  </c:pt>
                  <c:pt idx="6">
                    <c:v>2.9451017980992055E-3</c:v>
                  </c:pt>
                  <c:pt idx="7">
                    <c:v>1.7303743401764864E-2</c:v>
                  </c:pt>
                </c:numCache>
              </c:numRef>
            </c:plus>
            <c:minus>
              <c:numRef>
                <c:f>'results_analysis rand (2)'!$D$20:$D$27</c:f>
                <c:numCache>
                  <c:formatCode>General</c:formatCode>
                  <c:ptCount val="8"/>
                  <c:pt idx="0">
                    <c:v>3.3716504832726015E-3</c:v>
                  </c:pt>
                  <c:pt idx="1">
                    <c:v>8.5324993789501081E-3</c:v>
                  </c:pt>
                  <c:pt idx="2">
                    <c:v>8.5324993789501081E-3</c:v>
                  </c:pt>
                  <c:pt idx="3">
                    <c:v>7.8563509118050167E-3</c:v>
                  </c:pt>
                  <c:pt idx="4">
                    <c:v>2.3202421488902722E-3</c:v>
                  </c:pt>
                  <c:pt idx="5">
                    <c:v>1.4451181255110959E-3</c:v>
                  </c:pt>
                  <c:pt idx="6">
                    <c:v>2.9451017980992055E-3</c:v>
                  </c:pt>
                  <c:pt idx="7">
                    <c:v>1.7303743401764864E-2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 (2)'!$A$20:$A$27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(2)'!$B$20:$B$27</c:f>
              <c:numCache>
                <c:formatCode>General</c:formatCode>
                <c:ptCount val="8"/>
                <c:pt idx="0">
                  <c:v>0.40458027763067667</c:v>
                </c:pt>
                <c:pt idx="1">
                  <c:v>0.24520681911724126</c:v>
                </c:pt>
                <c:pt idx="2">
                  <c:v>0.24520681911724126</c:v>
                </c:pt>
                <c:pt idx="3">
                  <c:v>6.6540258210376874E-2</c:v>
                </c:pt>
                <c:pt idx="4">
                  <c:v>4.975197140791298E-2</c:v>
                </c:pt>
                <c:pt idx="5">
                  <c:v>4.0823487370622268E-2</c:v>
                </c:pt>
                <c:pt idx="6">
                  <c:v>6.376935855749187E-2</c:v>
                </c:pt>
                <c:pt idx="7">
                  <c:v>0.10476896706671519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7-4B5B-8939-EBD707001708}"/>
            </c:ext>
          </c:extLst>
        </c:ser>
        <c:ser>
          <c:idx val="1"/>
          <c:order val="1"/>
          <c:tx>
            <c:strRef>
              <c:f>'results_analysis rand (2)'!$C$3</c:f>
              <c:strCache>
                <c:ptCount val="1"/>
                <c:pt idx="0">
                  <c:v>1315Z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'results_analysis rand (2)'!$E$20:$E$27</c:f>
                <c:numCache>
                  <c:formatCode>General</c:formatCode>
                  <c:ptCount val="8"/>
                  <c:pt idx="0">
                    <c:v>3.371650483272569E-3</c:v>
                  </c:pt>
                  <c:pt idx="1">
                    <c:v>8.5324993789500873E-3</c:v>
                  </c:pt>
                  <c:pt idx="2">
                    <c:v>8.5324993789500873E-3</c:v>
                  </c:pt>
                  <c:pt idx="3">
                    <c:v>7.856350911805067E-3</c:v>
                  </c:pt>
                  <c:pt idx="4">
                    <c:v>2.3202421488902848E-3</c:v>
                  </c:pt>
                  <c:pt idx="5">
                    <c:v>1.4451181255111269E-3</c:v>
                  </c:pt>
                  <c:pt idx="6">
                    <c:v>2.9451017980992129E-3</c:v>
                  </c:pt>
                  <c:pt idx="7">
                    <c:v>1.7303743401764837E-2</c:v>
                  </c:pt>
                </c:numCache>
              </c:numRef>
            </c:plus>
            <c:minus>
              <c:numRef>
                <c:f>'results_analysis rand (2)'!$E$20:$E$27</c:f>
                <c:numCache>
                  <c:formatCode>General</c:formatCode>
                  <c:ptCount val="8"/>
                  <c:pt idx="0">
                    <c:v>3.371650483272569E-3</c:v>
                  </c:pt>
                  <c:pt idx="1">
                    <c:v>8.5324993789500873E-3</c:v>
                  </c:pt>
                  <c:pt idx="2">
                    <c:v>8.5324993789500873E-3</c:v>
                  </c:pt>
                  <c:pt idx="3">
                    <c:v>7.856350911805067E-3</c:v>
                  </c:pt>
                  <c:pt idx="4">
                    <c:v>2.3202421488902848E-3</c:v>
                  </c:pt>
                  <c:pt idx="5">
                    <c:v>1.4451181255111269E-3</c:v>
                  </c:pt>
                  <c:pt idx="6">
                    <c:v>2.9451017980992129E-3</c:v>
                  </c:pt>
                  <c:pt idx="7">
                    <c:v>1.7303743401764837E-2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 (2)'!$A$20:$A$27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(2)'!$C$20:$C$27</c:f>
              <c:numCache>
                <c:formatCode>General</c:formatCode>
                <c:ptCount val="8"/>
                <c:pt idx="0">
                  <c:v>0.59541972236932328</c:v>
                </c:pt>
                <c:pt idx="1">
                  <c:v>0.75479318088275882</c:v>
                </c:pt>
                <c:pt idx="2">
                  <c:v>0.75479318088275882</c:v>
                </c:pt>
                <c:pt idx="3">
                  <c:v>0.9334597417896231</c:v>
                </c:pt>
                <c:pt idx="4">
                  <c:v>0.95024802859208701</c:v>
                </c:pt>
                <c:pt idx="5">
                  <c:v>0.95917651262937775</c:v>
                </c:pt>
                <c:pt idx="6">
                  <c:v>0.93623064144250812</c:v>
                </c:pt>
                <c:pt idx="7">
                  <c:v>0.89523103293328488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7-4B5B-8939-EBD707001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5952575"/>
        <c:axId val="1525943007"/>
      </c:barChart>
      <c:catAx>
        <c:axId val="152595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time(hour)</a:t>
                </a:r>
              </a:p>
            </c:rich>
          </c:tx>
          <c:layout>
            <c:manualLayout>
              <c:xMode val="edge"/>
              <c:yMode val="edge"/>
              <c:x val="0.44845787702486406"/>
              <c:y val="0.91242720041422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3007"/>
        <c:crosses val="autoZero"/>
        <c:auto val="1"/>
        <c:lblAlgn val="ctr"/>
        <c:lblOffset val="100"/>
        <c:noMultiLvlLbl val="0"/>
      </c:catAx>
      <c:valAx>
        <c:axId val="1525943007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90369226789956"/>
          <c:y val="0.48369773043451164"/>
          <c:w val="0.10096312442223083"/>
          <c:h val="0.14300355917478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'results_analysis rand (2)'!$B$28:$B$35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2-450D-B051-B6D7EA9A9AC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'results_analysis rand (2)'!$C$28:$C$35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2-450D-B051-B6D7EA9A9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8488303"/>
        <c:axId val="1828486223"/>
      </c:barChart>
      <c:catAx>
        <c:axId val="1828488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6223"/>
        <c:crosses val="autoZero"/>
        <c:auto val="1"/>
        <c:lblAlgn val="ctr"/>
        <c:lblOffset val="100"/>
        <c:noMultiLvlLbl val="0"/>
      </c:catAx>
      <c:valAx>
        <c:axId val="1828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8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 serie absolute count prediction with random forest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'results_analysis rand (2)'!$B$3</c:f>
              <c:strCache>
                <c:ptCount val="1"/>
                <c:pt idx="0">
                  <c:v>124Z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'results_analysis rand (2)'!$J$20:$J$27</c:f>
                <c:numCache>
                  <c:formatCode>General</c:formatCode>
                  <c:ptCount val="8"/>
                  <c:pt idx="0">
                    <c:v>110320.74449833388</c:v>
                  </c:pt>
                  <c:pt idx="1">
                    <c:v>58057.442818872645</c:v>
                  </c:pt>
                  <c:pt idx="2">
                    <c:v>203864.87899804831</c:v>
                  </c:pt>
                  <c:pt idx="3">
                    <c:v>127373.46662472526</c:v>
                  </c:pt>
                  <c:pt idx="4">
                    <c:v>112443.56609230941</c:v>
                  </c:pt>
                  <c:pt idx="5">
                    <c:v>5807910.3145815041</c:v>
                  </c:pt>
                  <c:pt idx="6">
                    <c:v>10330393.388228523</c:v>
                  </c:pt>
                  <c:pt idx="7">
                    <c:v>24869948.737828597</c:v>
                  </c:pt>
                </c:numCache>
              </c:numRef>
            </c:plus>
            <c:minus>
              <c:numRef>
                <c:f>'results_analysis rand (2)'!$J$20:$J$27</c:f>
                <c:numCache>
                  <c:formatCode>General</c:formatCode>
                  <c:ptCount val="8"/>
                  <c:pt idx="0">
                    <c:v>110320.74449833388</c:v>
                  </c:pt>
                  <c:pt idx="1">
                    <c:v>58057.442818872645</c:v>
                  </c:pt>
                  <c:pt idx="2">
                    <c:v>203864.87899804831</c:v>
                  </c:pt>
                  <c:pt idx="3">
                    <c:v>127373.46662472526</c:v>
                  </c:pt>
                  <c:pt idx="4">
                    <c:v>112443.56609230941</c:v>
                  </c:pt>
                  <c:pt idx="5">
                    <c:v>5807910.3145815041</c:v>
                  </c:pt>
                  <c:pt idx="6">
                    <c:v>10330393.388228523</c:v>
                  </c:pt>
                  <c:pt idx="7">
                    <c:v>24869948.737828597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 (2)'!$A$28:$A$35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(2)'!$H$20:$H$27</c:f>
              <c:numCache>
                <c:formatCode>General</c:formatCode>
                <c:ptCount val="8"/>
                <c:pt idx="0">
                  <c:v>96000</c:v>
                </c:pt>
                <c:pt idx="1">
                  <c:v>53333.333333333336</c:v>
                </c:pt>
                <c:pt idx="2">
                  <c:v>180444.44444444441</c:v>
                </c:pt>
                <c:pt idx="3">
                  <c:v>120000</c:v>
                </c:pt>
                <c:pt idx="4">
                  <c:v>103111.11111111117</c:v>
                </c:pt>
                <c:pt idx="5">
                  <c:v>5475555.555555555</c:v>
                </c:pt>
                <c:pt idx="6">
                  <c:v>9719111.1111111101</c:v>
                </c:pt>
                <c:pt idx="7">
                  <c:v>22721777.77777778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B-4235-A19C-7B345E7778E0}"/>
            </c:ext>
          </c:extLst>
        </c:ser>
        <c:ser>
          <c:idx val="1"/>
          <c:order val="1"/>
          <c:tx>
            <c:strRef>
              <c:f>'results_analysis rand (2)'!$C$3</c:f>
              <c:strCache>
                <c:ptCount val="1"/>
                <c:pt idx="0">
                  <c:v>1315Z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'results_analysis rand (2)'!$K$20:$K$27</c:f>
                <c:numCache>
                  <c:formatCode>General</c:formatCode>
                  <c:ptCount val="8"/>
                  <c:pt idx="0">
                    <c:v>183312.72611457054</c:v>
                  </c:pt>
                  <c:pt idx="1">
                    <c:v>229302.32348486042</c:v>
                  </c:pt>
                  <c:pt idx="2">
                    <c:v>83031.453210348074</c:v>
                  </c:pt>
                  <c:pt idx="3">
                    <c:v>290770.6236117321</c:v>
                  </c:pt>
                  <c:pt idx="4">
                    <c:v>1042675.191781005</c:v>
                  </c:pt>
                  <c:pt idx="5">
                    <c:v>6895202.8412674144</c:v>
                  </c:pt>
                  <c:pt idx="6">
                    <c:v>4284670.3490467034</c:v>
                  </c:pt>
                  <c:pt idx="7">
                    <c:v>6912970.0965327173</c:v>
                  </c:pt>
                </c:numCache>
              </c:numRef>
            </c:plus>
            <c:minus>
              <c:numRef>
                <c:f>'results_analysis rand (2)'!$K$20:$K$27</c:f>
                <c:numCache>
                  <c:formatCode>General</c:formatCode>
                  <c:ptCount val="8"/>
                  <c:pt idx="0">
                    <c:v>183312.72611457054</c:v>
                  </c:pt>
                  <c:pt idx="1">
                    <c:v>229302.32348486042</c:v>
                  </c:pt>
                  <c:pt idx="2">
                    <c:v>83031.453210348074</c:v>
                  </c:pt>
                  <c:pt idx="3">
                    <c:v>290770.6236117321</c:v>
                  </c:pt>
                  <c:pt idx="4">
                    <c:v>1042675.191781005</c:v>
                  </c:pt>
                  <c:pt idx="5">
                    <c:v>6895202.8412674144</c:v>
                  </c:pt>
                  <c:pt idx="6">
                    <c:v>4284670.3490467034</c:v>
                  </c:pt>
                  <c:pt idx="7">
                    <c:v>6912970.0965327173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'results_analysis rand (2)'!$A$28:$A$35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(2)'!$I$20:$I$27</c:f>
              <c:numCache>
                <c:formatCode>General</c:formatCode>
                <c:ptCount val="8"/>
                <c:pt idx="0">
                  <c:v>4657333.333333333</c:v>
                </c:pt>
                <c:pt idx="1">
                  <c:v>6049333.333333333</c:v>
                </c:pt>
                <c:pt idx="2">
                  <c:v>10674666.666666666</c:v>
                </c:pt>
                <c:pt idx="3">
                  <c:v>17217333.333333332</c:v>
                </c:pt>
                <c:pt idx="4">
                  <c:v>48461333.333333336</c:v>
                </c:pt>
                <c:pt idx="5">
                  <c:v>319106666.66666669</c:v>
                </c:pt>
                <c:pt idx="6">
                  <c:v>354640000</c:v>
                </c:pt>
                <c:pt idx="7">
                  <c:v>534173333.33333331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B-4235-A19C-7B345E77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945503"/>
        <c:axId val="1525956319"/>
      </c:lineChart>
      <c:catAx>
        <c:axId val="15259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6319"/>
        <c:crosses val="autoZero"/>
        <c:auto val="1"/>
        <c:lblAlgn val="ctr"/>
        <c:lblOffset val="100"/>
        <c:noMultiLvlLbl val="0"/>
      </c:catAx>
      <c:valAx>
        <c:axId val="15259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Time serie absolute count prediction with random forest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'results_analysis rand (2)'!$B$3</c:f>
              <c:strCache>
                <c:ptCount val="1"/>
                <c:pt idx="0">
                  <c:v>124Z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'results_analysis rand (2)'!$A$28:$A$35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(2)'!$H$20:$H$27</c:f>
              <c:numCache>
                <c:formatCode>General</c:formatCode>
                <c:ptCount val="8"/>
                <c:pt idx="0">
                  <c:v>96000</c:v>
                </c:pt>
                <c:pt idx="1">
                  <c:v>53333.333333333336</c:v>
                </c:pt>
                <c:pt idx="2">
                  <c:v>180444.44444444441</c:v>
                </c:pt>
                <c:pt idx="3">
                  <c:v>120000</c:v>
                </c:pt>
                <c:pt idx="4">
                  <c:v>103111.11111111117</c:v>
                </c:pt>
                <c:pt idx="5">
                  <c:v>5475555.555555555</c:v>
                </c:pt>
                <c:pt idx="6">
                  <c:v>9719111.1111111101</c:v>
                </c:pt>
                <c:pt idx="7">
                  <c:v>22721777.77777778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4-42F6-B5A0-2F6D2EB409C0}"/>
            </c:ext>
          </c:extLst>
        </c:ser>
        <c:ser>
          <c:idx val="1"/>
          <c:order val="1"/>
          <c:tx>
            <c:strRef>
              <c:f>'results_analysis rand (2)'!$C$3</c:f>
              <c:strCache>
                <c:ptCount val="1"/>
                <c:pt idx="0">
                  <c:v>1315Z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'results_analysis rand (2)'!$A$28:$A$35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41</c:v>
                </c:pt>
                <c:pt idx="6">
                  <c:v>48</c:v>
                </c:pt>
                <c:pt idx="7">
                  <c:v>72</c:v>
                </c:pt>
              </c:numCache>
            </c:numRef>
          </c:cat>
          <c:val>
            <c:numRef>
              <c:f>'results_analysis rand (2)'!$I$20:$I$27</c:f>
              <c:numCache>
                <c:formatCode>General</c:formatCode>
                <c:ptCount val="8"/>
                <c:pt idx="0">
                  <c:v>4657333.333333333</c:v>
                </c:pt>
                <c:pt idx="1">
                  <c:v>6049333.333333333</c:v>
                </c:pt>
                <c:pt idx="2">
                  <c:v>10674666.666666666</c:v>
                </c:pt>
                <c:pt idx="3">
                  <c:v>17217333.333333332</c:v>
                </c:pt>
                <c:pt idx="4">
                  <c:v>48461333.333333336</c:v>
                </c:pt>
                <c:pt idx="5">
                  <c:v>319106666.66666669</c:v>
                </c:pt>
                <c:pt idx="6">
                  <c:v>354640000</c:v>
                </c:pt>
                <c:pt idx="7">
                  <c:v>534173333.33333331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4-42F6-B5A0-2F6D2EB40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945503"/>
        <c:axId val="1525956319"/>
      </c:lineChart>
      <c:catAx>
        <c:axId val="152594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56319"/>
        <c:crosses val="autoZero"/>
        <c:auto val="1"/>
        <c:lblAlgn val="ctr"/>
        <c:lblOffset val="100"/>
        <c:noMultiLvlLbl val="0"/>
      </c:catAx>
      <c:valAx>
        <c:axId val="1525956319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247296</xdr:colOff>
      <xdr:row>8</xdr:row>
      <xdr:rowOff>181330</xdr:rowOff>
    </xdr:from>
    <xdr:to>
      <xdr:col>19</xdr:col>
      <xdr:colOff>416530</xdr:colOff>
      <xdr:row>23</xdr:row>
      <xdr:rowOff>166090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FEAED8-9655-4721-8470-B45D2CD11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222487</xdr:colOff>
      <xdr:row>24</xdr:row>
      <xdr:rowOff>36992</xdr:rowOff>
    </xdr:from>
    <xdr:to>
      <xdr:col>19</xdr:col>
      <xdr:colOff>391721</xdr:colOff>
      <xdr:row>39</xdr:row>
      <xdr:rowOff>21752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E8AFCC-29BC-491B-99E8-D86E50CFE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431947</xdr:colOff>
      <xdr:row>6</xdr:row>
      <xdr:rowOff>181197</xdr:rowOff>
    </xdr:from>
    <xdr:to>
      <xdr:col>18</xdr:col>
      <xdr:colOff>423086</xdr:colOff>
      <xdr:row>22</xdr:row>
      <xdr:rowOff>443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D5EF4F-347C-4615-A1B8-9B193DA0E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418656</xdr:colOff>
      <xdr:row>9</xdr:row>
      <xdr:rowOff>154615</xdr:rowOff>
    </xdr:from>
    <xdr:to>
      <xdr:col>10</xdr:col>
      <xdr:colOff>19935</xdr:colOff>
      <xdr:row>24</xdr:row>
      <xdr:rowOff>155501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AB337D-A3DE-4B96-9DDD-83F7B7551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519202</xdr:colOff>
      <xdr:row>1</xdr:row>
      <xdr:rowOff>157005</xdr:rowOff>
    </xdr:from>
    <xdr:to>
      <xdr:col>11</xdr:col>
      <xdr:colOff>556053</xdr:colOff>
      <xdr:row>17</xdr:row>
      <xdr:rowOff>178410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40A58-A329-407A-9CDA-FA0CB8AB1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682226</xdr:colOff>
      <xdr:row>29</xdr:row>
      <xdr:rowOff>80551</xdr:rowOff>
    </xdr:from>
    <xdr:to>
      <xdr:col>7</xdr:col>
      <xdr:colOff>222837</xdr:colOff>
      <xdr:row>44</xdr:row>
      <xdr:rowOff>50596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D48C5-F263-4A42-B1C6-46A08FBC0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260006</xdr:colOff>
      <xdr:row>8</xdr:row>
      <xdr:rowOff>8236</xdr:rowOff>
    </xdr:from>
    <xdr:to>
      <xdr:col>18</xdr:col>
      <xdr:colOff>581797</xdr:colOff>
      <xdr:row>24</xdr:row>
      <xdr:rowOff>149311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F5682-4CA3-4173-8893-87F584BA6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288324</xdr:colOff>
      <xdr:row>25</xdr:row>
      <xdr:rowOff>159608</xdr:rowOff>
    </xdr:from>
    <xdr:to>
      <xdr:col>20</xdr:col>
      <xdr:colOff>280602</xdr:colOff>
      <xdr:row>42</xdr:row>
      <xdr:rowOff>115331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21237A-D6CF-4199-85F9-5A9443E41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519202</xdr:colOff>
      <xdr:row>1</xdr:row>
      <xdr:rowOff>157005</xdr:rowOff>
    </xdr:from>
    <xdr:to>
      <xdr:col>11</xdr:col>
      <xdr:colOff>556053</xdr:colOff>
      <xdr:row>17</xdr:row>
      <xdr:rowOff>178410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5A46F-4D79-4A26-83D9-B9FC161AC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682226</xdr:colOff>
      <xdr:row>29</xdr:row>
      <xdr:rowOff>80551</xdr:rowOff>
    </xdr:from>
    <xdr:to>
      <xdr:col>7</xdr:col>
      <xdr:colOff>222837</xdr:colOff>
      <xdr:row>44</xdr:row>
      <xdr:rowOff>50596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CAC339-A185-4ED6-BB53-F7F294C0A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260006</xdr:colOff>
      <xdr:row>8</xdr:row>
      <xdr:rowOff>8236</xdr:rowOff>
    </xdr:from>
    <xdr:to>
      <xdr:col>18</xdr:col>
      <xdr:colOff>581797</xdr:colOff>
      <xdr:row>24</xdr:row>
      <xdr:rowOff>149311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A7E4D5-9C08-42E4-B008-09D9ACC47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288324</xdr:colOff>
      <xdr:row>25</xdr:row>
      <xdr:rowOff>159608</xdr:rowOff>
    </xdr:from>
    <xdr:to>
      <xdr:col>20</xdr:col>
      <xdr:colOff>280602</xdr:colOff>
      <xdr:row>42</xdr:row>
      <xdr:rowOff>115331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59FCEB-D923-4130-B5E7-FD5E20301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9" sqref="B29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6"/>
  <sheetViews>
    <sheetView topLeftCell="L1" workbookViewId="0">
      <selection activeCell="G1" sqref="G1"/>
    </sheetView>
  </sheetViews>
  <sheetFormatPr defaultRowHeight="14.4" x14ac:dyDescent="0.55000000000000004"/>
  <cols>
    <col min="1" max="1" width="8.89453125" style="3"/>
    <col min="2" max="2" width="6.1015625" style="4" bestFit="1" customWidth="1"/>
    <col min="3" max="3" width="8.89453125" style="3"/>
    <col min="4" max="4" width="8.89453125" style="4"/>
    <col min="5" max="5" width="8.89453125" style="3"/>
    <col min="6" max="6" width="8.89453125" style="4"/>
  </cols>
  <sheetData>
    <row r="1" spans="1:19" x14ac:dyDescent="0.55000000000000004">
      <c r="A1" s="1" t="s">
        <v>0</v>
      </c>
      <c r="B1" s="2"/>
      <c r="C1" s="1" t="s">
        <v>6</v>
      </c>
      <c r="D1" s="2"/>
      <c r="E1" s="1" t="s">
        <v>7</v>
      </c>
      <c r="F1" s="2"/>
      <c r="H1" s="48">
        <v>1</v>
      </c>
      <c r="I1" s="49"/>
      <c r="J1" s="49"/>
      <c r="K1" s="50"/>
      <c r="L1" s="48">
        <v>2</v>
      </c>
      <c r="M1" s="49"/>
      <c r="N1" s="49"/>
      <c r="O1" s="50"/>
      <c r="P1" s="48">
        <v>3</v>
      </c>
      <c r="Q1" s="49"/>
      <c r="R1" s="49"/>
      <c r="S1" s="50"/>
    </row>
    <row r="2" spans="1:19" x14ac:dyDescent="0.55000000000000004">
      <c r="A2" s="3" t="s">
        <v>1</v>
      </c>
      <c r="B2" s="4">
        <v>2594</v>
      </c>
      <c r="C2" s="3" t="s">
        <v>1</v>
      </c>
      <c r="D2" s="4">
        <v>2684</v>
      </c>
      <c r="E2" s="3" t="s">
        <v>1</v>
      </c>
      <c r="F2" s="4">
        <v>2454</v>
      </c>
      <c r="G2" t="s">
        <v>56</v>
      </c>
      <c r="H2" s="3" t="str">
        <f>A2</f>
        <v>124Z</v>
      </c>
      <c r="I2" s="7" t="str">
        <f>A3</f>
        <v>1315Z</v>
      </c>
      <c r="J2" s="7" t="s">
        <v>55</v>
      </c>
      <c r="K2" s="4" t="s">
        <v>4</v>
      </c>
      <c r="L2" s="3" t="str">
        <f>E2</f>
        <v>124Z</v>
      </c>
      <c r="M2" s="7" t="str">
        <f>E3</f>
        <v>1315Z</v>
      </c>
      <c r="N2" s="7" t="s">
        <v>55</v>
      </c>
      <c r="O2" s="4" t="s">
        <v>4</v>
      </c>
      <c r="P2" s="3" t="s">
        <v>1</v>
      </c>
      <c r="Q2" s="7" t="s">
        <v>2</v>
      </c>
      <c r="R2" s="7" t="s">
        <v>55</v>
      </c>
      <c r="S2" s="4" t="s">
        <v>4</v>
      </c>
    </row>
    <row r="3" spans="1:19" ht="14.7" thickBot="1" x14ac:dyDescent="0.6">
      <c r="A3" s="3" t="s">
        <v>2</v>
      </c>
      <c r="B3" s="4">
        <v>738</v>
      </c>
      <c r="C3" s="3" t="s">
        <v>2</v>
      </c>
      <c r="D3" s="4">
        <v>932</v>
      </c>
      <c r="E3" s="3" t="s">
        <v>2</v>
      </c>
      <c r="F3" s="4">
        <v>978</v>
      </c>
      <c r="G3" s="9">
        <v>100</v>
      </c>
      <c r="H3" s="5">
        <f>B2</f>
        <v>2594</v>
      </c>
      <c r="I3" s="8">
        <f>B3</f>
        <v>738</v>
      </c>
      <c r="J3" s="8">
        <f>B4</f>
        <v>5551</v>
      </c>
      <c r="K3" s="6">
        <f>B5</f>
        <v>3036</v>
      </c>
      <c r="L3" s="5">
        <f>D2</f>
        <v>2684</v>
      </c>
      <c r="M3" s="8">
        <f>D3</f>
        <v>932</v>
      </c>
      <c r="N3" s="8">
        <f>D4</f>
        <v>6939</v>
      </c>
      <c r="O3" s="6">
        <f>D5</f>
        <v>3190</v>
      </c>
      <c r="P3" s="5">
        <f>F2</f>
        <v>2454</v>
      </c>
      <c r="Q3" s="8">
        <f>F3</f>
        <v>978</v>
      </c>
      <c r="R3" s="8">
        <f>F4</f>
        <v>6719</v>
      </c>
      <c r="S3" s="6">
        <f>F5</f>
        <v>3250</v>
      </c>
    </row>
    <row r="4" spans="1:19" x14ac:dyDescent="0.55000000000000004">
      <c r="A4" s="3" t="s">
        <v>3</v>
      </c>
      <c r="B4" s="4">
        <v>5551</v>
      </c>
      <c r="C4" s="3" t="s">
        <v>3</v>
      </c>
      <c r="D4" s="4">
        <v>6939</v>
      </c>
      <c r="E4" s="3" t="s">
        <v>3</v>
      </c>
      <c r="F4" s="4">
        <v>6719</v>
      </c>
    </row>
    <row r="5" spans="1:19" x14ac:dyDescent="0.55000000000000004">
      <c r="A5" s="3" t="s">
        <v>4</v>
      </c>
      <c r="B5" s="4">
        <v>3036</v>
      </c>
      <c r="C5" s="3" t="s">
        <v>4</v>
      </c>
      <c r="D5" s="4">
        <v>3190</v>
      </c>
      <c r="E5" s="3" t="s">
        <v>4</v>
      </c>
      <c r="F5" s="4">
        <v>3250</v>
      </c>
    </row>
    <row r="6" spans="1:19" ht="14.7" thickBot="1" x14ac:dyDescent="0.6">
      <c r="A6" s="3" t="s">
        <v>5</v>
      </c>
      <c r="B6" s="4">
        <v>11919</v>
      </c>
      <c r="C6" s="3" t="s">
        <v>5</v>
      </c>
      <c r="D6" s="4">
        <v>13745</v>
      </c>
      <c r="E6" s="3" t="s">
        <v>5</v>
      </c>
      <c r="F6" s="4">
        <v>13401</v>
      </c>
    </row>
    <row r="7" spans="1:19" x14ac:dyDescent="0.55000000000000004">
      <c r="A7" s="3" t="s">
        <v>8</v>
      </c>
      <c r="D7" s="4" t="s">
        <v>9</v>
      </c>
      <c r="E7" s="3" t="s">
        <v>10</v>
      </c>
      <c r="H7" s="48">
        <v>1</v>
      </c>
      <c r="I7" s="49"/>
      <c r="J7" s="49"/>
      <c r="K7" s="50"/>
      <c r="L7" s="48">
        <v>2</v>
      </c>
      <c r="M7" s="49"/>
      <c r="N7" s="49"/>
      <c r="O7" s="50"/>
      <c r="P7" s="48">
        <v>3</v>
      </c>
      <c r="Q7" s="49"/>
      <c r="R7" s="49"/>
      <c r="S7" s="50"/>
    </row>
    <row r="8" spans="1:19" x14ac:dyDescent="0.55000000000000004">
      <c r="A8" s="3" t="s">
        <v>1</v>
      </c>
      <c r="B8" s="4">
        <v>1573</v>
      </c>
      <c r="C8" s="3" t="s">
        <v>1</v>
      </c>
      <c r="D8" s="4">
        <v>1381</v>
      </c>
      <c r="E8" s="3" t="s">
        <v>1</v>
      </c>
      <c r="F8" s="4">
        <v>1346</v>
      </c>
      <c r="G8" t="s">
        <v>56</v>
      </c>
      <c r="H8" s="3" t="str">
        <f>A8</f>
        <v>124Z</v>
      </c>
      <c r="I8" s="7" t="str">
        <f>A9</f>
        <v>1315Z</v>
      </c>
      <c r="J8" s="7" t="s">
        <v>55</v>
      </c>
      <c r="K8" s="4" t="s">
        <v>4</v>
      </c>
      <c r="L8" s="3" t="str">
        <f>E8</f>
        <v>124Z</v>
      </c>
      <c r="M8" s="7" t="str">
        <f>E9</f>
        <v>1315Z</v>
      </c>
      <c r="N8" s="7" t="s">
        <v>55</v>
      </c>
      <c r="O8" s="4" t="s">
        <v>4</v>
      </c>
      <c r="P8" s="3" t="s">
        <v>1</v>
      </c>
      <c r="Q8" s="7" t="s">
        <v>2</v>
      </c>
      <c r="R8" s="7" t="s">
        <v>55</v>
      </c>
      <c r="S8" s="4" t="s">
        <v>4</v>
      </c>
    </row>
    <row r="9" spans="1:19" ht="14.7" thickBot="1" x14ac:dyDescent="0.6">
      <c r="A9" s="3" t="s">
        <v>2</v>
      </c>
      <c r="B9" s="4">
        <v>1135</v>
      </c>
      <c r="C9" s="3" t="s">
        <v>2</v>
      </c>
      <c r="D9" s="4">
        <v>1096</v>
      </c>
      <c r="E9" s="3" t="s">
        <v>2</v>
      </c>
      <c r="F9" s="4">
        <v>1230</v>
      </c>
      <c r="G9" s="9">
        <v>100</v>
      </c>
      <c r="H9" s="5">
        <f>B8</f>
        <v>1573</v>
      </c>
      <c r="I9" s="8">
        <f>B9</f>
        <v>1135</v>
      </c>
      <c r="J9" s="8">
        <f>B10</f>
        <v>3151</v>
      </c>
      <c r="K9" s="6">
        <f>B11</f>
        <v>1801</v>
      </c>
      <c r="L9" s="5">
        <f>D8</f>
        <v>1381</v>
      </c>
      <c r="M9" s="8">
        <f>D9</f>
        <v>1096</v>
      </c>
      <c r="N9" s="8">
        <f>D10</f>
        <v>2790</v>
      </c>
      <c r="O9" s="6">
        <f>D11</f>
        <v>1633</v>
      </c>
      <c r="P9" s="5">
        <f>F8</f>
        <v>1346</v>
      </c>
      <c r="Q9" s="8">
        <f>F9</f>
        <v>1230</v>
      </c>
      <c r="R9" s="8">
        <f>F10</f>
        <v>2646</v>
      </c>
      <c r="S9" s="6">
        <f>F11</f>
        <v>1618</v>
      </c>
    </row>
    <row r="10" spans="1:19" x14ac:dyDescent="0.55000000000000004">
      <c r="A10" s="3" t="s">
        <v>3</v>
      </c>
      <c r="B10" s="4">
        <v>3151</v>
      </c>
      <c r="C10" s="3" t="s">
        <v>3</v>
      </c>
      <c r="D10" s="4">
        <v>2790</v>
      </c>
      <c r="E10" s="3" t="s">
        <v>3</v>
      </c>
      <c r="F10" s="4">
        <v>2646</v>
      </c>
    </row>
    <row r="11" spans="1:19" x14ac:dyDescent="0.55000000000000004">
      <c r="A11" s="3" t="s">
        <v>4</v>
      </c>
      <c r="B11" s="4">
        <v>1801</v>
      </c>
      <c r="C11" s="3" t="s">
        <v>4</v>
      </c>
      <c r="D11" s="4">
        <v>1633</v>
      </c>
      <c r="E11" s="3" t="s">
        <v>4</v>
      </c>
      <c r="F11" s="4">
        <v>1618</v>
      </c>
    </row>
    <row r="12" spans="1:19" ht="14.7" thickBot="1" x14ac:dyDescent="0.6">
      <c r="A12" s="3" t="s">
        <v>5</v>
      </c>
      <c r="B12" s="4">
        <v>7660</v>
      </c>
      <c r="C12" s="3" t="s">
        <v>5</v>
      </c>
      <c r="D12" s="4">
        <v>6900</v>
      </c>
      <c r="E12" s="3" t="s">
        <v>5</v>
      </c>
      <c r="F12" s="4">
        <v>6840</v>
      </c>
    </row>
    <row r="13" spans="1:19" x14ac:dyDescent="0.55000000000000004">
      <c r="A13" s="3" t="s">
        <v>11</v>
      </c>
      <c r="C13" s="3" t="s">
        <v>12</v>
      </c>
      <c r="E13" s="3" t="s">
        <v>13</v>
      </c>
      <c r="H13" s="48">
        <v>1</v>
      </c>
      <c r="I13" s="49"/>
      <c r="J13" s="49"/>
      <c r="K13" s="50"/>
      <c r="L13" s="48">
        <v>2</v>
      </c>
      <c r="M13" s="49"/>
      <c r="N13" s="49"/>
      <c r="O13" s="50"/>
      <c r="P13" s="48">
        <v>3</v>
      </c>
      <c r="Q13" s="49"/>
      <c r="R13" s="49"/>
      <c r="S13" s="50"/>
    </row>
    <row r="14" spans="1:19" x14ac:dyDescent="0.55000000000000004">
      <c r="A14" s="3" t="s">
        <v>1</v>
      </c>
      <c r="B14" s="4">
        <v>987</v>
      </c>
      <c r="C14" s="3" t="s">
        <v>1</v>
      </c>
      <c r="D14" s="4">
        <v>1078</v>
      </c>
      <c r="E14" s="3" t="s">
        <v>1</v>
      </c>
      <c r="F14" s="4">
        <v>887</v>
      </c>
      <c r="G14" t="s">
        <v>56</v>
      </c>
      <c r="H14" s="3" t="str">
        <f>A14</f>
        <v>124Z</v>
      </c>
      <c r="I14" s="7" t="str">
        <f>A15</f>
        <v>1315Z</v>
      </c>
      <c r="J14" s="7" t="s">
        <v>55</v>
      </c>
      <c r="K14" s="4" t="s">
        <v>4</v>
      </c>
      <c r="L14" s="3" t="str">
        <f>E14</f>
        <v>124Z</v>
      </c>
      <c r="M14" s="7" t="str">
        <f>E15</f>
        <v>1315Z</v>
      </c>
      <c r="N14" s="7" t="s">
        <v>55</v>
      </c>
      <c r="O14" s="4" t="s">
        <v>4</v>
      </c>
      <c r="P14" s="3" t="s">
        <v>1</v>
      </c>
      <c r="Q14" s="7" t="s">
        <v>2</v>
      </c>
      <c r="R14" s="7" t="s">
        <v>55</v>
      </c>
      <c r="S14" s="4" t="s">
        <v>4</v>
      </c>
    </row>
    <row r="15" spans="1:19" ht="14.7" thickBot="1" x14ac:dyDescent="0.6">
      <c r="A15" s="3" t="s">
        <v>2</v>
      </c>
      <c r="B15" s="4">
        <v>2542</v>
      </c>
      <c r="C15" s="3" t="s">
        <v>2</v>
      </c>
      <c r="D15" s="4">
        <v>2443</v>
      </c>
      <c r="E15" s="3" t="s">
        <v>2</v>
      </c>
      <c r="F15" s="4">
        <v>2500</v>
      </c>
      <c r="G15" s="9">
        <v>100</v>
      </c>
      <c r="H15" s="5">
        <f>B14</f>
        <v>987</v>
      </c>
      <c r="I15" s="8">
        <f>B15</f>
        <v>2542</v>
      </c>
      <c r="J15" s="8">
        <f>B16</f>
        <v>2725</v>
      </c>
      <c r="K15" s="6">
        <f>B17</f>
        <v>1355</v>
      </c>
      <c r="L15" s="5">
        <f>D14</f>
        <v>1078</v>
      </c>
      <c r="M15" s="8">
        <f>D15</f>
        <v>2443</v>
      </c>
      <c r="N15" s="8">
        <f>D16</f>
        <v>2144</v>
      </c>
      <c r="O15" s="6">
        <f>D17</f>
        <v>1323</v>
      </c>
      <c r="P15" s="5">
        <f>F14</f>
        <v>887</v>
      </c>
      <c r="Q15" s="8">
        <f>F15</f>
        <v>2500</v>
      </c>
      <c r="R15" s="8">
        <f>F16</f>
        <v>2277</v>
      </c>
      <c r="S15" s="6">
        <f>F17</f>
        <v>1334</v>
      </c>
    </row>
    <row r="16" spans="1:19" x14ac:dyDescent="0.55000000000000004">
      <c r="A16" s="3" t="s">
        <v>3</v>
      </c>
      <c r="B16" s="4">
        <v>2725</v>
      </c>
      <c r="C16" s="3" t="s">
        <v>3</v>
      </c>
      <c r="D16" s="4">
        <v>2144</v>
      </c>
      <c r="E16" s="3" t="s">
        <v>3</v>
      </c>
      <c r="F16" s="4">
        <v>2277</v>
      </c>
    </row>
    <row r="17" spans="1:19" x14ac:dyDescent="0.55000000000000004">
      <c r="A17" s="3" t="s">
        <v>4</v>
      </c>
      <c r="B17" s="4">
        <v>1355</v>
      </c>
      <c r="C17" s="3" t="s">
        <v>4</v>
      </c>
      <c r="D17" s="4">
        <v>1323</v>
      </c>
      <c r="E17" s="3" t="s">
        <v>4</v>
      </c>
      <c r="F17" s="4">
        <v>1334</v>
      </c>
    </row>
    <row r="18" spans="1:19" ht="14.7" thickBot="1" x14ac:dyDescent="0.6">
      <c r="A18" s="3" t="s">
        <v>5</v>
      </c>
      <c r="B18" s="4">
        <v>7609</v>
      </c>
      <c r="C18" s="3" t="s">
        <v>5</v>
      </c>
      <c r="D18" s="4">
        <v>6988</v>
      </c>
      <c r="E18" s="3" t="s">
        <v>5</v>
      </c>
      <c r="F18" s="4">
        <v>6998</v>
      </c>
    </row>
    <row r="19" spans="1:19" x14ac:dyDescent="0.55000000000000004">
      <c r="A19" s="3" t="s">
        <v>14</v>
      </c>
      <c r="C19" s="3" t="s">
        <v>15</v>
      </c>
      <c r="E19" s="3" t="s">
        <v>16</v>
      </c>
      <c r="H19" s="48">
        <v>1</v>
      </c>
      <c r="I19" s="49"/>
      <c r="J19" s="49"/>
      <c r="K19" s="50"/>
      <c r="L19" s="48">
        <v>2</v>
      </c>
      <c r="M19" s="49"/>
      <c r="N19" s="49"/>
      <c r="O19" s="50"/>
      <c r="P19" s="48">
        <v>3</v>
      </c>
      <c r="Q19" s="49"/>
      <c r="R19" s="49"/>
      <c r="S19" s="50"/>
    </row>
    <row r="20" spans="1:19" x14ac:dyDescent="0.55000000000000004">
      <c r="A20" s="3" t="s">
        <v>1</v>
      </c>
      <c r="B20" s="4">
        <v>822</v>
      </c>
      <c r="C20" s="3" t="s">
        <v>1</v>
      </c>
      <c r="D20" s="4">
        <v>716</v>
      </c>
      <c r="E20" s="3" t="s">
        <v>1</v>
      </c>
      <c r="F20" s="4">
        <v>739</v>
      </c>
      <c r="G20" t="s">
        <v>56</v>
      </c>
      <c r="H20" s="3" t="s">
        <v>1</v>
      </c>
      <c r="I20" s="7" t="s">
        <v>2</v>
      </c>
      <c r="J20" s="7" t="s">
        <v>55</v>
      </c>
      <c r="K20" s="4" t="s">
        <v>4</v>
      </c>
      <c r="L20" s="3" t="s">
        <v>1</v>
      </c>
      <c r="M20" s="7" t="s">
        <v>2</v>
      </c>
      <c r="N20" s="7" t="s">
        <v>55</v>
      </c>
      <c r="O20" s="4" t="s">
        <v>4</v>
      </c>
      <c r="P20" s="3" t="s">
        <v>1</v>
      </c>
      <c r="Q20" s="7" t="s">
        <v>2</v>
      </c>
      <c r="R20" s="7" t="s">
        <v>55</v>
      </c>
      <c r="S20" s="4" t="s">
        <v>4</v>
      </c>
    </row>
    <row r="21" spans="1:19" ht="14.7" thickBot="1" x14ac:dyDescent="0.6">
      <c r="A21" s="3" t="s">
        <v>2</v>
      </c>
      <c r="B21" s="4">
        <v>4352</v>
      </c>
      <c r="C21" s="3" t="s">
        <v>2</v>
      </c>
      <c r="D21" s="4">
        <v>4238</v>
      </c>
      <c r="E21" s="3" t="s">
        <v>2</v>
      </c>
      <c r="F21" s="4">
        <v>4493</v>
      </c>
      <c r="G21" s="9">
        <v>100</v>
      </c>
      <c r="H21" s="5">
        <f>B20</f>
        <v>822</v>
      </c>
      <c r="I21" s="8">
        <f>B21</f>
        <v>4352</v>
      </c>
      <c r="J21" s="8">
        <f>B22</f>
        <v>1476</v>
      </c>
      <c r="K21" s="6">
        <f>B23</f>
        <v>1054</v>
      </c>
      <c r="L21" s="5">
        <f>D20</f>
        <v>716</v>
      </c>
      <c r="M21" s="8">
        <f>D21</f>
        <v>4238</v>
      </c>
      <c r="N21" s="8">
        <f>D22</f>
        <v>1556</v>
      </c>
      <c r="O21" s="6">
        <f>D23</f>
        <v>1036</v>
      </c>
      <c r="P21" s="5">
        <f>F20</f>
        <v>739</v>
      </c>
      <c r="Q21" s="8">
        <f>F21</f>
        <v>4493</v>
      </c>
      <c r="R21" s="8">
        <f>F22</f>
        <v>1503</v>
      </c>
      <c r="S21" s="6">
        <f>F23</f>
        <v>1063</v>
      </c>
    </row>
    <row r="22" spans="1:19" x14ac:dyDescent="0.55000000000000004">
      <c r="A22" s="3" t="s">
        <v>3</v>
      </c>
      <c r="B22" s="4">
        <v>1476</v>
      </c>
      <c r="C22" s="3" t="s">
        <v>3</v>
      </c>
      <c r="D22" s="4">
        <v>1556</v>
      </c>
      <c r="E22" s="3" t="s">
        <v>3</v>
      </c>
      <c r="F22" s="4">
        <v>1503</v>
      </c>
    </row>
    <row r="23" spans="1:19" x14ac:dyDescent="0.55000000000000004">
      <c r="A23" s="3" t="s">
        <v>4</v>
      </c>
      <c r="B23" s="4">
        <v>1054</v>
      </c>
      <c r="C23" s="3" t="s">
        <v>4</v>
      </c>
      <c r="D23" s="4">
        <v>1036</v>
      </c>
      <c r="E23" s="3" t="s">
        <v>4</v>
      </c>
      <c r="F23" s="4">
        <v>1063</v>
      </c>
    </row>
    <row r="24" spans="1:19" ht="14.7" thickBot="1" x14ac:dyDescent="0.6">
      <c r="A24" s="3" t="s">
        <v>5</v>
      </c>
      <c r="B24" s="4">
        <v>7704</v>
      </c>
      <c r="C24" s="3" t="s">
        <v>5</v>
      </c>
      <c r="D24" s="4">
        <v>7546</v>
      </c>
      <c r="E24" s="3" t="s">
        <v>5</v>
      </c>
      <c r="F24" s="4">
        <v>7798</v>
      </c>
    </row>
    <row r="25" spans="1:19" x14ac:dyDescent="0.55000000000000004">
      <c r="A25" s="3" t="s">
        <v>17</v>
      </c>
      <c r="C25" s="3" t="s">
        <v>18</v>
      </c>
      <c r="E25" s="3" t="s">
        <v>19</v>
      </c>
      <c r="H25" s="48">
        <v>1</v>
      </c>
      <c r="I25" s="49"/>
      <c r="J25" s="49"/>
      <c r="K25" s="50"/>
      <c r="L25" s="48">
        <v>2</v>
      </c>
      <c r="M25" s="49"/>
      <c r="N25" s="49"/>
      <c r="O25" s="50"/>
      <c r="P25" s="48">
        <v>3</v>
      </c>
      <c r="Q25" s="49"/>
      <c r="R25" s="49"/>
      <c r="S25" s="50"/>
    </row>
    <row r="26" spans="1:19" x14ac:dyDescent="0.55000000000000004">
      <c r="A26" s="3" t="s">
        <v>1</v>
      </c>
      <c r="B26" s="4">
        <v>1593</v>
      </c>
      <c r="C26" s="3" t="s">
        <v>1</v>
      </c>
      <c r="D26" s="4">
        <v>1384</v>
      </c>
      <c r="E26" s="3" t="s">
        <v>1</v>
      </c>
      <c r="F26" s="4">
        <v>1537</v>
      </c>
      <c r="G26" t="s">
        <v>56</v>
      </c>
      <c r="H26" s="3" t="s">
        <v>1</v>
      </c>
      <c r="I26" s="7" t="s">
        <v>2</v>
      </c>
      <c r="J26" s="7" t="s">
        <v>55</v>
      </c>
      <c r="K26" s="4" t="s">
        <v>4</v>
      </c>
      <c r="L26" s="3" t="s">
        <v>53</v>
      </c>
      <c r="M26" s="7" t="s">
        <v>54</v>
      </c>
      <c r="N26" s="7" t="s">
        <v>55</v>
      </c>
      <c r="O26" s="4" t="s">
        <v>4</v>
      </c>
      <c r="P26" s="3" t="s">
        <v>1</v>
      </c>
      <c r="Q26" s="7" t="s">
        <v>2</v>
      </c>
      <c r="R26" s="7" t="s">
        <v>55</v>
      </c>
      <c r="S26" s="4" t="s">
        <v>4</v>
      </c>
    </row>
    <row r="27" spans="1:19" ht="14.7" thickBot="1" x14ac:dyDescent="0.6">
      <c r="A27" s="3" t="s">
        <v>2</v>
      </c>
      <c r="B27" s="4">
        <v>13017</v>
      </c>
      <c r="C27" s="3" t="s">
        <v>2</v>
      </c>
      <c r="D27" s="4">
        <v>12400</v>
      </c>
      <c r="E27" s="3" t="s">
        <v>2</v>
      </c>
      <c r="F27" s="4">
        <v>12872</v>
      </c>
      <c r="G27" s="9">
        <v>100</v>
      </c>
      <c r="H27" s="5">
        <f>B26</f>
        <v>1593</v>
      </c>
      <c r="I27" s="8">
        <f>B27</f>
        <v>13017</v>
      </c>
      <c r="J27" s="8">
        <f>B28</f>
        <v>4313</v>
      </c>
      <c r="K27" s="6">
        <f>B29</f>
        <v>1967</v>
      </c>
      <c r="L27" s="5">
        <f>D26</f>
        <v>1384</v>
      </c>
      <c r="M27" s="8">
        <f>D27</f>
        <v>12400</v>
      </c>
      <c r="N27" s="8">
        <f>D28</f>
        <v>3851</v>
      </c>
      <c r="O27" s="6">
        <f>D29</f>
        <v>1792</v>
      </c>
      <c r="P27" s="5">
        <f>F26</f>
        <v>1537</v>
      </c>
      <c r="Q27" s="8">
        <f>F27</f>
        <v>12872</v>
      </c>
      <c r="R27" s="8">
        <f>F28</f>
        <v>3583</v>
      </c>
      <c r="S27" s="6">
        <f>F29</f>
        <v>1717</v>
      </c>
    </row>
    <row r="28" spans="1:19" x14ac:dyDescent="0.55000000000000004">
      <c r="A28" s="3" t="s">
        <v>3</v>
      </c>
      <c r="B28" s="4">
        <v>4313</v>
      </c>
      <c r="C28" s="3" t="s">
        <v>3</v>
      </c>
      <c r="D28" s="4">
        <v>3851</v>
      </c>
      <c r="E28" s="3" t="s">
        <v>3</v>
      </c>
      <c r="F28" s="4">
        <v>3583</v>
      </c>
    </row>
    <row r="29" spans="1:19" x14ac:dyDescent="0.55000000000000004">
      <c r="A29" s="3" t="s">
        <v>4</v>
      </c>
      <c r="B29" s="4">
        <v>1967</v>
      </c>
      <c r="C29" s="3" t="s">
        <v>4</v>
      </c>
      <c r="D29" s="4">
        <v>1792</v>
      </c>
      <c r="E29" s="3" t="s">
        <v>4</v>
      </c>
      <c r="F29" s="4">
        <v>1717</v>
      </c>
    </row>
    <row r="30" spans="1:19" ht="14.7" thickBot="1" x14ac:dyDescent="0.6">
      <c r="A30" s="3" t="s">
        <v>5</v>
      </c>
      <c r="B30" s="4">
        <v>20890</v>
      </c>
      <c r="C30" s="3" t="s">
        <v>5</v>
      </c>
      <c r="D30" s="4">
        <v>19427</v>
      </c>
      <c r="E30" s="3" t="s">
        <v>5</v>
      </c>
      <c r="F30" s="4">
        <v>19709</v>
      </c>
    </row>
    <row r="31" spans="1:19" x14ac:dyDescent="0.55000000000000004">
      <c r="A31" s="3" t="s">
        <v>20</v>
      </c>
      <c r="C31" s="3" t="s">
        <v>21</v>
      </c>
      <c r="E31" s="3" t="s">
        <v>22</v>
      </c>
      <c r="H31" s="48">
        <v>1</v>
      </c>
      <c r="I31" s="49"/>
      <c r="J31" s="49"/>
      <c r="K31" s="50"/>
      <c r="L31" s="48">
        <v>2</v>
      </c>
      <c r="M31" s="49"/>
      <c r="N31" s="49"/>
      <c r="O31" s="50"/>
      <c r="P31" s="48">
        <v>3</v>
      </c>
      <c r="Q31" s="49"/>
      <c r="R31" s="49"/>
      <c r="S31" s="50"/>
    </row>
    <row r="32" spans="1:19" x14ac:dyDescent="0.55000000000000004">
      <c r="A32" s="3" t="s">
        <v>1</v>
      </c>
      <c r="B32" s="4">
        <v>1161</v>
      </c>
      <c r="C32" s="3" t="s">
        <v>1</v>
      </c>
      <c r="D32" s="4">
        <v>1013</v>
      </c>
      <c r="E32" s="3" t="s">
        <v>1</v>
      </c>
      <c r="F32" s="4">
        <v>1068</v>
      </c>
      <c r="G32" t="s">
        <v>56</v>
      </c>
      <c r="H32" s="3" t="s">
        <v>1</v>
      </c>
      <c r="I32" s="7" t="s">
        <v>2</v>
      </c>
      <c r="J32" s="7" t="s">
        <v>55</v>
      </c>
      <c r="K32" s="4" t="s">
        <v>4</v>
      </c>
      <c r="L32" s="3" t="s">
        <v>1</v>
      </c>
      <c r="M32" s="7" t="s">
        <v>2</v>
      </c>
      <c r="N32" s="7" t="s">
        <v>55</v>
      </c>
      <c r="O32" s="4" t="s">
        <v>4</v>
      </c>
      <c r="P32" s="3" t="s">
        <v>1</v>
      </c>
      <c r="Q32" s="7" t="s">
        <v>2</v>
      </c>
      <c r="R32" s="7" t="s">
        <v>55</v>
      </c>
      <c r="S32" s="4" t="s">
        <v>4</v>
      </c>
    </row>
    <row r="33" spans="1:19" ht="14.7" thickBot="1" x14ac:dyDescent="0.6">
      <c r="A33" s="3" t="s">
        <v>2</v>
      </c>
      <c r="B33" s="4">
        <v>7450</v>
      </c>
      <c r="C33" s="3" t="s">
        <v>2</v>
      </c>
      <c r="D33" s="4">
        <v>7304</v>
      </c>
      <c r="E33" s="3" t="s">
        <v>2</v>
      </c>
      <c r="F33" s="4">
        <v>7669</v>
      </c>
      <c r="G33" s="9">
        <v>1000</v>
      </c>
      <c r="H33" s="5">
        <f>B32</f>
        <v>1161</v>
      </c>
      <c r="I33" s="8">
        <f>B33</f>
        <v>7450</v>
      </c>
      <c r="J33" s="8">
        <f>B34</f>
        <v>924</v>
      </c>
      <c r="K33" s="6">
        <f>B35</f>
        <v>1846</v>
      </c>
      <c r="L33" s="5">
        <f>D32</f>
        <v>1013</v>
      </c>
      <c r="M33" s="8">
        <f>D33</f>
        <v>7304</v>
      </c>
      <c r="N33" s="8">
        <f>D34</f>
        <v>893</v>
      </c>
      <c r="O33" s="6">
        <f>D35</f>
        <v>1718</v>
      </c>
      <c r="P33" s="5">
        <f>F32</f>
        <v>1068</v>
      </c>
      <c r="Q33" s="8">
        <f>F33</f>
        <v>7669</v>
      </c>
      <c r="R33" s="8">
        <f>F34</f>
        <v>856</v>
      </c>
      <c r="S33" s="6">
        <f>F35</f>
        <v>1876</v>
      </c>
    </row>
    <row r="34" spans="1:19" x14ac:dyDescent="0.55000000000000004">
      <c r="A34" s="3" t="s">
        <v>3</v>
      </c>
      <c r="B34" s="4">
        <v>924</v>
      </c>
      <c r="C34" s="3" t="s">
        <v>3</v>
      </c>
      <c r="D34" s="4">
        <v>893</v>
      </c>
      <c r="E34" s="3" t="s">
        <v>3</v>
      </c>
      <c r="F34" s="4">
        <v>856</v>
      </c>
    </row>
    <row r="35" spans="1:19" x14ac:dyDescent="0.55000000000000004">
      <c r="A35" s="3" t="s">
        <v>4</v>
      </c>
      <c r="B35" s="4">
        <v>1846</v>
      </c>
      <c r="C35" s="3" t="s">
        <v>4</v>
      </c>
      <c r="D35" s="4">
        <v>1718</v>
      </c>
      <c r="E35" s="3" t="s">
        <v>4</v>
      </c>
      <c r="F35" s="4">
        <v>1876</v>
      </c>
    </row>
    <row r="36" spans="1:19" ht="14.7" thickBot="1" x14ac:dyDescent="0.6">
      <c r="A36" s="3" t="s">
        <v>5</v>
      </c>
      <c r="B36" s="4">
        <v>11381</v>
      </c>
      <c r="C36" s="3" t="s">
        <v>5</v>
      </c>
      <c r="D36" s="4">
        <v>10928</v>
      </c>
      <c r="E36" s="3" t="s">
        <v>5</v>
      </c>
      <c r="F36" s="4">
        <v>11469</v>
      </c>
    </row>
    <row r="37" spans="1:19" x14ac:dyDescent="0.55000000000000004">
      <c r="A37" s="3" t="s">
        <v>23</v>
      </c>
      <c r="C37" s="3" t="s">
        <v>24</v>
      </c>
      <c r="E37" s="3" t="s">
        <v>25</v>
      </c>
      <c r="H37" s="48">
        <v>1</v>
      </c>
      <c r="I37" s="49"/>
      <c r="J37" s="49"/>
      <c r="K37" s="50"/>
      <c r="L37" s="48">
        <v>2</v>
      </c>
      <c r="M37" s="49"/>
      <c r="N37" s="49"/>
      <c r="O37" s="50"/>
      <c r="P37" s="48">
        <v>3</v>
      </c>
      <c r="Q37" s="49"/>
      <c r="R37" s="49"/>
      <c r="S37" s="50"/>
    </row>
    <row r="38" spans="1:19" x14ac:dyDescent="0.55000000000000004">
      <c r="A38" s="3" t="s">
        <v>1</v>
      </c>
      <c r="B38" s="4">
        <v>2021</v>
      </c>
      <c r="C38" s="3" t="s">
        <v>1</v>
      </c>
      <c r="D38" s="4">
        <v>1960</v>
      </c>
      <c r="E38" s="3" t="s">
        <v>1</v>
      </c>
      <c r="F38" s="4">
        <v>1969</v>
      </c>
      <c r="G38" t="s">
        <v>56</v>
      </c>
      <c r="H38" s="3" t="s">
        <v>1</v>
      </c>
      <c r="I38" s="7" t="s">
        <v>2</v>
      </c>
      <c r="J38" s="7" t="s">
        <v>55</v>
      </c>
      <c r="K38" s="4" t="s">
        <v>4</v>
      </c>
      <c r="L38" s="3" t="s">
        <v>1</v>
      </c>
      <c r="M38" s="7" t="s">
        <v>2</v>
      </c>
      <c r="N38" s="7" t="s">
        <v>55</v>
      </c>
      <c r="O38" s="4" t="s">
        <v>4</v>
      </c>
      <c r="P38" s="3" t="s">
        <v>1</v>
      </c>
      <c r="Q38" s="7" t="s">
        <v>2</v>
      </c>
      <c r="R38" s="7" t="s">
        <v>55</v>
      </c>
      <c r="S38" s="4" t="s">
        <v>4</v>
      </c>
    </row>
    <row r="39" spans="1:19" ht="14.7" thickBot="1" x14ac:dyDescent="0.6">
      <c r="A39" s="3" t="s">
        <v>2</v>
      </c>
      <c r="B39" s="4">
        <v>7952</v>
      </c>
      <c r="C39" s="3" t="s">
        <v>2</v>
      </c>
      <c r="D39" s="4">
        <v>7767</v>
      </c>
      <c r="E39" s="3" t="s">
        <v>2</v>
      </c>
      <c r="F39" s="4">
        <v>8074</v>
      </c>
      <c r="G39" s="9">
        <v>1000</v>
      </c>
      <c r="H39" s="5">
        <f>B38</f>
        <v>2021</v>
      </c>
      <c r="I39" s="8">
        <f>B39</f>
        <v>7952</v>
      </c>
      <c r="J39" s="8">
        <f>B40</f>
        <v>1314</v>
      </c>
      <c r="K39" s="6">
        <f>B41</f>
        <v>2758</v>
      </c>
      <c r="L39" s="5">
        <f>D38</f>
        <v>1960</v>
      </c>
      <c r="M39" s="8">
        <f>D39</f>
        <v>7767</v>
      </c>
      <c r="N39" s="8">
        <f>D40</f>
        <v>1390</v>
      </c>
      <c r="O39" s="6">
        <f>D41</f>
        <v>2903</v>
      </c>
      <c r="P39" s="5">
        <f>F38</f>
        <v>1969</v>
      </c>
      <c r="Q39" s="8">
        <f>F39</f>
        <v>8074</v>
      </c>
      <c r="R39" s="8">
        <f>F40</f>
        <v>1382</v>
      </c>
      <c r="S39" s="6">
        <f>F41</f>
        <v>2879</v>
      </c>
    </row>
    <row r="40" spans="1:19" x14ac:dyDescent="0.55000000000000004">
      <c r="A40" s="3" t="s">
        <v>3</v>
      </c>
      <c r="B40" s="4">
        <v>1314</v>
      </c>
      <c r="C40" s="3" t="s">
        <v>3</v>
      </c>
      <c r="D40" s="4">
        <v>1390</v>
      </c>
      <c r="E40" s="3" t="s">
        <v>3</v>
      </c>
      <c r="F40" s="4">
        <v>1382</v>
      </c>
    </row>
    <row r="41" spans="1:19" x14ac:dyDescent="0.55000000000000004">
      <c r="A41" s="3" t="s">
        <v>4</v>
      </c>
      <c r="B41" s="4">
        <v>2758</v>
      </c>
      <c r="C41" s="3" t="s">
        <v>4</v>
      </c>
      <c r="D41" s="4">
        <v>2903</v>
      </c>
      <c r="E41" s="3" t="s">
        <v>4</v>
      </c>
      <c r="F41" s="4">
        <v>2879</v>
      </c>
    </row>
    <row r="42" spans="1:19" ht="14.7" thickBot="1" x14ac:dyDescent="0.6">
      <c r="A42" s="3" t="s">
        <v>5</v>
      </c>
      <c r="B42" s="4">
        <v>14045</v>
      </c>
      <c r="C42" s="3" t="s">
        <v>5</v>
      </c>
      <c r="D42" s="4">
        <v>14020</v>
      </c>
      <c r="E42" s="3" t="s">
        <v>5</v>
      </c>
      <c r="F42" s="4">
        <v>14304</v>
      </c>
    </row>
    <row r="43" spans="1:19" x14ac:dyDescent="0.55000000000000004">
      <c r="A43" s="3" t="s">
        <v>26</v>
      </c>
      <c r="C43" s="3" t="s">
        <v>27</v>
      </c>
      <c r="E43" s="3" t="s">
        <v>28</v>
      </c>
      <c r="H43" s="48">
        <v>1</v>
      </c>
      <c r="I43" s="49"/>
      <c r="J43" s="49"/>
      <c r="K43" s="50"/>
      <c r="L43" s="48">
        <v>2</v>
      </c>
      <c r="M43" s="49"/>
      <c r="N43" s="49"/>
      <c r="O43" s="50"/>
      <c r="P43" s="48">
        <v>3</v>
      </c>
      <c r="Q43" s="49"/>
      <c r="R43" s="49"/>
      <c r="S43" s="50"/>
    </row>
    <row r="44" spans="1:19" x14ac:dyDescent="0.55000000000000004">
      <c r="A44" s="3" t="s">
        <v>1</v>
      </c>
      <c r="B44" s="4">
        <v>5267</v>
      </c>
      <c r="C44" s="3" t="s">
        <v>1</v>
      </c>
      <c r="D44" s="4">
        <v>5056</v>
      </c>
      <c r="E44" s="3" t="s">
        <v>1</v>
      </c>
      <c r="F44" s="4">
        <v>4482</v>
      </c>
      <c r="G44" t="s">
        <v>56</v>
      </c>
      <c r="H44" s="3" t="str">
        <f>A44</f>
        <v>124Z</v>
      </c>
      <c r="I44" s="7" t="str">
        <f>A45</f>
        <v>1315Z</v>
      </c>
      <c r="J44" s="7" t="s">
        <v>55</v>
      </c>
      <c r="K44" s="4" t="s">
        <v>4</v>
      </c>
      <c r="L44" s="3" t="str">
        <f>E44</f>
        <v>124Z</v>
      </c>
      <c r="M44" s="7" t="str">
        <f>E45</f>
        <v>1315Z</v>
      </c>
      <c r="N44" s="7" t="s">
        <v>55</v>
      </c>
      <c r="O44" s="4" t="s">
        <v>4</v>
      </c>
      <c r="P44" s="3" t="s">
        <v>1</v>
      </c>
      <c r="Q44" s="7" t="s">
        <v>2</v>
      </c>
      <c r="R44" s="7" t="s">
        <v>55</v>
      </c>
      <c r="S44" s="4" t="s">
        <v>4</v>
      </c>
    </row>
    <row r="45" spans="1:19" ht="14.7" thickBot="1" x14ac:dyDescent="0.6">
      <c r="A45" s="3" t="s">
        <v>2</v>
      </c>
      <c r="B45" s="4">
        <v>10421</v>
      </c>
      <c r="C45" s="3" t="s">
        <v>2</v>
      </c>
      <c r="D45" s="4">
        <v>10327</v>
      </c>
      <c r="E45" s="3" t="s">
        <v>2</v>
      </c>
      <c r="F45" s="4">
        <v>10734</v>
      </c>
      <c r="G45" s="9">
        <v>1000</v>
      </c>
      <c r="H45" s="5">
        <f>B44</f>
        <v>5267</v>
      </c>
      <c r="I45" s="8">
        <f>B45</f>
        <v>10421</v>
      </c>
      <c r="J45" s="8">
        <f>B46</f>
        <v>1644</v>
      </c>
      <c r="K45" s="6">
        <f>B47</f>
        <v>3340</v>
      </c>
      <c r="L45" s="5">
        <f>D44</f>
        <v>5056</v>
      </c>
      <c r="M45" s="8">
        <f>D45</f>
        <v>10327</v>
      </c>
      <c r="N45" s="8">
        <f>D46</f>
        <v>1595</v>
      </c>
      <c r="O45" s="6">
        <f>D47</f>
        <v>3347</v>
      </c>
      <c r="P45" s="5">
        <f>F44</f>
        <v>4482</v>
      </c>
      <c r="Q45" s="8">
        <f>F45</f>
        <v>10734</v>
      </c>
      <c r="R45" s="8">
        <f>F46</f>
        <v>1437</v>
      </c>
      <c r="S45" s="6">
        <f>F47</f>
        <v>3509</v>
      </c>
    </row>
    <row r="46" spans="1:19" x14ac:dyDescent="0.55000000000000004">
      <c r="A46" s="3" t="s">
        <v>3</v>
      </c>
      <c r="B46" s="4">
        <v>1644</v>
      </c>
      <c r="C46" s="3" t="s">
        <v>3</v>
      </c>
      <c r="D46" s="4">
        <v>1595</v>
      </c>
      <c r="E46" s="3" t="s">
        <v>3</v>
      </c>
      <c r="F46" s="4">
        <v>1437</v>
      </c>
    </row>
    <row r="47" spans="1:19" x14ac:dyDescent="0.55000000000000004">
      <c r="A47" s="3" t="s">
        <v>4</v>
      </c>
      <c r="B47" s="4">
        <v>3340</v>
      </c>
      <c r="C47" s="3" t="s">
        <v>4</v>
      </c>
      <c r="D47" s="4">
        <v>3347</v>
      </c>
      <c r="E47" s="3" t="s">
        <v>4</v>
      </c>
      <c r="F47" s="4">
        <v>3509</v>
      </c>
    </row>
    <row r="48" spans="1:19" ht="14.7" thickBot="1" x14ac:dyDescent="0.6">
      <c r="A48" s="3" t="s">
        <v>5</v>
      </c>
      <c r="B48" s="4">
        <v>20672</v>
      </c>
      <c r="C48" s="3" t="s">
        <v>5</v>
      </c>
      <c r="D48" s="4">
        <v>20325</v>
      </c>
      <c r="E48" s="3" t="s">
        <v>5</v>
      </c>
      <c r="F48" s="4">
        <v>20162</v>
      </c>
    </row>
    <row r="49" spans="1:19" x14ac:dyDescent="0.55000000000000004">
      <c r="A49" s="3" t="s">
        <v>29</v>
      </c>
      <c r="C49" s="3" t="s">
        <v>30</v>
      </c>
      <c r="E49" s="3" t="s">
        <v>31</v>
      </c>
      <c r="H49" s="48">
        <v>1</v>
      </c>
      <c r="I49" s="49"/>
      <c r="J49" s="49"/>
      <c r="K49" s="50"/>
      <c r="L49" s="48">
        <v>2</v>
      </c>
      <c r="M49" s="49"/>
      <c r="N49" s="49"/>
      <c r="O49" s="50"/>
      <c r="P49" s="48">
        <v>3</v>
      </c>
      <c r="Q49" s="49"/>
      <c r="R49" s="49"/>
      <c r="S49" s="50"/>
    </row>
    <row r="50" spans="1:19" x14ac:dyDescent="0.55000000000000004">
      <c r="A50" s="3" t="s">
        <v>1</v>
      </c>
      <c r="B50" s="4">
        <v>413</v>
      </c>
      <c r="C50" s="3" t="s">
        <v>1</v>
      </c>
      <c r="D50" s="4">
        <v>452</v>
      </c>
      <c r="E50" s="3" t="s">
        <v>1</v>
      </c>
      <c r="F50" s="4">
        <v>480</v>
      </c>
      <c r="G50" t="s">
        <v>56</v>
      </c>
      <c r="H50" s="3" t="str">
        <f>A50</f>
        <v>124Z</v>
      </c>
      <c r="I50" s="7" t="str">
        <f>A51</f>
        <v>1315Z</v>
      </c>
      <c r="J50" s="7" t="s">
        <v>55</v>
      </c>
      <c r="K50" s="4" t="s">
        <v>4</v>
      </c>
      <c r="L50" s="3" t="str">
        <f>E50</f>
        <v>124Z</v>
      </c>
      <c r="M50" s="7" t="str">
        <f>E51</f>
        <v>1315Z</v>
      </c>
      <c r="N50" s="7" t="s">
        <v>55</v>
      </c>
      <c r="O50" s="4" t="s">
        <v>4</v>
      </c>
      <c r="P50" s="3" t="s">
        <v>1</v>
      </c>
      <c r="Q50" s="7" t="s">
        <v>2</v>
      </c>
      <c r="R50" s="7" t="s">
        <v>55</v>
      </c>
      <c r="S50" s="4" t="s">
        <v>4</v>
      </c>
    </row>
    <row r="51" spans="1:19" ht="14.7" thickBot="1" x14ac:dyDescent="0.6">
      <c r="A51" s="3" t="s">
        <v>2</v>
      </c>
      <c r="B51" s="4">
        <v>562</v>
      </c>
      <c r="C51" s="3" t="s">
        <v>2</v>
      </c>
      <c r="D51" s="4">
        <v>520</v>
      </c>
      <c r="E51" s="3" t="s">
        <v>2</v>
      </c>
      <c r="F51" s="4">
        <v>642</v>
      </c>
      <c r="G51" s="9">
        <v>1</v>
      </c>
      <c r="H51" s="5">
        <f>B50</f>
        <v>413</v>
      </c>
      <c r="I51" s="8">
        <f>B51</f>
        <v>562</v>
      </c>
      <c r="J51" s="8">
        <f>B52</f>
        <v>1033</v>
      </c>
      <c r="K51" s="6">
        <f>B53</f>
        <v>930</v>
      </c>
      <c r="L51" s="5">
        <f>D50</f>
        <v>452</v>
      </c>
      <c r="M51" s="8">
        <f>D51</f>
        <v>520</v>
      </c>
      <c r="N51" s="8">
        <f>D52</f>
        <v>1004</v>
      </c>
      <c r="O51" s="6">
        <f>D53</f>
        <v>926</v>
      </c>
      <c r="P51" s="5">
        <f>F50</f>
        <v>480</v>
      </c>
      <c r="Q51" s="8">
        <f>F51</f>
        <v>642</v>
      </c>
      <c r="R51" s="8">
        <f>F52</f>
        <v>1227</v>
      </c>
      <c r="S51" s="6">
        <f>F53</f>
        <v>1028</v>
      </c>
    </row>
    <row r="52" spans="1:19" x14ac:dyDescent="0.55000000000000004">
      <c r="A52" s="3" t="s">
        <v>3</v>
      </c>
      <c r="B52" s="4">
        <v>1033</v>
      </c>
      <c r="C52" s="3" t="s">
        <v>3</v>
      </c>
      <c r="D52" s="4">
        <v>1004</v>
      </c>
      <c r="E52" s="3" t="s">
        <v>3</v>
      </c>
      <c r="F52" s="4">
        <v>1227</v>
      </c>
    </row>
    <row r="53" spans="1:19" x14ac:dyDescent="0.55000000000000004">
      <c r="A53" s="3" t="s">
        <v>4</v>
      </c>
      <c r="B53" s="4">
        <v>930</v>
      </c>
      <c r="C53" s="3" t="s">
        <v>4</v>
      </c>
      <c r="D53" s="4">
        <v>926</v>
      </c>
      <c r="E53" s="3" t="s">
        <v>4</v>
      </c>
      <c r="F53" s="4">
        <v>1028</v>
      </c>
    </row>
    <row r="54" spans="1:19" ht="14.7" thickBot="1" x14ac:dyDescent="0.6">
      <c r="A54" s="3" t="s">
        <v>5</v>
      </c>
      <c r="B54" s="4">
        <v>2938</v>
      </c>
      <c r="C54" s="3" t="s">
        <v>5</v>
      </c>
      <c r="D54" s="4">
        <v>2902</v>
      </c>
      <c r="E54" s="3" t="s">
        <v>5</v>
      </c>
      <c r="F54" s="4">
        <v>3377</v>
      </c>
    </row>
    <row r="55" spans="1:19" x14ac:dyDescent="0.55000000000000004">
      <c r="A55" s="3" t="s">
        <v>32</v>
      </c>
      <c r="C55" s="3" t="s">
        <v>33</v>
      </c>
      <c r="E55" s="3" t="s">
        <v>34</v>
      </c>
      <c r="H55" s="48">
        <v>1</v>
      </c>
      <c r="I55" s="49"/>
      <c r="J55" s="49"/>
      <c r="K55" s="50"/>
      <c r="L55" s="48">
        <v>2</v>
      </c>
      <c r="M55" s="49"/>
      <c r="N55" s="49"/>
      <c r="O55" s="50"/>
      <c r="P55" s="48">
        <v>3</v>
      </c>
      <c r="Q55" s="49"/>
      <c r="R55" s="49"/>
      <c r="S55" s="50"/>
    </row>
    <row r="56" spans="1:19" x14ac:dyDescent="0.55000000000000004">
      <c r="A56" s="3" t="s">
        <v>1</v>
      </c>
      <c r="B56" s="4">
        <v>3626</v>
      </c>
      <c r="C56" s="3" t="s">
        <v>1</v>
      </c>
      <c r="D56" s="4">
        <v>3241</v>
      </c>
      <c r="E56" s="3" t="s">
        <v>1</v>
      </c>
      <c r="F56" s="4">
        <v>3077</v>
      </c>
      <c r="G56" t="s">
        <v>56</v>
      </c>
      <c r="H56" s="3" t="str">
        <f>A56</f>
        <v>124Z</v>
      </c>
      <c r="I56" s="7" t="str">
        <f>A57</f>
        <v>1315Z</v>
      </c>
      <c r="J56" s="7" t="s">
        <v>55</v>
      </c>
      <c r="K56" s="4" t="s">
        <v>4</v>
      </c>
      <c r="L56" s="3" t="str">
        <f>E56</f>
        <v>124Z</v>
      </c>
      <c r="M56" s="7" t="str">
        <f>E57</f>
        <v>1315Z</v>
      </c>
      <c r="N56" s="7" t="s">
        <v>55</v>
      </c>
      <c r="O56" s="4" t="s">
        <v>4</v>
      </c>
      <c r="P56" s="3" t="s">
        <v>1</v>
      </c>
      <c r="Q56" s="7" t="s">
        <v>2</v>
      </c>
      <c r="R56" s="7" t="s">
        <v>55</v>
      </c>
      <c r="S56" s="4" t="s">
        <v>4</v>
      </c>
    </row>
    <row r="57" spans="1:19" ht="14.7" thickBot="1" x14ac:dyDescent="0.6">
      <c r="A57" s="3" t="s">
        <v>2</v>
      </c>
      <c r="B57" s="4">
        <v>8943</v>
      </c>
      <c r="C57" s="3" t="s">
        <v>2</v>
      </c>
      <c r="D57" s="4">
        <v>9068</v>
      </c>
      <c r="E57" s="3" t="s">
        <v>2</v>
      </c>
      <c r="F57" s="4">
        <v>8814</v>
      </c>
      <c r="G57" s="9">
        <v>10</v>
      </c>
      <c r="H57" s="5">
        <f>B56</f>
        <v>3626</v>
      </c>
      <c r="I57" s="8">
        <f>B57</f>
        <v>8943</v>
      </c>
      <c r="J57" s="8">
        <f>B58</f>
        <v>10537</v>
      </c>
      <c r="K57" s="6">
        <f>B59</f>
        <v>9846</v>
      </c>
      <c r="L57" s="5">
        <f>D56</f>
        <v>3241</v>
      </c>
      <c r="M57" s="8">
        <f>D57</f>
        <v>9068</v>
      </c>
      <c r="N57" s="8">
        <f>D58</f>
        <v>11252</v>
      </c>
      <c r="O57" s="6">
        <f>D59</f>
        <v>9945</v>
      </c>
      <c r="P57" s="5">
        <f>F56</f>
        <v>3077</v>
      </c>
      <c r="Q57" s="8">
        <f>F57</f>
        <v>8814</v>
      </c>
      <c r="R57" s="8">
        <f>F58</f>
        <v>10974</v>
      </c>
      <c r="S57" s="6">
        <f>F59</f>
        <v>9403</v>
      </c>
    </row>
    <row r="58" spans="1:19" x14ac:dyDescent="0.55000000000000004">
      <c r="A58" s="3" t="s">
        <v>3</v>
      </c>
      <c r="B58" s="4">
        <v>10537</v>
      </c>
      <c r="C58" s="3" t="s">
        <v>3</v>
      </c>
      <c r="D58" s="4">
        <v>11252</v>
      </c>
      <c r="E58" s="3" t="s">
        <v>3</v>
      </c>
      <c r="F58" s="4">
        <v>10974</v>
      </c>
    </row>
    <row r="59" spans="1:19" x14ac:dyDescent="0.55000000000000004">
      <c r="A59" s="3" t="s">
        <v>4</v>
      </c>
      <c r="B59" s="4">
        <v>9846</v>
      </c>
      <c r="C59" s="3" t="s">
        <v>4</v>
      </c>
      <c r="D59" s="4">
        <v>9945</v>
      </c>
      <c r="E59" s="3" t="s">
        <v>4</v>
      </c>
      <c r="F59" s="4">
        <v>9403</v>
      </c>
    </row>
    <row r="60" spans="1:19" ht="14.7" thickBot="1" x14ac:dyDescent="0.6">
      <c r="A60" s="3" t="s">
        <v>5</v>
      </c>
      <c r="B60" s="4">
        <v>32952</v>
      </c>
      <c r="C60" s="3" t="s">
        <v>5</v>
      </c>
      <c r="D60" s="4">
        <v>33506</v>
      </c>
      <c r="E60" s="3" t="s">
        <v>5</v>
      </c>
      <c r="F60" s="4">
        <v>32268</v>
      </c>
    </row>
    <row r="61" spans="1:19" x14ac:dyDescent="0.55000000000000004">
      <c r="A61" s="3" t="s">
        <v>35</v>
      </c>
      <c r="C61" s="3" t="s">
        <v>36</v>
      </c>
      <c r="E61" s="3" t="s">
        <v>37</v>
      </c>
      <c r="H61" s="48">
        <v>1</v>
      </c>
      <c r="I61" s="49"/>
      <c r="J61" s="49"/>
      <c r="K61" s="50"/>
      <c r="L61" s="48">
        <v>2</v>
      </c>
      <c r="M61" s="49"/>
      <c r="N61" s="49"/>
      <c r="O61" s="50"/>
      <c r="P61" s="48">
        <v>3</v>
      </c>
      <c r="Q61" s="49"/>
      <c r="R61" s="49"/>
      <c r="S61" s="50"/>
    </row>
    <row r="62" spans="1:19" x14ac:dyDescent="0.55000000000000004">
      <c r="A62" s="3" t="s">
        <v>1</v>
      </c>
      <c r="B62" s="4">
        <v>3304</v>
      </c>
      <c r="C62" s="3" t="s">
        <v>1</v>
      </c>
      <c r="D62" s="4">
        <v>3530</v>
      </c>
      <c r="E62" s="3" t="s">
        <v>1</v>
      </c>
      <c r="F62" s="4">
        <v>3335</v>
      </c>
      <c r="G62" t="s">
        <v>56</v>
      </c>
      <c r="H62" s="3" t="str">
        <f>A62</f>
        <v>124Z</v>
      </c>
      <c r="I62" s="7" t="str">
        <f>A63</f>
        <v>1315Z</v>
      </c>
      <c r="J62" s="7" t="s">
        <v>55</v>
      </c>
      <c r="K62" s="4" t="s">
        <v>4</v>
      </c>
      <c r="L62" s="3" t="str">
        <f>E62</f>
        <v>124Z</v>
      </c>
      <c r="M62" s="7" t="str">
        <f>E63</f>
        <v>1315Z</v>
      </c>
      <c r="N62" s="7" t="s">
        <v>55</v>
      </c>
      <c r="O62" s="4" t="s">
        <v>4</v>
      </c>
      <c r="P62" s="3" t="s">
        <v>1</v>
      </c>
      <c r="Q62" s="7" t="s">
        <v>2</v>
      </c>
      <c r="R62" s="7" t="s">
        <v>55</v>
      </c>
      <c r="S62" s="4" t="s">
        <v>4</v>
      </c>
    </row>
    <row r="63" spans="1:19" ht="14.7" thickBot="1" x14ac:dyDescent="0.6">
      <c r="A63" s="3" t="s">
        <v>2</v>
      </c>
      <c r="B63" s="4">
        <v>11332</v>
      </c>
      <c r="C63" s="3" t="s">
        <v>2</v>
      </c>
      <c r="D63" s="4">
        <v>11393</v>
      </c>
      <c r="E63" s="3" t="s">
        <v>2</v>
      </c>
      <c r="F63" s="4">
        <v>11350</v>
      </c>
      <c r="G63" s="9">
        <v>10</v>
      </c>
      <c r="H63" s="5">
        <f>B62</f>
        <v>3304</v>
      </c>
      <c r="I63" s="8">
        <f>B63</f>
        <v>11332</v>
      </c>
      <c r="J63" s="8">
        <f>B64</f>
        <v>9173</v>
      </c>
      <c r="K63" s="6">
        <f>B65</f>
        <v>7537</v>
      </c>
      <c r="L63" s="5">
        <f>D62</f>
        <v>3530</v>
      </c>
      <c r="M63" s="8">
        <f>D63</f>
        <v>11393</v>
      </c>
      <c r="N63" s="8">
        <f>D64</f>
        <v>9218</v>
      </c>
      <c r="O63" s="6">
        <f>D65</f>
        <v>7688</v>
      </c>
      <c r="P63" s="5">
        <f>F62</f>
        <v>3335</v>
      </c>
      <c r="Q63" s="8">
        <f>F63</f>
        <v>11350</v>
      </c>
      <c r="R63" s="8">
        <f>F64</f>
        <v>9191</v>
      </c>
      <c r="S63" s="6">
        <f>F65</f>
        <v>7543</v>
      </c>
    </row>
    <row r="64" spans="1:19" x14ac:dyDescent="0.55000000000000004">
      <c r="A64" s="3" t="s">
        <v>3</v>
      </c>
      <c r="B64" s="4">
        <v>9173</v>
      </c>
      <c r="C64" s="3" t="s">
        <v>3</v>
      </c>
      <c r="D64" s="4">
        <v>9218</v>
      </c>
      <c r="E64" s="3" t="s">
        <v>3</v>
      </c>
      <c r="F64" s="4">
        <v>9191</v>
      </c>
    </row>
    <row r="65" spans="1:19" x14ac:dyDescent="0.55000000000000004">
      <c r="A65" s="3" t="s">
        <v>4</v>
      </c>
      <c r="B65" s="4">
        <v>7537</v>
      </c>
      <c r="C65" s="3" t="s">
        <v>4</v>
      </c>
      <c r="D65" s="4">
        <v>7688</v>
      </c>
      <c r="E65" s="3" t="s">
        <v>4</v>
      </c>
      <c r="F65" s="4">
        <v>7543</v>
      </c>
    </row>
    <row r="66" spans="1:19" ht="14.7" thickBot="1" x14ac:dyDescent="0.6">
      <c r="A66" s="3" t="s">
        <v>5</v>
      </c>
      <c r="B66" s="4">
        <v>31346</v>
      </c>
      <c r="C66" s="3" t="s">
        <v>5</v>
      </c>
      <c r="D66" s="4">
        <v>31829</v>
      </c>
      <c r="E66" s="3" t="s">
        <v>5</v>
      </c>
      <c r="F66" s="4">
        <v>31419</v>
      </c>
    </row>
    <row r="67" spans="1:19" x14ac:dyDescent="0.55000000000000004">
      <c r="A67" s="3" t="s">
        <v>38</v>
      </c>
      <c r="C67" s="3" t="s">
        <v>39</v>
      </c>
      <c r="E67" s="3" t="s">
        <v>40</v>
      </c>
      <c r="H67" s="48">
        <v>1</v>
      </c>
      <c r="I67" s="49"/>
      <c r="J67" s="49"/>
      <c r="K67" s="50"/>
      <c r="L67" s="48">
        <v>2</v>
      </c>
      <c r="M67" s="49"/>
      <c r="N67" s="49"/>
      <c r="O67" s="50"/>
      <c r="P67" s="48">
        <v>3</v>
      </c>
      <c r="Q67" s="49"/>
      <c r="R67" s="49"/>
      <c r="S67" s="50"/>
    </row>
    <row r="68" spans="1:19" x14ac:dyDescent="0.55000000000000004">
      <c r="A68" s="3" t="s">
        <v>1</v>
      </c>
      <c r="B68" s="4">
        <v>4173</v>
      </c>
      <c r="C68" s="3" t="s">
        <v>1</v>
      </c>
      <c r="D68" s="4">
        <v>4282</v>
      </c>
      <c r="E68" s="3" t="s">
        <v>1</v>
      </c>
      <c r="F68" s="4">
        <v>4239</v>
      </c>
      <c r="G68" t="s">
        <v>56</v>
      </c>
      <c r="H68" s="3" t="str">
        <f>A68</f>
        <v>124Z</v>
      </c>
      <c r="I68" s="7" t="str">
        <f>A69</f>
        <v>1315Z</v>
      </c>
      <c r="J68" s="7" t="s">
        <v>55</v>
      </c>
      <c r="K68" s="4" t="s">
        <v>4</v>
      </c>
      <c r="L68" s="3" t="str">
        <f>E68</f>
        <v>124Z</v>
      </c>
      <c r="M68" s="7" t="str">
        <f>E69</f>
        <v>1315Z</v>
      </c>
      <c r="N68" s="7" t="s">
        <v>55</v>
      </c>
      <c r="O68" s="4" t="s">
        <v>4</v>
      </c>
      <c r="P68" s="3" t="s">
        <v>1</v>
      </c>
      <c r="Q68" s="7" t="s">
        <v>2</v>
      </c>
      <c r="R68" s="7" t="s">
        <v>55</v>
      </c>
      <c r="S68" s="4" t="s">
        <v>4</v>
      </c>
    </row>
    <row r="69" spans="1:19" ht="14.7" thickBot="1" x14ac:dyDescent="0.6">
      <c r="A69" s="3" t="s">
        <v>2</v>
      </c>
      <c r="B69" s="4">
        <v>15936</v>
      </c>
      <c r="C69" s="3" t="s">
        <v>2</v>
      </c>
      <c r="D69" s="4">
        <v>15857</v>
      </c>
      <c r="E69" s="3" t="s">
        <v>2</v>
      </c>
      <c r="F69" s="4">
        <v>16032</v>
      </c>
      <c r="G69" s="9">
        <v>10</v>
      </c>
      <c r="H69" s="5">
        <f>B68</f>
        <v>4173</v>
      </c>
      <c r="I69" s="8">
        <f>B69</f>
        <v>15936</v>
      </c>
      <c r="J69" s="8">
        <f>B70</f>
        <v>5993</v>
      </c>
      <c r="K69" s="6">
        <f>B71</f>
        <v>5730</v>
      </c>
      <c r="L69" s="5">
        <f>D68</f>
        <v>4282</v>
      </c>
      <c r="M69" s="8">
        <f>D69</f>
        <v>15857</v>
      </c>
      <c r="N69" s="8">
        <f>D70</f>
        <v>5818</v>
      </c>
      <c r="O69" s="6">
        <f>D71</f>
        <v>5533</v>
      </c>
      <c r="P69" s="5">
        <f>F68</f>
        <v>4239</v>
      </c>
      <c r="Q69" s="8">
        <f>F69</f>
        <v>16032</v>
      </c>
      <c r="R69" s="8">
        <f>F70</f>
        <v>6060</v>
      </c>
      <c r="S69" s="6">
        <f>F71</f>
        <v>5676</v>
      </c>
    </row>
    <row r="70" spans="1:19" x14ac:dyDescent="0.55000000000000004">
      <c r="A70" s="3" t="s">
        <v>3</v>
      </c>
      <c r="B70" s="4">
        <v>5993</v>
      </c>
      <c r="C70" s="3" t="s">
        <v>3</v>
      </c>
      <c r="D70" s="4">
        <v>5818</v>
      </c>
      <c r="E70" s="3" t="s">
        <v>3</v>
      </c>
      <c r="F70" s="4">
        <v>6060</v>
      </c>
    </row>
    <row r="71" spans="1:19" x14ac:dyDescent="0.55000000000000004">
      <c r="A71" s="3" t="s">
        <v>4</v>
      </c>
      <c r="B71" s="4">
        <v>5730</v>
      </c>
      <c r="C71" s="3" t="s">
        <v>4</v>
      </c>
      <c r="D71" s="4">
        <v>5533</v>
      </c>
      <c r="E71" s="3" t="s">
        <v>4</v>
      </c>
      <c r="F71" s="4">
        <v>5676</v>
      </c>
    </row>
    <row r="72" spans="1:19" ht="14.7" thickBot="1" x14ac:dyDescent="0.6">
      <c r="A72" s="3" t="s">
        <v>5</v>
      </c>
      <c r="B72" s="4">
        <v>31832</v>
      </c>
      <c r="C72" s="3" t="s">
        <v>5</v>
      </c>
      <c r="D72" s="4">
        <v>31490</v>
      </c>
      <c r="E72" s="3" t="s">
        <v>5</v>
      </c>
      <c r="F72" s="4">
        <v>32007</v>
      </c>
    </row>
    <row r="73" spans="1:19" x14ac:dyDescent="0.55000000000000004">
      <c r="A73" s="3" t="s">
        <v>41</v>
      </c>
      <c r="C73" s="3" t="s">
        <v>42</v>
      </c>
      <c r="E73" s="3" t="s">
        <v>43</v>
      </c>
      <c r="H73" s="48">
        <v>1</v>
      </c>
      <c r="I73" s="49"/>
      <c r="J73" s="49"/>
      <c r="K73" s="50"/>
      <c r="L73" s="48">
        <v>2</v>
      </c>
      <c r="M73" s="49"/>
      <c r="N73" s="49"/>
      <c r="O73" s="50"/>
      <c r="P73" s="48">
        <v>3</v>
      </c>
      <c r="Q73" s="49"/>
      <c r="R73" s="49"/>
      <c r="S73" s="50"/>
    </row>
    <row r="74" spans="1:19" x14ac:dyDescent="0.55000000000000004">
      <c r="A74" s="3" t="s">
        <v>1</v>
      </c>
      <c r="B74" s="4">
        <v>592</v>
      </c>
      <c r="C74" s="3" t="s">
        <v>1</v>
      </c>
      <c r="D74" s="4">
        <v>485</v>
      </c>
      <c r="E74" s="3" t="s">
        <v>1</v>
      </c>
      <c r="F74" s="4">
        <v>608</v>
      </c>
      <c r="G74" t="s">
        <v>56</v>
      </c>
      <c r="H74" s="3" t="str">
        <f>A74</f>
        <v>124Z</v>
      </c>
      <c r="I74" s="7" t="str">
        <f>A75</f>
        <v>1315Z</v>
      </c>
      <c r="J74" s="7" t="s">
        <v>55</v>
      </c>
      <c r="K74" s="4" t="s">
        <v>4</v>
      </c>
      <c r="L74" s="3" t="str">
        <f>E74</f>
        <v>124Z</v>
      </c>
      <c r="M74" s="7" t="str">
        <f>E75</f>
        <v>1315Z</v>
      </c>
      <c r="N74" s="7" t="s">
        <v>55</v>
      </c>
      <c r="O74" s="4" t="s">
        <v>4</v>
      </c>
      <c r="P74" s="3" t="s">
        <v>1</v>
      </c>
      <c r="Q74" s="7" t="s">
        <v>2</v>
      </c>
      <c r="R74" s="7" t="s">
        <v>55</v>
      </c>
      <c r="S74" s="4" t="s">
        <v>4</v>
      </c>
    </row>
    <row r="75" spans="1:19" ht="14.7" thickBot="1" x14ac:dyDescent="0.6">
      <c r="A75" s="3" t="s">
        <v>2</v>
      </c>
      <c r="B75" s="4">
        <v>3622</v>
      </c>
      <c r="C75" s="3" t="s">
        <v>2</v>
      </c>
      <c r="D75" s="4">
        <v>3610</v>
      </c>
      <c r="E75" s="3" t="s">
        <v>2</v>
      </c>
      <c r="F75" s="4">
        <v>3686</v>
      </c>
      <c r="G75" s="9">
        <v>100</v>
      </c>
      <c r="H75" s="5">
        <f>B74</f>
        <v>592</v>
      </c>
      <c r="I75" s="8">
        <f>B75</f>
        <v>3622</v>
      </c>
      <c r="J75" s="8">
        <f>B76</f>
        <v>904</v>
      </c>
      <c r="K75" s="6">
        <f>B77</f>
        <v>633</v>
      </c>
      <c r="L75" s="5">
        <f>D74</f>
        <v>485</v>
      </c>
      <c r="M75" s="8">
        <f>D75</f>
        <v>3610</v>
      </c>
      <c r="N75" s="8">
        <f>D76</f>
        <v>796</v>
      </c>
      <c r="O75" s="6">
        <f>D77</f>
        <v>579</v>
      </c>
      <c r="P75" s="5">
        <f>F74</f>
        <v>608</v>
      </c>
      <c r="Q75" s="8">
        <f>F75</f>
        <v>3686</v>
      </c>
      <c r="R75" s="8">
        <f>F76</f>
        <v>1095</v>
      </c>
      <c r="S75" s="6">
        <f>F77</f>
        <v>747</v>
      </c>
    </row>
    <row r="76" spans="1:19" x14ac:dyDescent="0.55000000000000004">
      <c r="A76" s="3" t="s">
        <v>3</v>
      </c>
      <c r="B76" s="4">
        <v>904</v>
      </c>
      <c r="C76" s="3" t="s">
        <v>3</v>
      </c>
      <c r="D76" s="4">
        <v>796</v>
      </c>
      <c r="E76" s="3" t="s">
        <v>3</v>
      </c>
      <c r="F76" s="4">
        <v>1095</v>
      </c>
    </row>
    <row r="77" spans="1:19" x14ac:dyDescent="0.55000000000000004">
      <c r="A77" s="3" t="s">
        <v>4</v>
      </c>
      <c r="B77" s="4">
        <v>633</v>
      </c>
      <c r="C77" s="3" t="s">
        <v>4</v>
      </c>
      <c r="D77" s="4">
        <v>579</v>
      </c>
      <c r="E77" s="3" t="s">
        <v>4</v>
      </c>
      <c r="F77" s="4">
        <v>747</v>
      </c>
    </row>
    <row r="78" spans="1:19" ht="14.7" thickBot="1" x14ac:dyDescent="0.6">
      <c r="A78" s="3" t="s">
        <v>5</v>
      </c>
      <c r="B78" s="4">
        <v>5751</v>
      </c>
      <c r="C78" s="3" t="s">
        <v>5</v>
      </c>
      <c r="D78" s="4">
        <v>5470</v>
      </c>
      <c r="E78" s="3" t="s">
        <v>5</v>
      </c>
      <c r="F78" s="4">
        <v>6136</v>
      </c>
    </row>
    <row r="79" spans="1:19" x14ac:dyDescent="0.55000000000000004">
      <c r="A79" s="3" t="s">
        <v>44</v>
      </c>
      <c r="C79" s="3" t="s">
        <v>45</v>
      </c>
      <c r="E79" s="3" t="s">
        <v>46</v>
      </c>
      <c r="H79" s="48">
        <v>1</v>
      </c>
      <c r="I79" s="49"/>
      <c r="J79" s="49"/>
      <c r="K79" s="50"/>
      <c r="L79" s="48">
        <v>2</v>
      </c>
      <c r="M79" s="49"/>
      <c r="N79" s="49"/>
      <c r="O79" s="50"/>
      <c r="P79" s="48">
        <v>3</v>
      </c>
      <c r="Q79" s="49"/>
      <c r="R79" s="49"/>
      <c r="S79" s="50"/>
    </row>
    <row r="80" spans="1:19" x14ac:dyDescent="0.55000000000000004">
      <c r="A80" s="3" t="s">
        <v>1</v>
      </c>
      <c r="B80" s="4">
        <v>1929</v>
      </c>
      <c r="C80" s="3" t="s">
        <v>1</v>
      </c>
      <c r="D80" s="4">
        <v>1846</v>
      </c>
      <c r="E80" s="3" t="s">
        <v>1</v>
      </c>
      <c r="F80" s="4">
        <v>1446</v>
      </c>
      <c r="G80" t="s">
        <v>56</v>
      </c>
      <c r="H80" s="3" t="str">
        <f>A80</f>
        <v>124Z</v>
      </c>
      <c r="I80" s="7" t="str">
        <f>A81</f>
        <v>1315Z</v>
      </c>
      <c r="J80" s="7" t="s">
        <v>55</v>
      </c>
      <c r="K80" s="4" t="s">
        <v>4</v>
      </c>
      <c r="L80" s="3" t="str">
        <f>E80</f>
        <v>124Z</v>
      </c>
      <c r="M80" s="7" t="str">
        <f>E81</f>
        <v>1315Z</v>
      </c>
      <c r="N80" s="7" t="s">
        <v>55</v>
      </c>
      <c r="O80" s="4" t="s">
        <v>4</v>
      </c>
      <c r="P80" s="3" t="s">
        <v>1</v>
      </c>
      <c r="Q80" s="7" t="s">
        <v>2</v>
      </c>
      <c r="R80" s="7" t="s">
        <v>55</v>
      </c>
      <c r="S80" s="4" t="s">
        <v>4</v>
      </c>
    </row>
    <row r="81" spans="1:19" ht="14.7" thickBot="1" x14ac:dyDescent="0.6">
      <c r="A81" s="3" t="s">
        <v>2</v>
      </c>
      <c r="B81" s="4">
        <v>4817</v>
      </c>
      <c r="C81" s="3" t="s">
        <v>2</v>
      </c>
      <c r="D81" s="4">
        <v>4984</v>
      </c>
      <c r="E81" s="3" t="s">
        <v>2</v>
      </c>
      <c r="F81" s="4">
        <v>5117</v>
      </c>
      <c r="G81" s="9">
        <v>1000</v>
      </c>
      <c r="H81" s="5">
        <f>B80</f>
        <v>1929</v>
      </c>
      <c r="I81" s="8">
        <f>B81</f>
        <v>4817</v>
      </c>
      <c r="J81" s="8">
        <f>B82</f>
        <v>2657</v>
      </c>
      <c r="K81" s="6">
        <f>B83</f>
        <v>1795</v>
      </c>
      <c r="L81" s="5">
        <f>D80</f>
        <v>1846</v>
      </c>
      <c r="M81" s="8">
        <f>D81</f>
        <v>4984</v>
      </c>
      <c r="N81" s="8">
        <f>D82</f>
        <v>2546</v>
      </c>
      <c r="O81" s="6">
        <f>D83</f>
        <v>1839</v>
      </c>
      <c r="P81" s="5">
        <f>F80</f>
        <v>1446</v>
      </c>
      <c r="Q81" s="8">
        <f>F81</f>
        <v>5117</v>
      </c>
      <c r="R81" s="8">
        <f>F82</f>
        <v>1977</v>
      </c>
      <c r="S81" s="6">
        <f>F83</f>
        <v>1771</v>
      </c>
    </row>
    <row r="82" spans="1:19" x14ac:dyDescent="0.55000000000000004">
      <c r="A82" s="3" t="s">
        <v>3</v>
      </c>
      <c r="B82" s="4">
        <v>2657</v>
      </c>
      <c r="C82" s="3" t="s">
        <v>3</v>
      </c>
      <c r="D82" s="4">
        <v>2546</v>
      </c>
      <c r="E82" s="3" t="s">
        <v>3</v>
      </c>
      <c r="F82" s="4">
        <v>1977</v>
      </c>
    </row>
    <row r="83" spans="1:19" x14ac:dyDescent="0.55000000000000004">
      <c r="A83" s="3" t="s">
        <v>4</v>
      </c>
      <c r="B83" s="4">
        <v>1795</v>
      </c>
      <c r="C83" s="3" t="s">
        <v>4</v>
      </c>
      <c r="D83" s="4">
        <v>1839</v>
      </c>
      <c r="E83" s="3" t="s">
        <v>4</v>
      </c>
      <c r="F83" s="4">
        <v>1771</v>
      </c>
    </row>
    <row r="84" spans="1:19" ht="14.7" thickBot="1" x14ac:dyDescent="0.6">
      <c r="A84" s="3" t="s">
        <v>5</v>
      </c>
      <c r="B84" s="4">
        <v>11198</v>
      </c>
      <c r="C84" s="3" t="s">
        <v>5</v>
      </c>
      <c r="D84" s="4">
        <v>11215</v>
      </c>
      <c r="E84" s="3" t="s">
        <v>5</v>
      </c>
      <c r="F84" s="4">
        <v>10311</v>
      </c>
    </row>
    <row r="85" spans="1:19" x14ac:dyDescent="0.55000000000000004">
      <c r="A85" s="3" t="s">
        <v>47</v>
      </c>
      <c r="C85" s="3" t="s">
        <v>48</v>
      </c>
      <c r="E85" s="3" t="s">
        <v>49</v>
      </c>
      <c r="H85" s="48">
        <v>1</v>
      </c>
      <c r="I85" s="49"/>
      <c r="J85" s="49"/>
      <c r="K85" s="50"/>
      <c r="L85" s="48">
        <v>2</v>
      </c>
      <c r="M85" s="49"/>
      <c r="N85" s="49"/>
      <c r="O85" s="50"/>
      <c r="P85" s="48">
        <v>3</v>
      </c>
      <c r="Q85" s="49"/>
      <c r="R85" s="49"/>
      <c r="S85" s="50"/>
    </row>
    <row r="86" spans="1:19" x14ac:dyDescent="0.55000000000000004">
      <c r="A86" s="3" t="s">
        <v>1</v>
      </c>
      <c r="B86" s="4">
        <v>6499</v>
      </c>
      <c r="C86" s="3" t="s">
        <v>1</v>
      </c>
      <c r="D86" s="4">
        <v>6726</v>
      </c>
      <c r="E86" s="3" t="s">
        <v>1</v>
      </c>
      <c r="F86" s="4">
        <v>6912</v>
      </c>
      <c r="G86" t="s">
        <v>56</v>
      </c>
      <c r="H86" s="3" t="str">
        <f>A86</f>
        <v>124Z</v>
      </c>
      <c r="I86" s="7" t="str">
        <f>A87</f>
        <v>1315Z</v>
      </c>
      <c r="J86" s="7" t="s">
        <v>55</v>
      </c>
      <c r="K86" s="4" t="s">
        <v>4</v>
      </c>
      <c r="L86" s="3" t="str">
        <f>E86</f>
        <v>124Z</v>
      </c>
      <c r="M86" s="7" t="str">
        <f>E87</f>
        <v>1315Z</v>
      </c>
      <c r="N86" s="7" t="s">
        <v>55</v>
      </c>
      <c r="O86" s="4" t="s">
        <v>4</v>
      </c>
      <c r="P86" s="3" t="s">
        <v>1</v>
      </c>
      <c r="Q86" s="7" t="s">
        <v>2</v>
      </c>
      <c r="R86" s="7" t="s">
        <v>55</v>
      </c>
      <c r="S86" s="4" t="s">
        <v>4</v>
      </c>
    </row>
    <row r="87" spans="1:19" ht="14.7" thickBot="1" x14ac:dyDescent="0.6">
      <c r="A87" s="3" t="s">
        <v>2</v>
      </c>
      <c r="B87" s="4">
        <v>7500</v>
      </c>
      <c r="C87" s="3" t="s">
        <v>2</v>
      </c>
      <c r="D87" s="4">
        <v>7352</v>
      </c>
      <c r="E87" s="3" t="s">
        <v>2</v>
      </c>
      <c r="F87" s="4">
        <v>7147</v>
      </c>
      <c r="G87" s="9">
        <v>1000</v>
      </c>
      <c r="H87" s="5">
        <f>B86</f>
        <v>6499</v>
      </c>
      <c r="I87" s="8">
        <f>B87</f>
        <v>7500</v>
      </c>
      <c r="J87" s="8">
        <f>B88</f>
        <v>1444</v>
      </c>
      <c r="K87" s="6">
        <f>B89</f>
        <v>3905</v>
      </c>
      <c r="L87" s="5">
        <f>D86</f>
        <v>6726</v>
      </c>
      <c r="M87" s="8">
        <f>D87</f>
        <v>7352</v>
      </c>
      <c r="N87" s="8">
        <f>D88</f>
        <v>1788</v>
      </c>
      <c r="O87" s="6">
        <f>D89</f>
        <v>3740</v>
      </c>
      <c r="P87" s="5">
        <f>F86</f>
        <v>6912</v>
      </c>
      <c r="Q87" s="8">
        <f>F87</f>
        <v>7147</v>
      </c>
      <c r="R87" s="8">
        <f>F88</f>
        <v>1714</v>
      </c>
      <c r="S87" s="6">
        <f>F89</f>
        <v>3688</v>
      </c>
    </row>
    <row r="88" spans="1:19" x14ac:dyDescent="0.55000000000000004">
      <c r="A88" s="3" t="s">
        <v>3</v>
      </c>
      <c r="B88" s="4">
        <v>1444</v>
      </c>
      <c r="C88" s="3" t="s">
        <v>3</v>
      </c>
      <c r="D88" s="4">
        <v>1788</v>
      </c>
      <c r="E88" s="3" t="s">
        <v>3</v>
      </c>
      <c r="F88" s="4">
        <v>1714</v>
      </c>
    </row>
    <row r="89" spans="1:19" x14ac:dyDescent="0.55000000000000004">
      <c r="A89" s="3" t="s">
        <v>4</v>
      </c>
      <c r="B89" s="4">
        <v>3905</v>
      </c>
      <c r="C89" s="3" t="s">
        <v>4</v>
      </c>
      <c r="D89" s="4">
        <v>3740</v>
      </c>
      <c r="E89" s="3" t="s">
        <v>4</v>
      </c>
      <c r="F89" s="4">
        <v>3688</v>
      </c>
    </row>
    <row r="90" spans="1:19" ht="14.7" thickBot="1" x14ac:dyDescent="0.6">
      <c r="A90" s="3" t="s">
        <v>5</v>
      </c>
      <c r="B90" s="4">
        <v>19348</v>
      </c>
      <c r="C90" s="3" t="s">
        <v>5</v>
      </c>
      <c r="D90" s="4">
        <v>19606</v>
      </c>
      <c r="E90" s="3" t="s">
        <v>5</v>
      </c>
      <c r="F90" s="4">
        <v>19461</v>
      </c>
    </row>
    <row r="91" spans="1:19" x14ac:dyDescent="0.55000000000000004">
      <c r="A91" s="3" t="s">
        <v>50</v>
      </c>
      <c r="C91" s="3" t="s">
        <v>51</v>
      </c>
      <c r="E91" s="3" t="s">
        <v>52</v>
      </c>
      <c r="H91" s="48">
        <v>1</v>
      </c>
      <c r="I91" s="49"/>
      <c r="J91" s="49"/>
      <c r="K91" s="50"/>
      <c r="L91" s="48">
        <v>2</v>
      </c>
      <c r="M91" s="49"/>
      <c r="N91" s="49"/>
      <c r="O91" s="50"/>
      <c r="P91" s="48">
        <v>3</v>
      </c>
      <c r="Q91" s="49"/>
      <c r="R91" s="49"/>
      <c r="S91" s="50"/>
    </row>
    <row r="92" spans="1:19" x14ac:dyDescent="0.55000000000000004">
      <c r="A92" s="3" t="s">
        <v>1</v>
      </c>
      <c r="B92" s="4">
        <v>11346</v>
      </c>
      <c r="C92" s="3" t="s">
        <v>1</v>
      </c>
      <c r="D92" s="4">
        <v>11152</v>
      </c>
      <c r="E92" s="3" t="s">
        <v>1</v>
      </c>
      <c r="F92" s="4">
        <v>11055</v>
      </c>
      <c r="G92" t="s">
        <v>56</v>
      </c>
      <c r="H92" s="3" t="str">
        <f>A92</f>
        <v>124Z</v>
      </c>
      <c r="I92" s="7" t="str">
        <f>A93</f>
        <v>1315Z</v>
      </c>
      <c r="J92" s="7" t="s">
        <v>55</v>
      </c>
      <c r="K92" s="4" t="s">
        <v>4</v>
      </c>
      <c r="L92" s="3" t="str">
        <f>E92</f>
        <v>124Z</v>
      </c>
      <c r="M92" s="7" t="str">
        <f>E93</f>
        <v>1315Z</v>
      </c>
      <c r="N92" s="7" t="s">
        <v>55</v>
      </c>
      <c r="O92" s="4" t="s">
        <v>4</v>
      </c>
      <c r="P92" s="3" t="s">
        <v>1</v>
      </c>
      <c r="Q92" s="7" t="s">
        <v>2</v>
      </c>
      <c r="R92" s="7" t="s">
        <v>55</v>
      </c>
      <c r="S92" s="4" t="s">
        <v>4</v>
      </c>
    </row>
    <row r="93" spans="1:19" ht="14.7" thickBot="1" x14ac:dyDescent="0.6">
      <c r="A93" s="3" t="s">
        <v>2</v>
      </c>
      <c r="B93" s="4">
        <v>3073</v>
      </c>
      <c r="C93" s="3" t="s">
        <v>2</v>
      </c>
      <c r="D93" s="4">
        <v>3059</v>
      </c>
      <c r="E93" s="3" t="s">
        <v>2</v>
      </c>
      <c r="F93" s="4">
        <v>3044</v>
      </c>
      <c r="G93" s="9">
        <v>10000</v>
      </c>
      <c r="H93" s="5">
        <f>B92</f>
        <v>11346</v>
      </c>
      <c r="I93" s="8">
        <f>B93</f>
        <v>3073</v>
      </c>
      <c r="J93" s="8">
        <f>B94</f>
        <v>1170</v>
      </c>
      <c r="K93" s="6">
        <f>B95</f>
        <v>2879</v>
      </c>
      <c r="L93" s="5">
        <f>D92</f>
        <v>11152</v>
      </c>
      <c r="M93" s="8">
        <f>D93</f>
        <v>3059</v>
      </c>
      <c r="N93" s="8">
        <f>D94</f>
        <v>1294</v>
      </c>
      <c r="O93" s="6">
        <f>D95</f>
        <v>2888</v>
      </c>
      <c r="P93" s="5">
        <f>F92</f>
        <v>11055</v>
      </c>
      <c r="Q93" s="8">
        <f>F93</f>
        <v>3044</v>
      </c>
      <c r="R93" s="8">
        <f>F94</f>
        <v>1243</v>
      </c>
      <c r="S93" s="6">
        <f>F95</f>
        <v>2998</v>
      </c>
    </row>
    <row r="94" spans="1:19" x14ac:dyDescent="0.55000000000000004">
      <c r="A94" s="3" t="s">
        <v>3</v>
      </c>
      <c r="B94" s="4">
        <v>1170</v>
      </c>
      <c r="C94" s="3" t="s">
        <v>3</v>
      </c>
      <c r="D94" s="4">
        <v>1294</v>
      </c>
      <c r="E94" s="3" t="s">
        <v>3</v>
      </c>
      <c r="F94" s="4">
        <v>1243</v>
      </c>
    </row>
    <row r="95" spans="1:19" x14ac:dyDescent="0.55000000000000004">
      <c r="A95" s="3" t="s">
        <v>4</v>
      </c>
      <c r="B95" s="4">
        <v>2879</v>
      </c>
      <c r="C95" s="3" t="s">
        <v>4</v>
      </c>
      <c r="D95" s="4">
        <v>2888</v>
      </c>
      <c r="E95" s="3" t="s">
        <v>4</v>
      </c>
      <c r="F95" s="4">
        <v>2998</v>
      </c>
    </row>
    <row r="96" spans="1:19" ht="14.7" thickBot="1" x14ac:dyDescent="0.6">
      <c r="A96" s="5" t="s">
        <v>5</v>
      </c>
      <c r="B96" s="6">
        <v>18468</v>
      </c>
      <c r="C96" s="5" t="s">
        <v>5</v>
      </c>
      <c r="D96" s="6">
        <v>18393</v>
      </c>
      <c r="E96" s="5" t="s">
        <v>5</v>
      </c>
      <c r="F96" s="6">
        <v>18340</v>
      </c>
    </row>
  </sheetData>
  <mergeCells count="48">
    <mergeCell ref="H1:K1"/>
    <mergeCell ref="L1:O1"/>
    <mergeCell ref="P1:S1"/>
    <mergeCell ref="H7:K7"/>
    <mergeCell ref="L7:O7"/>
    <mergeCell ref="P7:S7"/>
    <mergeCell ref="H13:K13"/>
    <mergeCell ref="L13:O13"/>
    <mergeCell ref="P13:S13"/>
    <mergeCell ref="H19:K19"/>
    <mergeCell ref="L19:O19"/>
    <mergeCell ref="P19:S19"/>
    <mergeCell ref="H25:K25"/>
    <mergeCell ref="L25:O25"/>
    <mergeCell ref="P25:S25"/>
    <mergeCell ref="H31:K31"/>
    <mergeCell ref="L31:O31"/>
    <mergeCell ref="P31:S31"/>
    <mergeCell ref="H37:K37"/>
    <mergeCell ref="L37:O37"/>
    <mergeCell ref="P37:S37"/>
    <mergeCell ref="H43:K43"/>
    <mergeCell ref="L43:O43"/>
    <mergeCell ref="P43:S43"/>
    <mergeCell ref="H49:K49"/>
    <mergeCell ref="L49:O49"/>
    <mergeCell ref="P49:S49"/>
    <mergeCell ref="H55:K55"/>
    <mergeCell ref="L55:O55"/>
    <mergeCell ref="P55:S55"/>
    <mergeCell ref="H61:K61"/>
    <mergeCell ref="L61:O61"/>
    <mergeCell ref="P61:S61"/>
    <mergeCell ref="H67:K67"/>
    <mergeCell ref="L67:O67"/>
    <mergeCell ref="P67:S67"/>
    <mergeCell ref="H73:K73"/>
    <mergeCell ref="L73:O73"/>
    <mergeCell ref="P73:S73"/>
    <mergeCell ref="H91:K91"/>
    <mergeCell ref="L91:O91"/>
    <mergeCell ref="P91:S91"/>
    <mergeCell ref="H79:K79"/>
    <mergeCell ref="L79:O79"/>
    <mergeCell ref="P79:S79"/>
    <mergeCell ref="H85:K85"/>
    <mergeCell ref="L85:O85"/>
    <mergeCell ref="P85:S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8"/>
  <sheetViews>
    <sheetView zoomScale="61" workbookViewId="0">
      <selection activeCell="O34" sqref="O34"/>
    </sheetView>
  </sheetViews>
  <sheetFormatPr defaultRowHeight="14.4" x14ac:dyDescent="0.55000000000000004"/>
  <cols>
    <col min="1" max="1" width="9" bestFit="1" customWidth="1"/>
    <col min="2" max="4" width="6.41796875" bestFit="1" customWidth="1"/>
    <col min="5" max="5" width="9" bestFit="1" customWidth="1"/>
    <col min="6" max="8" width="6.41796875" bestFit="1" customWidth="1"/>
    <col min="9" max="9" width="9" bestFit="1" customWidth="1"/>
    <col min="10" max="12" width="6.41796875" bestFit="1" customWidth="1"/>
    <col min="13" max="13" width="9" bestFit="1" customWidth="1"/>
    <col min="14" max="19" width="12.1015625" bestFit="1" customWidth="1"/>
    <col min="20" max="20" width="9.5234375" bestFit="1" customWidth="1"/>
    <col min="21" max="25" width="11.5234375" bestFit="1" customWidth="1"/>
  </cols>
  <sheetData>
    <row r="1" spans="1:26" ht="14.7" thickBot="1" x14ac:dyDescent="0.6">
      <c r="A1" s="58" t="s">
        <v>57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 t="s">
        <v>58</v>
      </c>
      <c r="O1" s="58"/>
      <c r="P1" s="58"/>
      <c r="Q1" s="58"/>
      <c r="R1" s="58"/>
      <c r="S1" s="58"/>
      <c r="T1" s="58" t="s">
        <v>59</v>
      </c>
      <c r="U1" s="58"/>
      <c r="V1" s="58"/>
      <c r="W1" s="58"/>
      <c r="X1" s="58"/>
      <c r="Y1" s="58"/>
      <c r="Z1" s="25"/>
    </row>
    <row r="2" spans="1:26" x14ac:dyDescent="0.55000000000000004">
      <c r="A2" s="17">
        <v>0</v>
      </c>
      <c r="B2" s="55">
        <v>1</v>
      </c>
      <c r="C2" s="56"/>
      <c r="D2" s="56"/>
      <c r="E2" s="57"/>
      <c r="F2" s="55">
        <v>2</v>
      </c>
      <c r="G2" s="56"/>
      <c r="H2" s="56"/>
      <c r="I2" s="57"/>
      <c r="J2" s="55">
        <v>3</v>
      </c>
      <c r="K2" s="56"/>
      <c r="L2" s="56"/>
      <c r="M2" s="57"/>
      <c r="N2" s="55">
        <v>1</v>
      </c>
      <c r="O2" s="56"/>
      <c r="P2" s="55">
        <v>2</v>
      </c>
      <c r="Q2" s="56"/>
      <c r="R2" s="55">
        <v>3</v>
      </c>
      <c r="S2" s="57"/>
      <c r="T2" s="55">
        <v>1</v>
      </c>
      <c r="U2" s="56"/>
      <c r="V2" s="55">
        <v>2</v>
      </c>
      <c r="W2" s="56"/>
      <c r="X2" s="55">
        <v>3</v>
      </c>
      <c r="Y2" s="57"/>
    </row>
    <row r="3" spans="1:26" ht="14.7" thickBot="1" x14ac:dyDescent="0.6">
      <c r="A3" s="11" t="s">
        <v>56</v>
      </c>
      <c r="B3" s="11" t="s">
        <v>1</v>
      </c>
      <c r="C3" s="12" t="s">
        <v>2</v>
      </c>
      <c r="D3" s="12" t="s">
        <v>55</v>
      </c>
      <c r="E3" s="13" t="s">
        <v>4</v>
      </c>
      <c r="F3" s="11" t="s">
        <v>1</v>
      </c>
      <c r="G3" s="12" t="s">
        <v>2</v>
      </c>
      <c r="H3" s="12" t="s">
        <v>55</v>
      </c>
      <c r="I3" s="13" t="s">
        <v>4</v>
      </c>
      <c r="J3" s="11" t="s">
        <v>1</v>
      </c>
      <c r="K3" s="12" t="s">
        <v>2</v>
      </c>
      <c r="L3" s="12" t="s">
        <v>55</v>
      </c>
      <c r="M3" s="13" t="s">
        <v>4</v>
      </c>
      <c r="N3" s="14" t="s">
        <v>1</v>
      </c>
      <c r="O3" s="15" t="s">
        <v>2</v>
      </c>
      <c r="P3" s="14" t="s">
        <v>1</v>
      </c>
      <c r="Q3" s="15" t="s">
        <v>2</v>
      </c>
      <c r="R3" s="14" t="s">
        <v>1</v>
      </c>
      <c r="S3" s="16" t="s">
        <v>2</v>
      </c>
      <c r="T3" s="14" t="s">
        <v>1</v>
      </c>
      <c r="U3" s="15" t="s">
        <v>2</v>
      </c>
      <c r="V3" s="14" t="s">
        <v>1</v>
      </c>
      <c r="W3" s="15" t="s">
        <v>2</v>
      </c>
      <c r="X3" s="14" t="s">
        <v>1</v>
      </c>
      <c r="Y3" s="16" t="s">
        <v>2</v>
      </c>
    </row>
    <row r="4" spans="1:26" ht="14.7" thickBot="1" x14ac:dyDescent="0.6">
      <c r="A4" s="11">
        <v>100</v>
      </c>
      <c r="B4" s="14">
        <v>2594</v>
      </c>
      <c r="C4" s="15">
        <v>738</v>
      </c>
      <c r="D4" s="15">
        <v>5551</v>
      </c>
      <c r="E4" s="16">
        <v>3036</v>
      </c>
      <c r="F4" s="14">
        <v>2684</v>
      </c>
      <c r="G4" s="15">
        <v>932</v>
      </c>
      <c r="H4" s="15">
        <v>6939</v>
      </c>
      <c r="I4" s="16">
        <v>3190</v>
      </c>
      <c r="J4" s="14">
        <v>2454</v>
      </c>
      <c r="K4" s="15">
        <v>978</v>
      </c>
      <c r="L4" s="15">
        <v>6719</v>
      </c>
      <c r="M4" s="16">
        <v>3250</v>
      </c>
      <c r="N4" s="10">
        <f>B4/(B4+C4)</f>
        <v>0.77851140456182477</v>
      </c>
      <c r="O4" s="10">
        <f>C4/(C4+B4)</f>
        <v>0.22148859543817526</v>
      </c>
      <c r="P4" s="10">
        <f>F4/(F4+G4)</f>
        <v>0.74225663716814161</v>
      </c>
      <c r="Q4" s="10">
        <f>G4/(F4+G4)</f>
        <v>0.25774336283185839</v>
      </c>
      <c r="R4" s="10">
        <f>J4/(J4+K4)</f>
        <v>0.715034965034965</v>
      </c>
      <c r="S4" s="10">
        <f>K4/(K4+J4)</f>
        <v>0.28496503496503495</v>
      </c>
      <c r="T4">
        <f>B4*40*A$4</f>
        <v>10376000</v>
      </c>
      <c r="U4">
        <f>C4*40*$A4</f>
        <v>2952000</v>
      </c>
      <c r="V4">
        <f>F4*40*$A4</f>
        <v>10736000</v>
      </c>
      <c r="W4">
        <f>G4*40*$A4</f>
        <v>3728000</v>
      </c>
      <c r="X4">
        <f>J4*40*$A4</f>
        <v>9816000</v>
      </c>
      <c r="Y4">
        <f>K4*40*$A4</f>
        <v>3912000</v>
      </c>
    </row>
    <row r="5" spans="1:26" x14ac:dyDescent="0.55000000000000004">
      <c r="A5" s="11">
        <v>17</v>
      </c>
      <c r="B5" s="55">
        <v>1</v>
      </c>
      <c r="C5" s="56"/>
      <c r="D5" s="56"/>
      <c r="E5" s="57"/>
      <c r="F5" s="55">
        <v>2</v>
      </c>
      <c r="G5" s="56"/>
      <c r="H5" s="56"/>
      <c r="I5" s="57"/>
      <c r="J5" s="55">
        <v>3</v>
      </c>
      <c r="K5" s="56"/>
      <c r="L5" s="56"/>
      <c r="M5" s="57"/>
      <c r="N5" s="55">
        <v>1</v>
      </c>
      <c r="O5" s="56"/>
      <c r="P5" s="55">
        <v>2</v>
      </c>
      <c r="Q5" s="56"/>
      <c r="R5" s="55">
        <v>3</v>
      </c>
      <c r="S5" s="57"/>
      <c r="T5" s="55">
        <v>1</v>
      </c>
      <c r="U5" s="56"/>
      <c r="V5" s="55">
        <v>2</v>
      </c>
      <c r="W5" s="56"/>
      <c r="X5" s="55">
        <v>3</v>
      </c>
      <c r="Y5" s="57"/>
    </row>
    <row r="6" spans="1:26" ht="14.7" thickBot="1" x14ac:dyDescent="0.6">
      <c r="A6" s="11" t="s">
        <v>56</v>
      </c>
      <c r="B6" s="11" t="s">
        <v>1</v>
      </c>
      <c r="C6" s="12" t="s">
        <v>2</v>
      </c>
      <c r="D6" s="12" t="s">
        <v>55</v>
      </c>
      <c r="E6" s="13" t="s">
        <v>4</v>
      </c>
      <c r="F6" s="11" t="s">
        <v>1</v>
      </c>
      <c r="G6" s="12" t="s">
        <v>2</v>
      </c>
      <c r="H6" s="12" t="s">
        <v>55</v>
      </c>
      <c r="I6" s="13" t="s">
        <v>4</v>
      </c>
      <c r="J6" s="11" t="s">
        <v>1</v>
      </c>
      <c r="K6" s="12" t="s">
        <v>2</v>
      </c>
      <c r="L6" s="12" t="s">
        <v>55</v>
      </c>
      <c r="M6" s="13" t="s">
        <v>4</v>
      </c>
      <c r="N6" s="14" t="s">
        <v>1</v>
      </c>
      <c r="O6" s="15" t="s">
        <v>2</v>
      </c>
      <c r="P6" s="14" t="s">
        <v>1</v>
      </c>
      <c r="Q6" s="15" t="s">
        <v>2</v>
      </c>
      <c r="R6" s="14" t="s">
        <v>1</v>
      </c>
      <c r="S6" s="16" t="s">
        <v>2</v>
      </c>
      <c r="T6" s="14" t="s">
        <v>1</v>
      </c>
      <c r="U6" s="15" t="s">
        <v>2</v>
      </c>
      <c r="V6" s="14" t="s">
        <v>1</v>
      </c>
      <c r="W6" s="15" t="s">
        <v>2</v>
      </c>
      <c r="X6" s="14" t="s">
        <v>1</v>
      </c>
      <c r="Y6" s="16" t="s">
        <v>2</v>
      </c>
    </row>
    <row r="7" spans="1:26" ht="14.7" thickBot="1" x14ac:dyDescent="0.6">
      <c r="A7" s="11">
        <v>100</v>
      </c>
      <c r="B7" s="14">
        <v>1573</v>
      </c>
      <c r="C7" s="15">
        <v>1135</v>
      </c>
      <c r="D7" s="15">
        <v>3151</v>
      </c>
      <c r="E7" s="16">
        <v>1801</v>
      </c>
      <c r="F7" s="14">
        <v>1381</v>
      </c>
      <c r="G7" s="15">
        <v>1096</v>
      </c>
      <c r="H7" s="15">
        <v>2790</v>
      </c>
      <c r="I7" s="16">
        <v>1633</v>
      </c>
      <c r="J7" s="14">
        <v>1346</v>
      </c>
      <c r="K7" s="15">
        <v>1230</v>
      </c>
      <c r="L7" s="15">
        <v>2646</v>
      </c>
      <c r="M7" s="16">
        <v>1618</v>
      </c>
      <c r="N7" s="10">
        <f t="shared" ref="N7" si="0">B7/(B7+C7)</f>
        <v>0.58087149187592324</v>
      </c>
      <c r="O7" s="10">
        <f t="shared" ref="O7" si="1">C7/(C7+B7)</f>
        <v>0.41912850812407682</v>
      </c>
      <c r="P7" s="10">
        <f t="shared" ref="P7" si="2">F7/(F7+G7)</f>
        <v>0.55752926927735158</v>
      </c>
      <c r="Q7" s="10">
        <f t="shared" ref="Q7" si="3">G7/(F7+G7)</f>
        <v>0.44247073072264836</v>
      </c>
      <c r="R7" s="10">
        <f t="shared" ref="R7" si="4">J7/(J7+K7)</f>
        <v>0.52251552795031053</v>
      </c>
      <c r="S7" s="10">
        <f t="shared" ref="S7" si="5">K7/(K7+J7)</f>
        <v>0.47748447204968947</v>
      </c>
      <c r="T7">
        <f t="shared" ref="T7" si="6">B7*40*A$4</f>
        <v>6292000</v>
      </c>
      <c r="U7">
        <f t="shared" ref="U7" si="7">C7*40*$A7</f>
        <v>4540000</v>
      </c>
      <c r="V7">
        <f t="shared" ref="V7" si="8">F7*40*$A7</f>
        <v>5524000</v>
      </c>
      <c r="W7">
        <f t="shared" ref="W7" si="9">G7*40*$A7</f>
        <v>4384000</v>
      </c>
      <c r="X7">
        <f t="shared" ref="X7" si="10">J7*40*$A7</f>
        <v>5384000</v>
      </c>
      <c r="Y7">
        <f t="shared" ref="Y7" si="11">K7*40*$A7</f>
        <v>4920000</v>
      </c>
    </row>
    <row r="8" spans="1:26" x14ac:dyDescent="0.55000000000000004">
      <c r="A8" s="11">
        <v>22</v>
      </c>
      <c r="B8" s="55">
        <v>1</v>
      </c>
      <c r="C8" s="56"/>
      <c r="D8" s="56"/>
      <c r="E8" s="57"/>
      <c r="F8" s="55">
        <v>2</v>
      </c>
      <c r="G8" s="56"/>
      <c r="H8" s="56"/>
      <c r="I8" s="57"/>
      <c r="J8" s="55">
        <v>3</v>
      </c>
      <c r="K8" s="56"/>
      <c r="L8" s="56"/>
      <c r="M8" s="57"/>
      <c r="N8" s="55">
        <v>1</v>
      </c>
      <c r="O8" s="56"/>
      <c r="P8" s="55">
        <v>2</v>
      </c>
      <c r="Q8" s="56"/>
      <c r="R8" s="55">
        <v>3</v>
      </c>
      <c r="S8" s="57"/>
      <c r="T8" s="55">
        <v>1</v>
      </c>
      <c r="U8" s="56"/>
      <c r="V8" s="55">
        <v>2</v>
      </c>
      <c r="W8" s="56"/>
      <c r="X8" s="55">
        <v>3</v>
      </c>
      <c r="Y8" s="57"/>
    </row>
    <row r="9" spans="1:26" ht="14.7" thickBot="1" x14ac:dyDescent="0.6">
      <c r="A9" s="11" t="s">
        <v>56</v>
      </c>
      <c r="B9" s="11" t="s">
        <v>1</v>
      </c>
      <c r="C9" s="12" t="s">
        <v>2</v>
      </c>
      <c r="D9" s="12" t="s">
        <v>55</v>
      </c>
      <c r="E9" s="13" t="s">
        <v>4</v>
      </c>
      <c r="F9" s="11" t="s">
        <v>1</v>
      </c>
      <c r="G9" s="12" t="s">
        <v>2</v>
      </c>
      <c r="H9" s="12" t="s">
        <v>55</v>
      </c>
      <c r="I9" s="13" t="s">
        <v>4</v>
      </c>
      <c r="J9" s="11" t="s">
        <v>1</v>
      </c>
      <c r="K9" s="12" t="s">
        <v>2</v>
      </c>
      <c r="L9" s="12" t="s">
        <v>55</v>
      </c>
      <c r="M9" s="13" t="s">
        <v>4</v>
      </c>
      <c r="N9" s="14" t="s">
        <v>1</v>
      </c>
      <c r="O9" s="15" t="s">
        <v>2</v>
      </c>
      <c r="P9" s="14" t="s">
        <v>1</v>
      </c>
      <c r="Q9" s="15" t="s">
        <v>2</v>
      </c>
      <c r="R9" s="14" t="s">
        <v>1</v>
      </c>
      <c r="S9" s="16" t="s">
        <v>2</v>
      </c>
      <c r="T9" s="14" t="s">
        <v>1</v>
      </c>
      <c r="U9" s="15" t="s">
        <v>2</v>
      </c>
      <c r="V9" s="14" t="s">
        <v>1</v>
      </c>
      <c r="W9" s="15" t="s">
        <v>2</v>
      </c>
      <c r="X9" s="14" t="s">
        <v>1</v>
      </c>
      <c r="Y9" s="16" t="s">
        <v>2</v>
      </c>
    </row>
    <row r="10" spans="1:26" ht="14.7" thickBot="1" x14ac:dyDescent="0.6">
      <c r="A10" s="11">
        <v>100</v>
      </c>
      <c r="B10" s="14">
        <v>987</v>
      </c>
      <c r="C10" s="15">
        <v>2542</v>
      </c>
      <c r="D10" s="15">
        <v>2725</v>
      </c>
      <c r="E10" s="16">
        <v>1355</v>
      </c>
      <c r="F10" s="14">
        <v>1078</v>
      </c>
      <c r="G10" s="15">
        <v>2443</v>
      </c>
      <c r="H10" s="15">
        <v>2144</v>
      </c>
      <c r="I10" s="16">
        <v>1323</v>
      </c>
      <c r="J10" s="14">
        <v>887</v>
      </c>
      <c r="K10" s="15">
        <v>2500</v>
      </c>
      <c r="L10" s="15">
        <v>2277</v>
      </c>
      <c r="M10" s="16">
        <v>1334</v>
      </c>
      <c r="N10" s="10">
        <f t="shared" ref="N10" si="12">B10/(B10+C10)</f>
        <v>0.27968262964012469</v>
      </c>
      <c r="O10" s="10">
        <f t="shared" ref="O10" si="13">C10/(C10+B10)</f>
        <v>0.72031737035987531</v>
      </c>
      <c r="P10" s="10">
        <f t="shared" ref="P10" si="14">F10/(F10+G10)</f>
        <v>0.3061630218687873</v>
      </c>
      <c r="Q10" s="10">
        <f t="shared" ref="Q10" si="15">G10/(F10+G10)</f>
        <v>0.6938369781312127</v>
      </c>
      <c r="R10" s="10">
        <f t="shared" ref="R10" si="16">J10/(J10+K10)</f>
        <v>0.26188367286684383</v>
      </c>
      <c r="S10" s="10">
        <f t="shared" ref="S10" si="17">K10/(K10+J10)</f>
        <v>0.73811632713315622</v>
      </c>
      <c r="T10">
        <f t="shared" ref="T10" si="18">B10*40*A$4</f>
        <v>3948000</v>
      </c>
      <c r="U10">
        <f t="shared" ref="U10" si="19">C10*40*$A10</f>
        <v>10168000</v>
      </c>
      <c r="V10">
        <f t="shared" ref="V10" si="20">F10*40*$A10</f>
        <v>4312000</v>
      </c>
      <c r="W10">
        <f t="shared" ref="W10" si="21">G10*40*$A10</f>
        <v>9772000</v>
      </c>
      <c r="X10">
        <f t="shared" ref="X10" si="22">J10*40*$A10</f>
        <v>3548000</v>
      </c>
      <c r="Y10">
        <f t="shared" ref="Y10" si="23">K10*40*$A10</f>
        <v>10000000</v>
      </c>
    </row>
    <row r="11" spans="1:26" x14ac:dyDescent="0.55000000000000004">
      <c r="A11" s="11">
        <v>26</v>
      </c>
      <c r="B11" s="55">
        <v>1</v>
      </c>
      <c r="C11" s="56"/>
      <c r="D11" s="56"/>
      <c r="E11" s="57"/>
      <c r="F11" s="55">
        <v>2</v>
      </c>
      <c r="G11" s="56"/>
      <c r="H11" s="56"/>
      <c r="I11" s="57"/>
      <c r="J11" s="55">
        <v>3</v>
      </c>
      <c r="K11" s="56"/>
      <c r="L11" s="56"/>
      <c r="M11" s="57"/>
      <c r="N11" s="55">
        <v>1</v>
      </c>
      <c r="O11" s="56"/>
      <c r="P11" s="55">
        <v>2</v>
      </c>
      <c r="Q11" s="56"/>
      <c r="R11" s="55">
        <v>3</v>
      </c>
      <c r="S11" s="57"/>
      <c r="T11" s="55">
        <v>1</v>
      </c>
      <c r="U11" s="56"/>
      <c r="V11" s="55">
        <v>2</v>
      </c>
      <c r="W11" s="56"/>
      <c r="X11" s="55">
        <v>3</v>
      </c>
      <c r="Y11" s="57"/>
    </row>
    <row r="12" spans="1:26" ht="14.7" thickBot="1" x14ac:dyDescent="0.6">
      <c r="A12" s="11" t="s">
        <v>56</v>
      </c>
      <c r="B12" s="11" t="s">
        <v>1</v>
      </c>
      <c r="C12" s="12" t="s">
        <v>2</v>
      </c>
      <c r="D12" s="12" t="s">
        <v>55</v>
      </c>
      <c r="E12" s="13" t="s">
        <v>4</v>
      </c>
      <c r="F12" s="11" t="s">
        <v>1</v>
      </c>
      <c r="G12" s="12" t="s">
        <v>2</v>
      </c>
      <c r="H12" s="12" t="s">
        <v>55</v>
      </c>
      <c r="I12" s="13" t="s">
        <v>4</v>
      </c>
      <c r="J12" s="11" t="s">
        <v>1</v>
      </c>
      <c r="K12" s="12" t="s">
        <v>2</v>
      </c>
      <c r="L12" s="12" t="s">
        <v>55</v>
      </c>
      <c r="M12" s="13" t="s">
        <v>4</v>
      </c>
      <c r="N12" s="14" t="s">
        <v>1</v>
      </c>
      <c r="O12" s="15" t="s">
        <v>2</v>
      </c>
      <c r="P12" s="14" t="s">
        <v>1</v>
      </c>
      <c r="Q12" s="15" t="s">
        <v>2</v>
      </c>
      <c r="R12" s="14" t="s">
        <v>1</v>
      </c>
      <c r="S12" s="16" t="s">
        <v>2</v>
      </c>
      <c r="T12" s="14" t="s">
        <v>1</v>
      </c>
      <c r="U12" s="15" t="s">
        <v>2</v>
      </c>
      <c r="V12" s="14" t="s">
        <v>1</v>
      </c>
      <c r="W12" s="15" t="s">
        <v>2</v>
      </c>
      <c r="X12" s="14" t="s">
        <v>1</v>
      </c>
      <c r="Y12" s="16" t="s">
        <v>2</v>
      </c>
    </row>
    <row r="13" spans="1:26" ht="14.7" thickBot="1" x14ac:dyDescent="0.6">
      <c r="A13" s="11">
        <v>100</v>
      </c>
      <c r="B13" s="14">
        <v>822</v>
      </c>
      <c r="C13" s="15">
        <v>4352</v>
      </c>
      <c r="D13" s="15">
        <v>1476</v>
      </c>
      <c r="E13" s="16">
        <v>1054</v>
      </c>
      <c r="F13" s="14">
        <v>716</v>
      </c>
      <c r="G13" s="15">
        <v>4238</v>
      </c>
      <c r="H13" s="15">
        <v>1556</v>
      </c>
      <c r="I13" s="16">
        <v>1036</v>
      </c>
      <c r="J13" s="14">
        <v>739</v>
      </c>
      <c r="K13" s="15">
        <v>4493</v>
      </c>
      <c r="L13" s="15">
        <v>1503</v>
      </c>
      <c r="M13" s="16">
        <v>1063</v>
      </c>
      <c r="N13" s="10">
        <f t="shared" ref="N13" si="24">B13/(B13+C13)</f>
        <v>0.15887127947429455</v>
      </c>
      <c r="O13" s="10">
        <f t="shared" ref="O13" si="25">C13/(C13+B13)</f>
        <v>0.84112872052570542</v>
      </c>
      <c r="P13" s="10">
        <f t="shared" ref="P13" si="26">F13/(F13+G13)</f>
        <v>0.144529672991522</v>
      </c>
      <c r="Q13" s="10">
        <f t="shared" ref="Q13" si="27">G13/(F13+G13)</f>
        <v>0.85547032700847803</v>
      </c>
      <c r="R13" s="10">
        <f t="shared" ref="R13" si="28">J13/(J13+K13)</f>
        <v>0.14124617737003059</v>
      </c>
      <c r="S13" s="10">
        <f t="shared" ref="S13" si="29">K13/(K13+J13)</f>
        <v>0.85875382262996947</v>
      </c>
      <c r="T13">
        <f t="shared" ref="T13" si="30">B13*40*A$4</f>
        <v>3288000</v>
      </c>
      <c r="U13">
        <f t="shared" ref="U13" si="31">C13*40*$A13</f>
        <v>17408000</v>
      </c>
      <c r="V13">
        <f t="shared" ref="V13" si="32">F13*40*$A13</f>
        <v>2864000</v>
      </c>
      <c r="W13">
        <f t="shared" ref="W13" si="33">G13*40*$A13</f>
        <v>16952000</v>
      </c>
      <c r="X13">
        <f t="shared" ref="X13" si="34">J13*40*$A13</f>
        <v>2956000</v>
      </c>
      <c r="Y13">
        <f t="shared" ref="Y13" si="35">K13*40*$A13</f>
        <v>17972000</v>
      </c>
    </row>
    <row r="14" spans="1:26" x14ac:dyDescent="0.55000000000000004">
      <c r="A14" s="11">
        <v>30</v>
      </c>
      <c r="B14" s="55">
        <v>1</v>
      </c>
      <c r="C14" s="56"/>
      <c r="D14" s="56"/>
      <c r="E14" s="57"/>
      <c r="F14" s="55">
        <v>2</v>
      </c>
      <c r="G14" s="56"/>
      <c r="H14" s="56"/>
      <c r="I14" s="57"/>
      <c r="J14" s="55">
        <v>3</v>
      </c>
      <c r="K14" s="56"/>
      <c r="L14" s="56"/>
      <c r="M14" s="57"/>
      <c r="N14" s="55">
        <v>1</v>
      </c>
      <c r="O14" s="56"/>
      <c r="P14" s="55">
        <v>2</v>
      </c>
      <c r="Q14" s="56"/>
      <c r="R14" s="55">
        <v>3</v>
      </c>
      <c r="S14" s="57"/>
      <c r="T14" s="55">
        <v>1</v>
      </c>
      <c r="U14" s="56"/>
      <c r="V14" s="55">
        <v>2</v>
      </c>
      <c r="W14" s="56"/>
      <c r="X14" s="55">
        <v>3</v>
      </c>
      <c r="Y14" s="57"/>
    </row>
    <row r="15" spans="1:26" ht="14.7" thickBot="1" x14ac:dyDescent="0.6">
      <c r="A15" s="11" t="s">
        <v>56</v>
      </c>
      <c r="B15" s="11" t="s">
        <v>1</v>
      </c>
      <c r="C15" s="12" t="s">
        <v>2</v>
      </c>
      <c r="D15" s="12" t="s">
        <v>55</v>
      </c>
      <c r="E15" s="13" t="s">
        <v>4</v>
      </c>
      <c r="F15" s="11" t="s">
        <v>53</v>
      </c>
      <c r="G15" s="12" t="s">
        <v>54</v>
      </c>
      <c r="H15" s="12" t="s">
        <v>55</v>
      </c>
      <c r="I15" s="13" t="s">
        <v>4</v>
      </c>
      <c r="J15" s="11" t="s">
        <v>1</v>
      </c>
      <c r="K15" s="12" t="s">
        <v>2</v>
      </c>
      <c r="L15" s="12" t="s">
        <v>55</v>
      </c>
      <c r="M15" s="13" t="s">
        <v>4</v>
      </c>
      <c r="N15" s="14" t="s">
        <v>1</v>
      </c>
      <c r="O15" s="15" t="s">
        <v>2</v>
      </c>
      <c r="P15" s="14" t="s">
        <v>1</v>
      </c>
      <c r="Q15" s="15" t="s">
        <v>2</v>
      </c>
      <c r="R15" s="14" t="s">
        <v>1</v>
      </c>
      <c r="S15" s="16" t="s">
        <v>2</v>
      </c>
      <c r="T15" s="14" t="s">
        <v>1</v>
      </c>
      <c r="U15" s="15" t="s">
        <v>2</v>
      </c>
      <c r="V15" s="14" t="s">
        <v>1</v>
      </c>
      <c r="W15" s="15" t="s">
        <v>2</v>
      </c>
      <c r="X15" s="14" t="s">
        <v>1</v>
      </c>
      <c r="Y15" s="16" t="s">
        <v>2</v>
      </c>
    </row>
    <row r="16" spans="1:26" ht="14.7" thickBot="1" x14ac:dyDescent="0.6">
      <c r="A16" s="11">
        <v>100</v>
      </c>
      <c r="B16" s="14">
        <v>1593</v>
      </c>
      <c r="C16" s="15">
        <v>13017</v>
      </c>
      <c r="D16" s="15">
        <v>4313</v>
      </c>
      <c r="E16" s="16">
        <v>1967</v>
      </c>
      <c r="F16" s="14">
        <v>1384</v>
      </c>
      <c r="G16" s="15">
        <v>12400</v>
      </c>
      <c r="H16" s="15">
        <v>3851</v>
      </c>
      <c r="I16" s="16">
        <v>1792</v>
      </c>
      <c r="J16" s="14">
        <v>1537</v>
      </c>
      <c r="K16" s="15">
        <v>12872</v>
      </c>
      <c r="L16" s="15">
        <v>3583</v>
      </c>
      <c r="M16" s="16">
        <v>1717</v>
      </c>
      <c r="N16" s="10">
        <f t="shared" ref="N16" si="36">B16/(B16+C16)</f>
        <v>0.10903490759753594</v>
      </c>
      <c r="O16" s="10">
        <f t="shared" ref="O16" si="37">C16/(C16+B16)</f>
        <v>0.89096509240246402</v>
      </c>
      <c r="P16" s="10">
        <f t="shared" ref="P16" si="38">F16/(F16+G16)</f>
        <v>0.1004062681369704</v>
      </c>
      <c r="Q16" s="10">
        <f t="shared" ref="Q16" si="39">G16/(F16+G16)</f>
        <v>0.8995937318630296</v>
      </c>
      <c r="R16" s="10">
        <f t="shared" ref="R16" si="40">J16/(J16+K16)</f>
        <v>0.10666944270941772</v>
      </c>
      <c r="S16" s="10">
        <f t="shared" ref="S16" si="41">K16/(K16+J16)</f>
        <v>0.89333055729058231</v>
      </c>
      <c r="T16">
        <f t="shared" ref="T16" si="42">B16*40*A$4</f>
        <v>6372000</v>
      </c>
      <c r="U16">
        <f t="shared" ref="U16" si="43">C16*40*$A16</f>
        <v>52068000</v>
      </c>
      <c r="V16">
        <f t="shared" ref="V16" si="44">F16*40*$A16</f>
        <v>5536000</v>
      </c>
      <c r="W16">
        <f t="shared" ref="W16" si="45">G16*40*$A16</f>
        <v>49600000</v>
      </c>
      <c r="X16">
        <f t="shared" ref="X16" si="46">J16*40*$A16</f>
        <v>6148000</v>
      </c>
      <c r="Y16">
        <f t="shared" ref="Y16" si="47">K16*40*$A16</f>
        <v>51488000</v>
      </c>
    </row>
    <row r="17" spans="1:25" x14ac:dyDescent="0.55000000000000004">
      <c r="A17" s="11">
        <v>41</v>
      </c>
      <c r="B17" s="55">
        <v>1</v>
      </c>
      <c r="C17" s="56"/>
      <c r="D17" s="56"/>
      <c r="E17" s="57"/>
      <c r="F17" s="55">
        <v>2</v>
      </c>
      <c r="G17" s="56"/>
      <c r="H17" s="56"/>
      <c r="I17" s="57"/>
      <c r="J17" s="55">
        <v>3</v>
      </c>
      <c r="K17" s="56"/>
      <c r="L17" s="56"/>
      <c r="M17" s="57"/>
      <c r="N17" s="55">
        <v>1</v>
      </c>
      <c r="O17" s="56"/>
      <c r="P17" s="55">
        <v>2</v>
      </c>
      <c r="Q17" s="56"/>
      <c r="R17" s="55">
        <v>3</v>
      </c>
      <c r="S17" s="57"/>
      <c r="T17" s="55">
        <v>1</v>
      </c>
      <c r="U17" s="56"/>
      <c r="V17" s="55">
        <v>2</v>
      </c>
      <c r="W17" s="56"/>
      <c r="X17" s="55">
        <v>3</v>
      </c>
      <c r="Y17" s="57"/>
    </row>
    <row r="18" spans="1:25" ht="14.7" thickBot="1" x14ac:dyDescent="0.6">
      <c r="A18" s="11" t="s">
        <v>56</v>
      </c>
      <c r="B18" s="11" t="s">
        <v>1</v>
      </c>
      <c r="C18" s="12" t="s">
        <v>2</v>
      </c>
      <c r="D18" s="12" t="s">
        <v>55</v>
      </c>
      <c r="E18" s="13" t="s">
        <v>4</v>
      </c>
      <c r="F18" s="11" t="s">
        <v>1</v>
      </c>
      <c r="G18" s="12" t="s">
        <v>2</v>
      </c>
      <c r="H18" s="12" t="s">
        <v>55</v>
      </c>
      <c r="I18" s="13" t="s">
        <v>4</v>
      </c>
      <c r="J18" s="11" t="s">
        <v>1</v>
      </c>
      <c r="K18" s="12" t="s">
        <v>2</v>
      </c>
      <c r="L18" s="12" t="s">
        <v>55</v>
      </c>
      <c r="M18" s="13" t="s">
        <v>4</v>
      </c>
      <c r="N18" s="14" t="s">
        <v>1</v>
      </c>
      <c r="O18" s="15" t="s">
        <v>2</v>
      </c>
      <c r="P18" s="14" t="s">
        <v>1</v>
      </c>
      <c r="Q18" s="15" t="s">
        <v>2</v>
      </c>
      <c r="R18" s="14" t="s">
        <v>1</v>
      </c>
      <c r="S18" s="16" t="s">
        <v>2</v>
      </c>
      <c r="T18" s="14" t="s">
        <v>1</v>
      </c>
      <c r="U18" s="15" t="s">
        <v>2</v>
      </c>
      <c r="V18" s="14" t="s">
        <v>1</v>
      </c>
      <c r="W18" s="15" t="s">
        <v>2</v>
      </c>
      <c r="X18" s="14" t="s">
        <v>1</v>
      </c>
      <c r="Y18" s="16" t="s">
        <v>2</v>
      </c>
    </row>
    <row r="19" spans="1:25" ht="14.7" thickBot="1" x14ac:dyDescent="0.6">
      <c r="A19" s="11">
        <v>1000</v>
      </c>
      <c r="B19" s="14">
        <v>1161</v>
      </c>
      <c r="C19" s="15">
        <v>7450</v>
      </c>
      <c r="D19" s="15">
        <v>924</v>
      </c>
      <c r="E19" s="16">
        <v>1846</v>
      </c>
      <c r="F19" s="14">
        <v>1013</v>
      </c>
      <c r="G19" s="15">
        <v>7304</v>
      </c>
      <c r="H19" s="15">
        <v>893</v>
      </c>
      <c r="I19" s="16">
        <v>1718</v>
      </c>
      <c r="J19" s="14">
        <v>1068</v>
      </c>
      <c r="K19" s="15">
        <v>7669</v>
      </c>
      <c r="L19" s="15">
        <v>856</v>
      </c>
      <c r="M19" s="16">
        <v>1876</v>
      </c>
      <c r="N19" s="10">
        <f t="shared" ref="N19" si="48">B19/(B19+C19)</f>
        <v>0.13482754616188597</v>
      </c>
      <c r="O19" s="10">
        <f t="shared" ref="O19" si="49">C19/(C19+B19)</f>
        <v>0.86517245383811403</v>
      </c>
      <c r="P19" s="10">
        <f t="shared" ref="P19" si="50">F19/(F19+G19)</f>
        <v>0.12179872550198388</v>
      </c>
      <c r="Q19" s="10">
        <f t="shared" ref="Q19" si="51">G19/(F19+G19)</f>
        <v>0.8782012744980161</v>
      </c>
      <c r="R19" s="10">
        <f t="shared" ref="R19" si="52">J19/(J19+K19)</f>
        <v>0.12223875472130022</v>
      </c>
      <c r="S19" s="10">
        <f t="shared" ref="S19" si="53">K19/(K19+J19)</f>
        <v>0.87776124527869981</v>
      </c>
      <c r="T19">
        <f t="shared" ref="T19" si="54">B19*40*A$4</f>
        <v>4644000</v>
      </c>
      <c r="U19">
        <f t="shared" ref="U19" si="55">C19*40*$A19</f>
        <v>298000000</v>
      </c>
      <c r="V19">
        <f t="shared" ref="V19" si="56">F19*40*$A19</f>
        <v>40520000</v>
      </c>
      <c r="W19">
        <f t="shared" ref="W19" si="57">G19*40*$A19</f>
        <v>292160000</v>
      </c>
      <c r="X19">
        <f t="shared" ref="X19" si="58">J19*40*$A19</f>
        <v>42720000</v>
      </c>
      <c r="Y19">
        <f t="shared" ref="Y19" si="59">K19*40*$A19</f>
        <v>306760000</v>
      </c>
    </row>
    <row r="20" spans="1:25" x14ac:dyDescent="0.55000000000000004">
      <c r="A20" s="11">
        <v>48</v>
      </c>
      <c r="B20" s="55">
        <v>1</v>
      </c>
      <c r="C20" s="56"/>
      <c r="D20" s="56"/>
      <c r="E20" s="57"/>
      <c r="F20" s="55">
        <v>2</v>
      </c>
      <c r="G20" s="56"/>
      <c r="H20" s="56"/>
      <c r="I20" s="57"/>
      <c r="J20" s="55">
        <v>3</v>
      </c>
      <c r="K20" s="56"/>
      <c r="L20" s="56"/>
      <c r="M20" s="57"/>
      <c r="N20" s="55">
        <v>1</v>
      </c>
      <c r="O20" s="56"/>
      <c r="P20" s="55">
        <v>2</v>
      </c>
      <c r="Q20" s="56"/>
      <c r="R20" s="55">
        <v>3</v>
      </c>
      <c r="S20" s="57"/>
      <c r="T20" s="55">
        <v>1</v>
      </c>
      <c r="U20" s="56"/>
      <c r="V20" s="55">
        <v>2</v>
      </c>
      <c r="W20" s="56"/>
      <c r="X20" s="55">
        <v>3</v>
      </c>
      <c r="Y20" s="57"/>
    </row>
    <row r="21" spans="1:25" ht="14.7" thickBot="1" x14ac:dyDescent="0.6">
      <c r="A21" s="11" t="s">
        <v>56</v>
      </c>
      <c r="B21" s="11" t="s">
        <v>1</v>
      </c>
      <c r="C21" s="12" t="s">
        <v>2</v>
      </c>
      <c r="D21" s="12" t="s">
        <v>55</v>
      </c>
      <c r="E21" s="13" t="s">
        <v>4</v>
      </c>
      <c r="F21" s="11" t="s">
        <v>1</v>
      </c>
      <c r="G21" s="12" t="s">
        <v>2</v>
      </c>
      <c r="H21" s="12" t="s">
        <v>55</v>
      </c>
      <c r="I21" s="13" t="s">
        <v>4</v>
      </c>
      <c r="J21" s="11" t="s">
        <v>1</v>
      </c>
      <c r="K21" s="12" t="s">
        <v>2</v>
      </c>
      <c r="L21" s="12" t="s">
        <v>55</v>
      </c>
      <c r="M21" s="13" t="s">
        <v>4</v>
      </c>
      <c r="N21" s="14" t="s">
        <v>1</v>
      </c>
      <c r="O21" s="15" t="s">
        <v>2</v>
      </c>
      <c r="P21" s="14" t="s">
        <v>1</v>
      </c>
      <c r="Q21" s="15" t="s">
        <v>2</v>
      </c>
      <c r="R21" s="14" t="s">
        <v>1</v>
      </c>
      <c r="S21" s="16" t="s">
        <v>2</v>
      </c>
      <c r="T21" s="14" t="s">
        <v>1</v>
      </c>
      <c r="U21" s="15" t="s">
        <v>2</v>
      </c>
      <c r="V21" s="14" t="s">
        <v>1</v>
      </c>
      <c r="W21" s="15" t="s">
        <v>2</v>
      </c>
      <c r="X21" s="14" t="s">
        <v>1</v>
      </c>
      <c r="Y21" s="16" t="s">
        <v>2</v>
      </c>
    </row>
    <row r="22" spans="1:25" ht="14.7" thickBot="1" x14ac:dyDescent="0.6">
      <c r="A22" s="11">
        <v>1000</v>
      </c>
      <c r="B22" s="14">
        <v>2021</v>
      </c>
      <c r="C22" s="15">
        <v>7952</v>
      </c>
      <c r="D22" s="15">
        <v>1314</v>
      </c>
      <c r="E22" s="16">
        <v>2758</v>
      </c>
      <c r="F22" s="14">
        <v>1960</v>
      </c>
      <c r="G22" s="15">
        <v>7767</v>
      </c>
      <c r="H22" s="15">
        <v>1390</v>
      </c>
      <c r="I22" s="16">
        <v>2903</v>
      </c>
      <c r="J22" s="14">
        <v>1969</v>
      </c>
      <c r="K22" s="15">
        <v>8074</v>
      </c>
      <c r="L22" s="15">
        <v>1382</v>
      </c>
      <c r="M22" s="16">
        <v>2879</v>
      </c>
      <c r="N22" s="10">
        <f t="shared" ref="N22" si="60">B22/(B22+C22)</f>
        <v>0.20264714729770381</v>
      </c>
      <c r="O22" s="10">
        <f t="shared" ref="O22" si="61">C22/(C22+B22)</f>
        <v>0.79735285270229617</v>
      </c>
      <c r="P22" s="10">
        <f t="shared" ref="P22" si="62">F22/(F22+G22)</f>
        <v>0.2015009766628971</v>
      </c>
      <c r="Q22" s="10">
        <f t="shared" ref="Q22" si="63">G22/(F22+G22)</f>
        <v>0.79849902333710288</v>
      </c>
      <c r="R22" s="10">
        <f t="shared" ref="R22" si="64">J22/(J22+K22)</f>
        <v>0.19605695509309967</v>
      </c>
      <c r="S22" s="10">
        <f t="shared" ref="S22" si="65">K22/(K22+J22)</f>
        <v>0.80394304490690038</v>
      </c>
      <c r="T22">
        <f t="shared" ref="T22" si="66">B22*40*A$4</f>
        <v>8084000</v>
      </c>
      <c r="U22">
        <f t="shared" ref="U22" si="67">C22*40*$A22</f>
        <v>318080000</v>
      </c>
      <c r="V22">
        <f t="shared" ref="V22" si="68">F22*40*$A22</f>
        <v>78400000</v>
      </c>
      <c r="W22">
        <f t="shared" ref="W22" si="69">G22*40*$A22</f>
        <v>310680000</v>
      </c>
      <c r="X22">
        <f t="shared" ref="X22" si="70">J22*40*$A22</f>
        <v>78760000</v>
      </c>
      <c r="Y22">
        <f t="shared" ref="Y22" si="71">K22*40*$A22</f>
        <v>322960000</v>
      </c>
    </row>
    <row r="23" spans="1:25" x14ac:dyDescent="0.55000000000000004">
      <c r="A23" s="11">
        <v>72</v>
      </c>
      <c r="B23" s="55">
        <v>1</v>
      </c>
      <c r="C23" s="56"/>
      <c r="D23" s="56"/>
      <c r="E23" s="57"/>
      <c r="F23" s="55">
        <v>2</v>
      </c>
      <c r="G23" s="56"/>
      <c r="H23" s="56"/>
      <c r="I23" s="57"/>
      <c r="J23" s="55">
        <v>3</v>
      </c>
      <c r="K23" s="56"/>
      <c r="L23" s="56"/>
      <c r="M23" s="57"/>
      <c r="N23" s="55">
        <v>1</v>
      </c>
      <c r="O23" s="56"/>
      <c r="P23" s="55">
        <v>2</v>
      </c>
      <c r="Q23" s="56"/>
      <c r="R23" s="55">
        <v>3</v>
      </c>
      <c r="S23" s="57"/>
      <c r="T23" s="55">
        <v>1</v>
      </c>
      <c r="U23" s="56"/>
      <c r="V23" s="55">
        <v>2</v>
      </c>
      <c r="W23" s="56"/>
      <c r="X23" s="55">
        <v>3</v>
      </c>
      <c r="Y23" s="57"/>
    </row>
    <row r="24" spans="1:25" ht="14.7" thickBot="1" x14ac:dyDescent="0.6">
      <c r="A24" s="11" t="s">
        <v>56</v>
      </c>
      <c r="B24" s="11" t="s">
        <v>1</v>
      </c>
      <c r="C24" s="12" t="s">
        <v>2</v>
      </c>
      <c r="D24" s="12" t="s">
        <v>55</v>
      </c>
      <c r="E24" s="13" t="s">
        <v>4</v>
      </c>
      <c r="F24" s="11" t="s">
        <v>1</v>
      </c>
      <c r="G24" s="12" t="s">
        <v>2</v>
      </c>
      <c r="H24" s="12" t="s">
        <v>55</v>
      </c>
      <c r="I24" s="13" t="s">
        <v>4</v>
      </c>
      <c r="J24" s="11" t="s">
        <v>1</v>
      </c>
      <c r="K24" s="12" t="s">
        <v>2</v>
      </c>
      <c r="L24" s="12" t="s">
        <v>55</v>
      </c>
      <c r="M24" s="13" t="s">
        <v>4</v>
      </c>
      <c r="N24" s="14" t="s">
        <v>1</v>
      </c>
      <c r="O24" s="15" t="s">
        <v>2</v>
      </c>
      <c r="P24" s="14" t="s">
        <v>1</v>
      </c>
      <c r="Q24" s="15" t="s">
        <v>2</v>
      </c>
      <c r="R24" s="14" t="s">
        <v>1</v>
      </c>
      <c r="S24" s="16" t="s">
        <v>2</v>
      </c>
      <c r="T24" s="14" t="s">
        <v>1</v>
      </c>
      <c r="U24" s="15" t="s">
        <v>2</v>
      </c>
      <c r="V24" s="14" t="s">
        <v>1</v>
      </c>
      <c r="W24" s="15" t="s">
        <v>2</v>
      </c>
      <c r="X24" s="14" t="s">
        <v>1</v>
      </c>
      <c r="Y24" s="16" t="s">
        <v>2</v>
      </c>
    </row>
    <row r="25" spans="1:25" ht="14.7" thickBot="1" x14ac:dyDescent="0.6">
      <c r="A25" s="14">
        <v>1000</v>
      </c>
      <c r="B25" s="14">
        <v>5267</v>
      </c>
      <c r="C25" s="15">
        <v>10421</v>
      </c>
      <c r="D25" s="15">
        <v>1644</v>
      </c>
      <c r="E25" s="16">
        <v>3340</v>
      </c>
      <c r="F25" s="14">
        <v>5056</v>
      </c>
      <c r="G25" s="15">
        <v>10327</v>
      </c>
      <c r="H25" s="15">
        <v>1595</v>
      </c>
      <c r="I25" s="16">
        <v>3347</v>
      </c>
      <c r="J25" s="14">
        <v>4482</v>
      </c>
      <c r="K25" s="15">
        <v>10734</v>
      </c>
      <c r="L25" s="15">
        <v>1437</v>
      </c>
      <c r="M25" s="16">
        <v>3509</v>
      </c>
      <c r="N25" s="10">
        <f t="shared" ref="N25" si="72">B25/(B25+C25)</f>
        <v>0.33573431922488528</v>
      </c>
      <c r="O25" s="10">
        <f t="shared" ref="O25" si="73">C25/(C25+B25)</f>
        <v>0.66426568077511472</v>
      </c>
      <c r="P25" s="10">
        <f t="shared" ref="P25" si="74">F25/(F25+G25)</f>
        <v>0.32867451082363647</v>
      </c>
      <c r="Q25" s="10">
        <f t="shared" ref="Q25" si="75">G25/(F25+G25)</f>
        <v>0.67132548917636348</v>
      </c>
      <c r="R25" s="10">
        <f t="shared" ref="R25" si="76">J25/(J25+K25)</f>
        <v>0.2945583596214511</v>
      </c>
      <c r="S25" s="10">
        <f t="shared" ref="S25" si="77">K25/(K25+J25)</f>
        <v>0.70544164037854895</v>
      </c>
      <c r="T25">
        <f t="shared" ref="T25" si="78">B25*40*A$4</f>
        <v>21068000</v>
      </c>
      <c r="U25">
        <f t="shared" ref="U25" si="79">C25*40*$A25</f>
        <v>416840000</v>
      </c>
      <c r="V25">
        <f t="shared" ref="V25" si="80">F25*40*$A25</f>
        <v>202240000</v>
      </c>
      <c r="W25">
        <f t="shared" ref="W25" si="81">G25*40*$A25</f>
        <v>413080000</v>
      </c>
      <c r="X25">
        <f t="shared" ref="X25" si="82">J25*40*$A25</f>
        <v>179280000</v>
      </c>
      <c r="Y25">
        <f t="shared" ref="Y25" si="83">K25*40*$A25</f>
        <v>429360000</v>
      </c>
    </row>
    <row r="26" spans="1:25" x14ac:dyDescent="0.55000000000000004">
      <c r="A26" s="18">
        <v>0</v>
      </c>
      <c r="B26" s="52">
        <v>1</v>
      </c>
      <c r="C26" s="53"/>
      <c r="D26" s="53"/>
      <c r="E26" s="54"/>
      <c r="F26" s="52">
        <v>2</v>
      </c>
      <c r="G26" s="53"/>
      <c r="H26" s="53"/>
      <c r="I26" s="54"/>
      <c r="J26" s="52">
        <v>3</v>
      </c>
      <c r="K26" s="53"/>
      <c r="L26" s="53"/>
      <c r="M26" s="54"/>
      <c r="N26" s="52">
        <v>1</v>
      </c>
      <c r="O26" s="53"/>
      <c r="P26" s="52">
        <v>2</v>
      </c>
      <c r="Q26" s="53"/>
      <c r="R26" s="52">
        <v>3</v>
      </c>
      <c r="S26" s="54"/>
      <c r="T26" s="52">
        <v>1</v>
      </c>
      <c r="U26" s="53"/>
      <c r="V26" s="52">
        <v>2</v>
      </c>
      <c r="W26" s="53"/>
      <c r="X26" s="52">
        <v>3</v>
      </c>
      <c r="Y26" s="54"/>
    </row>
    <row r="27" spans="1:25" ht="14.7" thickBot="1" x14ac:dyDescent="0.6">
      <c r="A27" s="19" t="s">
        <v>56</v>
      </c>
      <c r="B27" s="19" t="s">
        <v>1</v>
      </c>
      <c r="C27" s="20" t="s">
        <v>2</v>
      </c>
      <c r="D27" s="20" t="s">
        <v>55</v>
      </c>
      <c r="E27" s="21" t="s">
        <v>4</v>
      </c>
      <c r="F27" s="19" t="s">
        <v>1</v>
      </c>
      <c r="G27" s="20" t="s">
        <v>2</v>
      </c>
      <c r="H27" s="20" t="s">
        <v>55</v>
      </c>
      <c r="I27" s="21" t="s">
        <v>4</v>
      </c>
      <c r="J27" s="19" t="s">
        <v>1</v>
      </c>
      <c r="K27" s="20" t="s">
        <v>2</v>
      </c>
      <c r="L27" s="20" t="s">
        <v>55</v>
      </c>
      <c r="M27" s="21" t="s">
        <v>4</v>
      </c>
      <c r="N27" s="22" t="s">
        <v>1</v>
      </c>
      <c r="O27" s="23" t="s">
        <v>2</v>
      </c>
      <c r="P27" s="22" t="s">
        <v>1</v>
      </c>
      <c r="Q27" s="23" t="s">
        <v>2</v>
      </c>
      <c r="R27" s="22" t="s">
        <v>1</v>
      </c>
      <c r="S27" s="24" t="s">
        <v>2</v>
      </c>
      <c r="T27" s="22" t="s">
        <v>1</v>
      </c>
      <c r="U27" s="23" t="s">
        <v>2</v>
      </c>
      <c r="V27" s="22" t="s">
        <v>1</v>
      </c>
      <c r="W27" s="23" t="s">
        <v>2</v>
      </c>
      <c r="X27" s="22" t="s">
        <v>1</v>
      </c>
      <c r="Y27" s="24" t="s">
        <v>2</v>
      </c>
    </row>
    <row r="28" spans="1:25" ht="14.7" thickBot="1" x14ac:dyDescent="0.6">
      <c r="A28" s="19">
        <v>1</v>
      </c>
      <c r="B28" s="22">
        <v>413</v>
      </c>
      <c r="C28" s="23">
        <v>562</v>
      </c>
      <c r="D28" s="23">
        <v>1033</v>
      </c>
      <c r="E28" s="24">
        <v>930</v>
      </c>
      <c r="F28" s="22">
        <v>452</v>
      </c>
      <c r="G28" s="23">
        <v>520</v>
      </c>
      <c r="H28" s="23">
        <v>1004</v>
      </c>
      <c r="I28" s="24">
        <v>926</v>
      </c>
      <c r="J28" s="22">
        <v>480</v>
      </c>
      <c r="K28" s="23">
        <v>642</v>
      </c>
      <c r="L28" s="23">
        <v>1227</v>
      </c>
      <c r="M28" s="24">
        <v>1028</v>
      </c>
      <c r="N28" s="26">
        <f t="shared" ref="N28" si="84">B28/(B28+C28)</f>
        <v>0.42358974358974361</v>
      </c>
      <c r="O28" s="26">
        <f t="shared" ref="O28" si="85">C28/(C28+B28)</f>
        <v>0.57641025641025645</v>
      </c>
      <c r="P28" s="26">
        <f t="shared" ref="P28" si="86">F28/(F28+G28)</f>
        <v>0.46502057613168724</v>
      </c>
      <c r="Q28" s="26">
        <f t="shared" ref="Q28" si="87">G28/(F28+G28)</f>
        <v>0.53497942386831276</v>
      </c>
      <c r="R28" s="26">
        <f t="shared" ref="R28" si="88">J28/(J28+K28)</f>
        <v>0.42780748663101603</v>
      </c>
      <c r="S28" s="26">
        <f t="shared" ref="S28" si="89">K28/(K28+J28)</f>
        <v>0.57219251336898391</v>
      </c>
      <c r="T28" s="26">
        <f t="shared" ref="T28" si="90">B28*40*A$4</f>
        <v>1652000</v>
      </c>
      <c r="U28" s="26">
        <f t="shared" ref="U28" si="91">C28*40*$A28</f>
        <v>22480</v>
      </c>
      <c r="V28" s="26">
        <f t="shared" ref="V28" si="92">F28*40*$A28</f>
        <v>18080</v>
      </c>
      <c r="W28" s="26">
        <f t="shared" ref="W28" si="93">G28*40*$A28</f>
        <v>20800</v>
      </c>
      <c r="X28" s="26">
        <f t="shared" ref="X28" si="94">J28*40*$A28</f>
        <v>19200</v>
      </c>
      <c r="Y28" s="26">
        <f t="shared" ref="Y28" si="95">K28*40*$A28</f>
        <v>25680</v>
      </c>
    </row>
    <row r="29" spans="1:25" x14ac:dyDescent="0.55000000000000004">
      <c r="A29" s="19">
        <v>17</v>
      </c>
      <c r="B29" s="52">
        <v>1</v>
      </c>
      <c r="C29" s="53"/>
      <c r="D29" s="53"/>
      <c r="E29" s="54"/>
      <c r="F29" s="52">
        <v>2</v>
      </c>
      <c r="G29" s="53"/>
      <c r="H29" s="53"/>
      <c r="I29" s="54"/>
      <c r="J29" s="52">
        <v>3</v>
      </c>
      <c r="K29" s="53"/>
      <c r="L29" s="53"/>
      <c r="M29" s="54"/>
      <c r="N29" s="52">
        <v>1</v>
      </c>
      <c r="O29" s="53"/>
      <c r="P29" s="52">
        <v>2</v>
      </c>
      <c r="Q29" s="53"/>
      <c r="R29" s="52">
        <v>3</v>
      </c>
      <c r="S29" s="54"/>
      <c r="T29" s="52">
        <v>1</v>
      </c>
      <c r="U29" s="53"/>
      <c r="V29" s="52">
        <v>2</v>
      </c>
      <c r="W29" s="53"/>
      <c r="X29" s="52">
        <v>3</v>
      </c>
      <c r="Y29" s="54"/>
    </row>
    <row r="30" spans="1:25" ht="14.7" thickBot="1" x14ac:dyDescent="0.6">
      <c r="A30" s="19" t="s">
        <v>56</v>
      </c>
      <c r="B30" s="19" t="s">
        <v>1</v>
      </c>
      <c r="C30" s="20" t="s">
        <v>2</v>
      </c>
      <c r="D30" s="20" t="s">
        <v>55</v>
      </c>
      <c r="E30" s="21" t="s">
        <v>4</v>
      </c>
      <c r="F30" s="19" t="s">
        <v>1</v>
      </c>
      <c r="G30" s="20" t="s">
        <v>2</v>
      </c>
      <c r="H30" s="20" t="s">
        <v>55</v>
      </c>
      <c r="I30" s="21" t="s">
        <v>4</v>
      </c>
      <c r="J30" s="19" t="s">
        <v>1</v>
      </c>
      <c r="K30" s="20" t="s">
        <v>2</v>
      </c>
      <c r="L30" s="20" t="s">
        <v>55</v>
      </c>
      <c r="M30" s="21" t="s">
        <v>4</v>
      </c>
      <c r="N30" s="22" t="s">
        <v>1</v>
      </c>
      <c r="O30" s="23" t="s">
        <v>2</v>
      </c>
      <c r="P30" s="22" t="s">
        <v>1</v>
      </c>
      <c r="Q30" s="23" t="s">
        <v>2</v>
      </c>
      <c r="R30" s="22" t="s">
        <v>1</v>
      </c>
      <c r="S30" s="24" t="s">
        <v>2</v>
      </c>
      <c r="T30" s="22" t="s">
        <v>1</v>
      </c>
      <c r="U30" s="23" t="s">
        <v>2</v>
      </c>
      <c r="V30" s="22" t="s">
        <v>1</v>
      </c>
      <c r="W30" s="23" t="s">
        <v>2</v>
      </c>
      <c r="X30" s="22" t="s">
        <v>1</v>
      </c>
      <c r="Y30" s="24" t="s">
        <v>2</v>
      </c>
    </row>
    <row r="31" spans="1:25" ht="14.7" thickBot="1" x14ac:dyDescent="0.6">
      <c r="A31" s="19">
        <v>10</v>
      </c>
      <c r="B31" s="22">
        <v>3626</v>
      </c>
      <c r="C31" s="23">
        <v>8943</v>
      </c>
      <c r="D31" s="23">
        <v>10537</v>
      </c>
      <c r="E31" s="24">
        <v>9846</v>
      </c>
      <c r="F31" s="22">
        <v>3241</v>
      </c>
      <c r="G31" s="23">
        <v>9068</v>
      </c>
      <c r="H31" s="23">
        <v>11252</v>
      </c>
      <c r="I31" s="24">
        <v>9945</v>
      </c>
      <c r="J31" s="22">
        <v>3077</v>
      </c>
      <c r="K31" s="23">
        <v>8814</v>
      </c>
      <c r="L31" s="23">
        <v>10974</v>
      </c>
      <c r="M31" s="24">
        <v>9403</v>
      </c>
      <c r="N31" s="26">
        <f t="shared" ref="N31" si="96">B31/(B31+C31)</f>
        <v>0.28848754873100485</v>
      </c>
      <c r="O31" s="26">
        <f t="shared" ref="O31" si="97">C31/(C31+B31)</f>
        <v>0.71151245126899509</v>
      </c>
      <c r="P31" s="26">
        <f t="shared" ref="P31" si="98">F31/(F31+G31)</f>
        <v>0.2633032740271346</v>
      </c>
      <c r="Q31" s="26">
        <f t="shared" ref="Q31" si="99">G31/(F31+G31)</f>
        <v>0.7366967259728654</v>
      </c>
      <c r="R31" s="26">
        <f t="shared" ref="R31" si="100">J31/(J31+K31)</f>
        <v>0.25876713480783786</v>
      </c>
      <c r="S31" s="26">
        <f t="shared" ref="S31" si="101">K31/(K31+J31)</f>
        <v>0.74123286519216214</v>
      </c>
      <c r="T31" s="26">
        <f t="shared" ref="T31" si="102">B31*40*A$4</f>
        <v>14504000</v>
      </c>
      <c r="U31" s="26">
        <f t="shared" ref="U31" si="103">C31*40*$A31</f>
        <v>3577200</v>
      </c>
      <c r="V31" s="26">
        <f t="shared" ref="V31" si="104">F31*40*$A31</f>
        <v>1296400</v>
      </c>
      <c r="W31" s="26">
        <f t="shared" ref="W31" si="105">G31*40*$A31</f>
        <v>3627200</v>
      </c>
      <c r="X31" s="26">
        <f t="shared" ref="X31" si="106">J31*40*$A31</f>
        <v>1230800</v>
      </c>
      <c r="Y31" s="26">
        <f t="shared" ref="Y31" si="107">K31*40*$A31</f>
        <v>3525600</v>
      </c>
    </row>
    <row r="32" spans="1:25" x14ac:dyDescent="0.55000000000000004">
      <c r="A32" s="19">
        <v>22</v>
      </c>
      <c r="B32" s="52">
        <v>1</v>
      </c>
      <c r="C32" s="53"/>
      <c r="D32" s="53"/>
      <c r="E32" s="54"/>
      <c r="F32" s="52">
        <v>2</v>
      </c>
      <c r="G32" s="53"/>
      <c r="H32" s="53"/>
      <c r="I32" s="54"/>
      <c r="J32" s="52">
        <v>3</v>
      </c>
      <c r="K32" s="53"/>
      <c r="L32" s="53"/>
      <c r="M32" s="54"/>
      <c r="N32" s="52">
        <v>1</v>
      </c>
      <c r="O32" s="53"/>
      <c r="P32" s="52">
        <v>2</v>
      </c>
      <c r="Q32" s="53"/>
      <c r="R32" s="52">
        <v>3</v>
      </c>
      <c r="S32" s="54"/>
      <c r="T32" s="52">
        <v>1</v>
      </c>
      <c r="U32" s="53"/>
      <c r="V32" s="52">
        <v>2</v>
      </c>
      <c r="W32" s="53"/>
      <c r="X32" s="52">
        <v>3</v>
      </c>
      <c r="Y32" s="54"/>
    </row>
    <row r="33" spans="1:25" ht="14.7" thickBot="1" x14ac:dyDescent="0.6">
      <c r="A33" s="19" t="s">
        <v>56</v>
      </c>
      <c r="B33" s="19" t="s">
        <v>1</v>
      </c>
      <c r="C33" s="20" t="s">
        <v>2</v>
      </c>
      <c r="D33" s="20" t="s">
        <v>55</v>
      </c>
      <c r="E33" s="21" t="s">
        <v>4</v>
      </c>
      <c r="F33" s="19" t="s">
        <v>1</v>
      </c>
      <c r="G33" s="20" t="s">
        <v>2</v>
      </c>
      <c r="H33" s="20" t="s">
        <v>55</v>
      </c>
      <c r="I33" s="21" t="s">
        <v>4</v>
      </c>
      <c r="J33" s="19" t="s">
        <v>1</v>
      </c>
      <c r="K33" s="20" t="s">
        <v>2</v>
      </c>
      <c r="L33" s="20" t="s">
        <v>55</v>
      </c>
      <c r="M33" s="21" t="s">
        <v>4</v>
      </c>
      <c r="N33" s="22" t="s">
        <v>1</v>
      </c>
      <c r="O33" s="23" t="s">
        <v>2</v>
      </c>
      <c r="P33" s="22" t="s">
        <v>1</v>
      </c>
      <c r="Q33" s="23" t="s">
        <v>2</v>
      </c>
      <c r="R33" s="22" t="s">
        <v>1</v>
      </c>
      <c r="S33" s="24" t="s">
        <v>2</v>
      </c>
      <c r="T33" s="22" t="s">
        <v>1</v>
      </c>
      <c r="U33" s="23" t="s">
        <v>2</v>
      </c>
      <c r="V33" s="22" t="s">
        <v>1</v>
      </c>
      <c r="W33" s="23" t="s">
        <v>2</v>
      </c>
      <c r="X33" s="22" t="s">
        <v>1</v>
      </c>
      <c r="Y33" s="24" t="s">
        <v>2</v>
      </c>
    </row>
    <row r="34" spans="1:25" ht="14.7" thickBot="1" x14ac:dyDescent="0.6">
      <c r="A34" s="19">
        <v>10</v>
      </c>
      <c r="B34" s="22">
        <v>3304</v>
      </c>
      <c r="C34" s="23">
        <v>11332</v>
      </c>
      <c r="D34" s="23">
        <v>9173</v>
      </c>
      <c r="E34" s="24">
        <v>7537</v>
      </c>
      <c r="F34" s="22">
        <v>3530</v>
      </c>
      <c r="G34" s="23">
        <v>11393</v>
      </c>
      <c r="H34" s="23">
        <v>9218</v>
      </c>
      <c r="I34" s="24">
        <v>7688</v>
      </c>
      <c r="J34" s="22">
        <v>3335</v>
      </c>
      <c r="K34" s="23">
        <v>11350</v>
      </c>
      <c r="L34" s="23">
        <v>9191</v>
      </c>
      <c r="M34" s="24">
        <v>7543</v>
      </c>
      <c r="N34" s="26">
        <f t="shared" ref="N34" si="108">B34/(B34+C34)</f>
        <v>0.22574473899972669</v>
      </c>
      <c r="O34" s="26">
        <f t="shared" ref="O34" si="109">C34/(C34+B34)</f>
        <v>0.77425526100027331</v>
      </c>
      <c r="P34" s="26">
        <f t="shared" ref="P34" si="110">F34/(F34+G34)</f>
        <v>0.23654761107016015</v>
      </c>
      <c r="Q34" s="26">
        <f t="shared" ref="Q34" si="111">G34/(F34+G34)</f>
        <v>0.7634523889298398</v>
      </c>
      <c r="R34" s="26">
        <f t="shared" ref="R34" si="112">J34/(J34+K34)</f>
        <v>0.22710248552945181</v>
      </c>
      <c r="S34" s="26">
        <f t="shared" ref="S34" si="113">K34/(K34+J34)</f>
        <v>0.77289751447054822</v>
      </c>
      <c r="T34" s="26">
        <f t="shared" ref="T34" si="114">B34*40*A$4</f>
        <v>13216000</v>
      </c>
      <c r="U34" s="26">
        <f t="shared" ref="U34" si="115">C34*40*$A34</f>
        <v>4532800</v>
      </c>
      <c r="V34" s="26">
        <f t="shared" ref="V34" si="116">F34*40*$A34</f>
        <v>1412000</v>
      </c>
      <c r="W34" s="26">
        <f t="shared" ref="W34" si="117">G34*40*$A34</f>
        <v>4557200</v>
      </c>
      <c r="X34" s="26">
        <f t="shared" ref="X34" si="118">J34*40*$A34</f>
        <v>1334000</v>
      </c>
      <c r="Y34" s="26">
        <f t="shared" ref="Y34" si="119">K34*40*$A34</f>
        <v>4540000</v>
      </c>
    </row>
    <row r="35" spans="1:25" x14ac:dyDescent="0.55000000000000004">
      <c r="A35" s="19">
        <v>26</v>
      </c>
      <c r="B35" s="52">
        <v>1</v>
      </c>
      <c r="C35" s="53"/>
      <c r="D35" s="53"/>
      <c r="E35" s="54"/>
      <c r="F35" s="52">
        <v>2</v>
      </c>
      <c r="G35" s="53"/>
      <c r="H35" s="53"/>
      <c r="I35" s="54"/>
      <c r="J35" s="52">
        <v>3</v>
      </c>
      <c r="K35" s="53"/>
      <c r="L35" s="53"/>
      <c r="M35" s="54"/>
      <c r="N35" s="52">
        <v>1</v>
      </c>
      <c r="O35" s="53"/>
      <c r="P35" s="52">
        <v>2</v>
      </c>
      <c r="Q35" s="53"/>
      <c r="R35" s="52">
        <v>3</v>
      </c>
      <c r="S35" s="54"/>
      <c r="T35" s="52">
        <v>1</v>
      </c>
      <c r="U35" s="53"/>
      <c r="V35" s="52">
        <v>2</v>
      </c>
      <c r="W35" s="53"/>
      <c r="X35" s="52">
        <v>3</v>
      </c>
      <c r="Y35" s="54"/>
    </row>
    <row r="36" spans="1:25" ht="14.7" thickBot="1" x14ac:dyDescent="0.6">
      <c r="A36" s="19" t="s">
        <v>56</v>
      </c>
      <c r="B36" s="19" t="s">
        <v>1</v>
      </c>
      <c r="C36" s="20" t="s">
        <v>2</v>
      </c>
      <c r="D36" s="20" t="s">
        <v>55</v>
      </c>
      <c r="E36" s="21" t="s">
        <v>4</v>
      </c>
      <c r="F36" s="19" t="s">
        <v>1</v>
      </c>
      <c r="G36" s="20" t="s">
        <v>2</v>
      </c>
      <c r="H36" s="20" t="s">
        <v>55</v>
      </c>
      <c r="I36" s="21" t="s">
        <v>4</v>
      </c>
      <c r="J36" s="19" t="s">
        <v>1</v>
      </c>
      <c r="K36" s="20" t="s">
        <v>2</v>
      </c>
      <c r="L36" s="20" t="s">
        <v>55</v>
      </c>
      <c r="M36" s="21" t="s">
        <v>4</v>
      </c>
      <c r="N36" s="22" t="s">
        <v>1</v>
      </c>
      <c r="O36" s="23" t="s">
        <v>2</v>
      </c>
      <c r="P36" s="22" t="s">
        <v>1</v>
      </c>
      <c r="Q36" s="23" t="s">
        <v>2</v>
      </c>
      <c r="R36" s="22" t="s">
        <v>1</v>
      </c>
      <c r="S36" s="24" t="s">
        <v>2</v>
      </c>
      <c r="T36" s="22" t="s">
        <v>1</v>
      </c>
      <c r="U36" s="23" t="s">
        <v>2</v>
      </c>
      <c r="V36" s="22" t="s">
        <v>1</v>
      </c>
      <c r="W36" s="23" t="s">
        <v>2</v>
      </c>
      <c r="X36" s="22" t="s">
        <v>1</v>
      </c>
      <c r="Y36" s="24" t="s">
        <v>2</v>
      </c>
    </row>
    <row r="37" spans="1:25" ht="14.7" thickBot="1" x14ac:dyDescent="0.6">
      <c r="A37" s="19">
        <v>10</v>
      </c>
      <c r="B37" s="22">
        <v>4173</v>
      </c>
      <c r="C37" s="23">
        <v>15936</v>
      </c>
      <c r="D37" s="23">
        <v>5993</v>
      </c>
      <c r="E37" s="24">
        <v>5730</v>
      </c>
      <c r="F37" s="22">
        <v>4282</v>
      </c>
      <c r="G37" s="23">
        <v>15857</v>
      </c>
      <c r="H37" s="23">
        <v>5818</v>
      </c>
      <c r="I37" s="24">
        <v>5533</v>
      </c>
      <c r="J37" s="22">
        <v>4239</v>
      </c>
      <c r="K37" s="23">
        <v>16032</v>
      </c>
      <c r="L37" s="23">
        <v>6060</v>
      </c>
      <c r="M37" s="24">
        <v>5676</v>
      </c>
      <c r="N37" s="26">
        <f t="shared" ref="N37" si="120">B37/(B37+C37)</f>
        <v>0.20751902133373115</v>
      </c>
      <c r="O37" s="26">
        <f t="shared" ref="O37" si="121">C37/(C37+B37)</f>
        <v>0.79248097866626888</v>
      </c>
      <c r="P37" s="26">
        <f t="shared" ref="P37" si="122">F37/(F37+G37)</f>
        <v>0.21262227518744725</v>
      </c>
      <c r="Q37" s="26">
        <f t="shared" ref="Q37" si="123">G37/(F37+G37)</f>
        <v>0.78737772481255275</v>
      </c>
      <c r="R37" s="26">
        <f t="shared" ref="R37" si="124">J37/(J37+K37)</f>
        <v>0.20911647180701495</v>
      </c>
      <c r="S37" s="26">
        <f t="shared" ref="S37" si="125">K37/(K37+J37)</f>
        <v>0.79088352819298502</v>
      </c>
      <c r="T37" s="26">
        <f t="shared" ref="T37" si="126">B37*40*A$4</f>
        <v>16692000</v>
      </c>
      <c r="U37" s="26">
        <f t="shared" ref="U37" si="127">C37*40*$A37</f>
        <v>6374400</v>
      </c>
      <c r="V37" s="26">
        <f t="shared" ref="V37" si="128">F37*40*$A37</f>
        <v>1712800</v>
      </c>
      <c r="W37" s="26">
        <f t="shared" ref="W37" si="129">G37*40*$A37</f>
        <v>6342800</v>
      </c>
      <c r="X37" s="26">
        <f t="shared" ref="X37" si="130">J37*40*$A37</f>
        <v>1695600</v>
      </c>
      <c r="Y37" s="26">
        <f t="shared" ref="Y37" si="131">K37*40*$A37</f>
        <v>6412800</v>
      </c>
    </row>
    <row r="38" spans="1:25" x14ac:dyDescent="0.55000000000000004">
      <c r="A38" s="19">
        <v>30</v>
      </c>
      <c r="B38" s="52">
        <v>1</v>
      </c>
      <c r="C38" s="53"/>
      <c r="D38" s="53"/>
      <c r="E38" s="54"/>
      <c r="F38" s="52">
        <v>2</v>
      </c>
      <c r="G38" s="53"/>
      <c r="H38" s="53"/>
      <c r="I38" s="54"/>
      <c r="J38" s="52">
        <v>3</v>
      </c>
      <c r="K38" s="53"/>
      <c r="L38" s="53"/>
      <c r="M38" s="54"/>
      <c r="N38" s="52">
        <v>1</v>
      </c>
      <c r="O38" s="53"/>
      <c r="P38" s="52">
        <v>2</v>
      </c>
      <c r="Q38" s="53"/>
      <c r="R38" s="52">
        <v>3</v>
      </c>
      <c r="S38" s="54"/>
      <c r="T38" s="52">
        <v>1</v>
      </c>
      <c r="U38" s="53"/>
      <c r="V38" s="52">
        <v>2</v>
      </c>
      <c r="W38" s="53"/>
      <c r="X38" s="52">
        <v>3</v>
      </c>
      <c r="Y38" s="54"/>
    </row>
    <row r="39" spans="1:25" ht="14.7" thickBot="1" x14ac:dyDescent="0.6">
      <c r="A39" s="19" t="s">
        <v>56</v>
      </c>
      <c r="B39" s="19" t="s">
        <v>1</v>
      </c>
      <c r="C39" s="20" t="s">
        <v>2</v>
      </c>
      <c r="D39" s="20" t="s">
        <v>55</v>
      </c>
      <c r="E39" s="21" t="s">
        <v>4</v>
      </c>
      <c r="F39" s="19" t="s">
        <v>1</v>
      </c>
      <c r="G39" s="20" t="s">
        <v>2</v>
      </c>
      <c r="H39" s="20" t="s">
        <v>55</v>
      </c>
      <c r="I39" s="21" t="s">
        <v>4</v>
      </c>
      <c r="J39" s="19" t="s">
        <v>1</v>
      </c>
      <c r="K39" s="20" t="s">
        <v>2</v>
      </c>
      <c r="L39" s="20" t="s">
        <v>55</v>
      </c>
      <c r="M39" s="21" t="s">
        <v>4</v>
      </c>
      <c r="N39" s="22" t="s">
        <v>1</v>
      </c>
      <c r="O39" s="23" t="s">
        <v>2</v>
      </c>
      <c r="P39" s="22" t="s">
        <v>1</v>
      </c>
      <c r="Q39" s="23" t="s">
        <v>2</v>
      </c>
      <c r="R39" s="22" t="s">
        <v>1</v>
      </c>
      <c r="S39" s="24" t="s">
        <v>2</v>
      </c>
      <c r="T39" s="22" t="s">
        <v>1</v>
      </c>
      <c r="U39" s="23" t="s">
        <v>2</v>
      </c>
      <c r="V39" s="22" t="s">
        <v>1</v>
      </c>
      <c r="W39" s="23" t="s">
        <v>2</v>
      </c>
      <c r="X39" s="22" t="s">
        <v>1</v>
      </c>
      <c r="Y39" s="24" t="s">
        <v>2</v>
      </c>
    </row>
    <row r="40" spans="1:25" ht="14.7" thickBot="1" x14ac:dyDescent="0.6">
      <c r="A40" s="19">
        <v>100</v>
      </c>
      <c r="B40" s="22">
        <v>592</v>
      </c>
      <c r="C40" s="23">
        <v>3622</v>
      </c>
      <c r="D40" s="23">
        <v>904</v>
      </c>
      <c r="E40" s="24">
        <v>633</v>
      </c>
      <c r="F40" s="22">
        <v>485</v>
      </c>
      <c r="G40" s="23">
        <v>3610</v>
      </c>
      <c r="H40" s="23">
        <v>796</v>
      </c>
      <c r="I40" s="24">
        <v>579</v>
      </c>
      <c r="J40" s="22">
        <v>608</v>
      </c>
      <c r="K40" s="23">
        <v>3686</v>
      </c>
      <c r="L40" s="23">
        <v>1095</v>
      </c>
      <c r="M40" s="24">
        <v>747</v>
      </c>
      <c r="N40" s="26">
        <f t="shared" ref="N40" si="132">B40/(B40+C40)</f>
        <v>0.14048410061699099</v>
      </c>
      <c r="O40" s="26">
        <f t="shared" ref="O40" si="133">C40/(C40+B40)</f>
        <v>0.85951589938300899</v>
      </c>
      <c r="P40" s="26">
        <f t="shared" ref="P40" si="134">F40/(F40+G40)</f>
        <v>0.11843711843711843</v>
      </c>
      <c r="Q40" s="26">
        <f t="shared" ref="Q40" si="135">G40/(F40+G40)</f>
        <v>0.88156288156288154</v>
      </c>
      <c r="R40" s="26">
        <f t="shared" ref="R40" si="136">J40/(J40+K40)</f>
        <v>0.1415929203539823</v>
      </c>
      <c r="S40" s="26">
        <f t="shared" ref="S40" si="137">K40/(K40+J40)</f>
        <v>0.8584070796460177</v>
      </c>
      <c r="T40" s="26">
        <f t="shared" ref="T40" si="138">B40*40*A$4</f>
        <v>2368000</v>
      </c>
      <c r="U40" s="26">
        <f t="shared" ref="U40" si="139">C40*40*$A40</f>
        <v>14488000</v>
      </c>
      <c r="V40" s="26">
        <f t="shared" ref="V40" si="140">F40*40*$A40</f>
        <v>1940000</v>
      </c>
      <c r="W40" s="26">
        <f t="shared" ref="W40" si="141">G40*40*$A40</f>
        <v>14440000</v>
      </c>
      <c r="X40" s="26">
        <f t="shared" ref="X40" si="142">J40*40*$A40</f>
        <v>2432000</v>
      </c>
      <c r="Y40" s="26">
        <f t="shared" ref="Y40" si="143">K40*40*$A40</f>
        <v>14744000</v>
      </c>
    </row>
    <row r="41" spans="1:25" x14ac:dyDescent="0.55000000000000004">
      <c r="A41" s="19">
        <v>41</v>
      </c>
      <c r="B41" s="52">
        <v>1</v>
      </c>
      <c r="C41" s="53"/>
      <c r="D41" s="53"/>
      <c r="E41" s="54"/>
      <c r="F41" s="52">
        <v>2</v>
      </c>
      <c r="G41" s="53"/>
      <c r="H41" s="53"/>
      <c r="I41" s="54"/>
      <c r="J41" s="52">
        <v>3</v>
      </c>
      <c r="K41" s="53"/>
      <c r="L41" s="53"/>
      <c r="M41" s="54"/>
      <c r="N41" s="52">
        <v>1</v>
      </c>
      <c r="O41" s="53"/>
      <c r="P41" s="52">
        <v>2</v>
      </c>
      <c r="Q41" s="53"/>
      <c r="R41" s="52">
        <v>3</v>
      </c>
      <c r="S41" s="54"/>
      <c r="T41" s="52">
        <v>1</v>
      </c>
      <c r="U41" s="53"/>
      <c r="V41" s="52">
        <v>2</v>
      </c>
      <c r="W41" s="53"/>
      <c r="X41" s="52">
        <v>3</v>
      </c>
      <c r="Y41" s="54"/>
    </row>
    <row r="42" spans="1:25" ht="14.7" thickBot="1" x14ac:dyDescent="0.6">
      <c r="A42" s="19" t="s">
        <v>56</v>
      </c>
      <c r="B42" s="19" t="s">
        <v>1</v>
      </c>
      <c r="C42" s="20" t="s">
        <v>2</v>
      </c>
      <c r="D42" s="20" t="s">
        <v>55</v>
      </c>
      <c r="E42" s="21" t="s">
        <v>4</v>
      </c>
      <c r="F42" s="19" t="s">
        <v>1</v>
      </c>
      <c r="G42" s="20" t="s">
        <v>2</v>
      </c>
      <c r="H42" s="20" t="s">
        <v>55</v>
      </c>
      <c r="I42" s="21" t="s">
        <v>4</v>
      </c>
      <c r="J42" s="19" t="s">
        <v>1</v>
      </c>
      <c r="K42" s="20" t="s">
        <v>2</v>
      </c>
      <c r="L42" s="20" t="s">
        <v>55</v>
      </c>
      <c r="M42" s="21" t="s">
        <v>4</v>
      </c>
      <c r="N42" s="22" t="s">
        <v>1</v>
      </c>
      <c r="O42" s="23" t="s">
        <v>2</v>
      </c>
      <c r="P42" s="22" t="s">
        <v>1</v>
      </c>
      <c r="Q42" s="23" t="s">
        <v>2</v>
      </c>
      <c r="R42" s="22" t="s">
        <v>1</v>
      </c>
      <c r="S42" s="24" t="s">
        <v>2</v>
      </c>
      <c r="T42" s="22" t="s">
        <v>1</v>
      </c>
      <c r="U42" s="23" t="s">
        <v>2</v>
      </c>
      <c r="V42" s="22" t="s">
        <v>1</v>
      </c>
      <c r="W42" s="23" t="s">
        <v>2</v>
      </c>
      <c r="X42" s="22" t="s">
        <v>1</v>
      </c>
      <c r="Y42" s="24" t="s">
        <v>2</v>
      </c>
    </row>
    <row r="43" spans="1:25" ht="14.7" thickBot="1" x14ac:dyDescent="0.6">
      <c r="A43" s="19">
        <v>1000</v>
      </c>
      <c r="B43" s="22">
        <v>1929</v>
      </c>
      <c r="C43" s="23">
        <v>4817</v>
      </c>
      <c r="D43" s="23">
        <v>2657</v>
      </c>
      <c r="E43" s="24">
        <v>1795</v>
      </c>
      <c r="F43" s="22">
        <v>1846</v>
      </c>
      <c r="G43" s="23">
        <v>4984</v>
      </c>
      <c r="H43" s="23">
        <v>2546</v>
      </c>
      <c r="I43" s="24">
        <v>1839</v>
      </c>
      <c r="J43" s="22">
        <v>1446</v>
      </c>
      <c r="K43" s="23">
        <v>5117</v>
      </c>
      <c r="L43" s="23">
        <v>1977</v>
      </c>
      <c r="M43" s="24">
        <v>1771</v>
      </c>
      <c r="N43" s="26">
        <f t="shared" ref="N43" si="144">B43/(B43+C43)</f>
        <v>0.28594722798695521</v>
      </c>
      <c r="O43" s="26">
        <f t="shared" ref="O43" si="145">C43/(C43+B43)</f>
        <v>0.71405277201304473</v>
      </c>
      <c r="P43" s="26">
        <f t="shared" ref="P43" si="146">F43/(F43+G43)</f>
        <v>0.27027818448023427</v>
      </c>
      <c r="Q43" s="26">
        <f t="shared" ref="Q43" si="147">G43/(F43+G43)</f>
        <v>0.72972181551976578</v>
      </c>
      <c r="R43" s="26">
        <f t="shared" ref="R43" si="148">J43/(J43+K43)</f>
        <v>0.22032607039463659</v>
      </c>
      <c r="S43" s="26">
        <f t="shared" ref="S43" si="149">K43/(K43+J43)</f>
        <v>0.77967392960536341</v>
      </c>
      <c r="T43" s="26">
        <f t="shared" ref="T43" si="150">B43*40*A$4</f>
        <v>7716000</v>
      </c>
      <c r="U43" s="26">
        <f t="shared" ref="U43" si="151">C43*40*$A43</f>
        <v>192680000</v>
      </c>
      <c r="V43" s="26">
        <f t="shared" ref="V43" si="152">F43*40*$A43</f>
        <v>73840000</v>
      </c>
      <c r="W43" s="26">
        <f t="shared" ref="W43" si="153">G43*40*$A43</f>
        <v>199360000</v>
      </c>
      <c r="X43" s="26">
        <f t="shared" ref="X43" si="154">J43*40*$A43</f>
        <v>57840000</v>
      </c>
      <c r="Y43" s="26">
        <f t="shared" ref="Y43" si="155">K43*40*$A43</f>
        <v>204680000</v>
      </c>
    </row>
    <row r="44" spans="1:25" x14ac:dyDescent="0.55000000000000004">
      <c r="A44" s="19">
        <v>48</v>
      </c>
      <c r="B44" s="52">
        <v>1</v>
      </c>
      <c r="C44" s="53"/>
      <c r="D44" s="53"/>
      <c r="E44" s="54"/>
      <c r="F44" s="52">
        <v>2</v>
      </c>
      <c r="G44" s="53"/>
      <c r="H44" s="53"/>
      <c r="I44" s="54"/>
      <c r="J44" s="52">
        <v>3</v>
      </c>
      <c r="K44" s="53"/>
      <c r="L44" s="53"/>
      <c r="M44" s="54"/>
      <c r="N44" s="52">
        <v>1</v>
      </c>
      <c r="O44" s="53"/>
      <c r="P44" s="52">
        <v>2</v>
      </c>
      <c r="Q44" s="53"/>
      <c r="R44" s="52">
        <v>3</v>
      </c>
      <c r="S44" s="54"/>
      <c r="T44" s="52">
        <v>1</v>
      </c>
      <c r="U44" s="53"/>
      <c r="V44" s="52">
        <v>2</v>
      </c>
      <c r="W44" s="53"/>
      <c r="X44" s="52">
        <v>3</v>
      </c>
      <c r="Y44" s="54"/>
    </row>
    <row r="45" spans="1:25" ht="14.7" thickBot="1" x14ac:dyDescent="0.6">
      <c r="A45" s="19" t="s">
        <v>56</v>
      </c>
      <c r="B45" s="19" t="s">
        <v>1</v>
      </c>
      <c r="C45" s="20" t="s">
        <v>2</v>
      </c>
      <c r="D45" s="20" t="s">
        <v>55</v>
      </c>
      <c r="E45" s="21" t="s">
        <v>4</v>
      </c>
      <c r="F45" s="19" t="s">
        <v>1</v>
      </c>
      <c r="G45" s="20" t="s">
        <v>2</v>
      </c>
      <c r="H45" s="20" t="s">
        <v>55</v>
      </c>
      <c r="I45" s="21" t="s">
        <v>4</v>
      </c>
      <c r="J45" s="19" t="s">
        <v>1</v>
      </c>
      <c r="K45" s="20" t="s">
        <v>2</v>
      </c>
      <c r="L45" s="20" t="s">
        <v>55</v>
      </c>
      <c r="M45" s="21" t="s">
        <v>4</v>
      </c>
      <c r="N45" s="22" t="s">
        <v>1</v>
      </c>
      <c r="O45" s="23" t="s">
        <v>2</v>
      </c>
      <c r="P45" s="22" t="s">
        <v>1</v>
      </c>
      <c r="Q45" s="23" t="s">
        <v>2</v>
      </c>
      <c r="R45" s="22" t="s">
        <v>1</v>
      </c>
      <c r="S45" s="24" t="s">
        <v>2</v>
      </c>
      <c r="T45" s="22" t="s">
        <v>1</v>
      </c>
      <c r="U45" s="23" t="s">
        <v>2</v>
      </c>
      <c r="V45" s="22" t="s">
        <v>1</v>
      </c>
      <c r="W45" s="23" t="s">
        <v>2</v>
      </c>
      <c r="X45" s="22" t="s">
        <v>1</v>
      </c>
      <c r="Y45" s="24" t="s">
        <v>2</v>
      </c>
    </row>
    <row r="46" spans="1:25" ht="14.7" thickBot="1" x14ac:dyDescent="0.6">
      <c r="A46" s="19">
        <v>1000</v>
      </c>
      <c r="B46" s="22">
        <v>6499</v>
      </c>
      <c r="C46" s="23">
        <v>7500</v>
      </c>
      <c r="D46" s="23">
        <v>1444</v>
      </c>
      <c r="E46" s="24">
        <v>3905</v>
      </c>
      <c r="F46" s="22">
        <v>6726</v>
      </c>
      <c r="G46" s="23">
        <v>7352</v>
      </c>
      <c r="H46" s="23">
        <v>1788</v>
      </c>
      <c r="I46" s="24">
        <v>3740</v>
      </c>
      <c r="J46" s="22">
        <v>6912</v>
      </c>
      <c r="K46" s="23">
        <v>7147</v>
      </c>
      <c r="L46" s="23">
        <v>1714</v>
      </c>
      <c r="M46" s="24">
        <v>3688</v>
      </c>
      <c r="N46" s="26">
        <f t="shared" ref="N46" si="156">B46/(B46+C46)</f>
        <v>0.46424744624616043</v>
      </c>
      <c r="O46" s="26">
        <f t="shared" ref="O46" si="157">C46/(C46+B46)</f>
        <v>0.53575255375383957</v>
      </c>
      <c r="P46" s="26">
        <f t="shared" ref="P46" si="158">F46/(F46+G46)</f>
        <v>0.47776672822844152</v>
      </c>
      <c r="Q46" s="26">
        <f t="shared" ref="Q46" si="159">G46/(F46+G46)</f>
        <v>0.52223327177155843</v>
      </c>
      <c r="R46" s="26">
        <f t="shared" ref="R46" si="160">J46/(J46+K46)</f>
        <v>0.49164236432178676</v>
      </c>
      <c r="S46" s="26">
        <f t="shared" ref="S46" si="161">K46/(K46+J46)</f>
        <v>0.50835763567821324</v>
      </c>
      <c r="T46" s="26">
        <f t="shared" ref="T46" si="162">B46*40*A$4</f>
        <v>25996000</v>
      </c>
      <c r="U46" s="26">
        <f t="shared" ref="U46" si="163">C46*40*$A46</f>
        <v>300000000</v>
      </c>
      <c r="V46" s="26">
        <f t="shared" ref="V46" si="164">F46*40*$A46</f>
        <v>269040000</v>
      </c>
      <c r="W46" s="26">
        <f t="shared" ref="W46" si="165">G46*40*$A46</f>
        <v>294080000</v>
      </c>
      <c r="X46" s="26">
        <f t="shared" ref="X46" si="166">J46*40*$A46</f>
        <v>276480000</v>
      </c>
      <c r="Y46" s="26">
        <f t="shared" ref="Y46" si="167">K46*40*$A46</f>
        <v>285880000</v>
      </c>
    </row>
    <row r="47" spans="1:25" x14ac:dyDescent="0.55000000000000004">
      <c r="A47" s="19">
        <v>72</v>
      </c>
      <c r="B47" s="52">
        <v>1</v>
      </c>
      <c r="C47" s="53"/>
      <c r="D47" s="53"/>
      <c r="E47" s="54"/>
      <c r="F47" s="52">
        <v>2</v>
      </c>
      <c r="G47" s="53"/>
      <c r="H47" s="53"/>
      <c r="I47" s="54"/>
      <c r="J47" s="52">
        <v>3</v>
      </c>
      <c r="K47" s="53"/>
      <c r="L47" s="53"/>
      <c r="M47" s="54"/>
      <c r="N47" s="52">
        <v>1</v>
      </c>
      <c r="O47" s="53"/>
      <c r="P47" s="52">
        <v>2</v>
      </c>
      <c r="Q47" s="53"/>
      <c r="R47" s="52">
        <v>3</v>
      </c>
      <c r="S47" s="54"/>
      <c r="T47" s="52">
        <v>1</v>
      </c>
      <c r="U47" s="53"/>
      <c r="V47" s="52">
        <v>2</v>
      </c>
      <c r="W47" s="53"/>
      <c r="X47" s="52">
        <v>3</v>
      </c>
      <c r="Y47" s="54"/>
    </row>
    <row r="48" spans="1:25" ht="14.7" thickBot="1" x14ac:dyDescent="0.6">
      <c r="A48" s="19" t="s">
        <v>56</v>
      </c>
      <c r="B48" s="19" t="s">
        <v>1</v>
      </c>
      <c r="C48" s="20" t="s">
        <v>2</v>
      </c>
      <c r="D48" s="20" t="s">
        <v>55</v>
      </c>
      <c r="E48" s="21" t="s">
        <v>4</v>
      </c>
      <c r="F48" s="19" t="s">
        <v>1</v>
      </c>
      <c r="G48" s="20" t="s">
        <v>2</v>
      </c>
      <c r="H48" s="20" t="s">
        <v>55</v>
      </c>
      <c r="I48" s="21" t="s">
        <v>4</v>
      </c>
      <c r="J48" s="19" t="s">
        <v>1</v>
      </c>
      <c r="K48" s="20" t="s">
        <v>2</v>
      </c>
      <c r="L48" s="20" t="s">
        <v>55</v>
      </c>
      <c r="M48" s="21" t="s">
        <v>4</v>
      </c>
      <c r="N48" s="22" t="s">
        <v>1</v>
      </c>
      <c r="O48" s="23" t="s">
        <v>2</v>
      </c>
      <c r="P48" s="22" t="s">
        <v>1</v>
      </c>
      <c r="Q48" s="23" t="s">
        <v>2</v>
      </c>
      <c r="R48" s="22" t="s">
        <v>1</v>
      </c>
      <c r="S48" s="24" t="s">
        <v>2</v>
      </c>
      <c r="T48" s="22" t="s">
        <v>1</v>
      </c>
      <c r="U48" s="23" t="s">
        <v>2</v>
      </c>
      <c r="V48" s="22" t="s">
        <v>1</v>
      </c>
      <c r="W48" s="23" t="s">
        <v>2</v>
      </c>
      <c r="X48" s="22" t="s">
        <v>1</v>
      </c>
      <c r="Y48" s="24" t="s">
        <v>2</v>
      </c>
    </row>
    <row r="49" spans="1:25" ht="14.7" thickBot="1" x14ac:dyDescent="0.6">
      <c r="A49" s="22">
        <v>10000</v>
      </c>
      <c r="B49" s="22">
        <v>11346</v>
      </c>
      <c r="C49" s="23">
        <v>3073</v>
      </c>
      <c r="D49" s="23">
        <v>1170</v>
      </c>
      <c r="E49" s="24">
        <v>2879</v>
      </c>
      <c r="F49" s="22">
        <v>11152</v>
      </c>
      <c r="G49" s="23">
        <v>3059</v>
      </c>
      <c r="H49" s="23">
        <v>1294</v>
      </c>
      <c r="I49" s="24">
        <v>2888</v>
      </c>
      <c r="J49" s="22">
        <v>11055</v>
      </c>
      <c r="K49" s="23">
        <v>3044</v>
      </c>
      <c r="L49" s="23">
        <v>1243</v>
      </c>
      <c r="M49" s="24">
        <v>2998</v>
      </c>
      <c r="N49" s="26">
        <f>B49/(B49+C49)</f>
        <v>0.7868784243012692</v>
      </c>
      <c r="O49" s="26">
        <f t="shared" ref="O49" si="168">C49/(C49+B49)</f>
        <v>0.21312157569873083</v>
      </c>
      <c r="P49" s="26">
        <f t="shared" ref="P49" si="169">F49/(F49+G49)</f>
        <v>0.78474421222996271</v>
      </c>
      <c r="Q49" s="26">
        <f t="shared" ref="Q49" si="170">G49/(F49+G49)</f>
        <v>0.21525578777003729</v>
      </c>
      <c r="R49" s="26">
        <f t="shared" ref="R49" si="171">J49/(J49+K49)</f>
        <v>0.78409816299028301</v>
      </c>
      <c r="S49" s="26">
        <f t="shared" ref="S49" si="172">K49/(K49+J49)</f>
        <v>0.21590183700971699</v>
      </c>
      <c r="T49" s="26">
        <f t="shared" ref="T49" si="173">B49*40*A$4</f>
        <v>45384000</v>
      </c>
      <c r="U49" s="26">
        <f t="shared" ref="U49" si="174">C49*40*$A49</f>
        <v>1229200000</v>
      </c>
      <c r="V49" s="26">
        <f t="shared" ref="V49" si="175">F49*40*$A49</f>
        <v>4460800000</v>
      </c>
      <c r="W49" s="26">
        <f t="shared" ref="W49" si="176">G49*40*$A49</f>
        <v>1223600000</v>
      </c>
      <c r="X49" s="26">
        <f t="shared" ref="X49" si="177">J49*40*$A49</f>
        <v>4422000000</v>
      </c>
      <c r="Y49" s="26">
        <f t="shared" ref="Y49" si="178">K49*40*$A49</f>
        <v>1217600000</v>
      </c>
    </row>
    <row r="50" spans="1:25" x14ac:dyDescent="0.55000000000000004">
      <c r="T50" s="51"/>
      <c r="U50" s="51"/>
      <c r="V50" s="51"/>
      <c r="W50" s="51"/>
      <c r="X50" s="51"/>
      <c r="Y50" s="51"/>
    </row>
    <row r="51" spans="1:25" x14ac:dyDescent="0.55000000000000004">
      <c r="T51" s="9"/>
      <c r="U51" s="9"/>
      <c r="V51" s="9"/>
      <c r="W51" s="9"/>
      <c r="X51" s="9"/>
      <c r="Y51" s="9"/>
    </row>
    <row r="52" spans="1:25" x14ac:dyDescent="0.55000000000000004">
      <c r="T52" s="9"/>
      <c r="U52" s="9"/>
      <c r="V52" s="9"/>
      <c r="W52" s="9"/>
      <c r="X52" s="9"/>
      <c r="Y52" s="9"/>
    </row>
    <row r="53" spans="1:25" x14ac:dyDescent="0.55000000000000004">
      <c r="T53" s="51"/>
      <c r="U53" s="51"/>
      <c r="V53" s="51"/>
      <c r="W53" s="51"/>
      <c r="X53" s="51"/>
      <c r="Y53" s="51"/>
    </row>
    <row r="54" spans="1:25" x14ac:dyDescent="0.55000000000000004">
      <c r="T54" s="9"/>
      <c r="U54" s="9"/>
      <c r="V54" s="9"/>
      <c r="W54" s="9"/>
      <c r="X54" s="9"/>
      <c r="Y54" s="9"/>
    </row>
    <row r="55" spans="1:25" x14ac:dyDescent="0.55000000000000004">
      <c r="T55" s="9"/>
      <c r="U55" s="9"/>
      <c r="V55" s="9"/>
      <c r="W55" s="9"/>
      <c r="X55" s="9"/>
      <c r="Y55" s="9"/>
    </row>
    <row r="56" spans="1:25" x14ac:dyDescent="0.55000000000000004">
      <c r="T56" s="51"/>
      <c r="U56" s="51"/>
      <c r="V56" s="51"/>
      <c r="W56" s="51"/>
      <c r="X56" s="51"/>
      <c r="Y56" s="51"/>
    </row>
    <row r="57" spans="1:25" x14ac:dyDescent="0.55000000000000004">
      <c r="T57" s="9"/>
      <c r="U57" s="9"/>
      <c r="V57" s="9"/>
      <c r="W57" s="9"/>
      <c r="X57" s="9"/>
      <c r="Y57" s="9"/>
    </row>
    <row r="58" spans="1:25" x14ac:dyDescent="0.55000000000000004">
      <c r="T58" s="9"/>
      <c r="U58" s="9"/>
      <c r="V58" s="9"/>
      <c r="W58" s="9"/>
      <c r="X58" s="9"/>
      <c r="Y58" s="9"/>
    </row>
  </sheetData>
  <mergeCells count="156">
    <mergeCell ref="F5:I5"/>
    <mergeCell ref="J5:M5"/>
    <mergeCell ref="J29:M29"/>
    <mergeCell ref="B20:E20"/>
    <mergeCell ref="F20:I20"/>
    <mergeCell ref="J20:M20"/>
    <mergeCell ref="B23:E23"/>
    <mergeCell ref="F23:I23"/>
    <mergeCell ref="J23:M23"/>
    <mergeCell ref="B14:E14"/>
    <mergeCell ref="F14:I14"/>
    <mergeCell ref="J14:M14"/>
    <mergeCell ref="B17:E17"/>
    <mergeCell ref="F17:I17"/>
    <mergeCell ref="J17:M17"/>
    <mergeCell ref="T1:Y1"/>
    <mergeCell ref="B44:E44"/>
    <mergeCell ref="F44:I44"/>
    <mergeCell ref="J44:M44"/>
    <mergeCell ref="B47:E47"/>
    <mergeCell ref="F47:I47"/>
    <mergeCell ref="J47:M47"/>
    <mergeCell ref="B38:E38"/>
    <mergeCell ref="F38:I38"/>
    <mergeCell ref="J38:M38"/>
    <mergeCell ref="B41:E41"/>
    <mergeCell ref="F41:I41"/>
    <mergeCell ref="J41:M41"/>
    <mergeCell ref="B32:E32"/>
    <mergeCell ref="F32:I32"/>
    <mergeCell ref="J32:M32"/>
    <mergeCell ref="B35:E35"/>
    <mergeCell ref="F35:I35"/>
    <mergeCell ref="J35:M35"/>
    <mergeCell ref="B26:E26"/>
    <mergeCell ref="F26:I26"/>
    <mergeCell ref="J26:M26"/>
    <mergeCell ref="B29:E29"/>
    <mergeCell ref="F29:I29"/>
    <mergeCell ref="N8:O8"/>
    <mergeCell ref="P8:Q8"/>
    <mergeCell ref="R8:S8"/>
    <mergeCell ref="N11:O11"/>
    <mergeCell ref="P11:Q11"/>
    <mergeCell ref="R11:S11"/>
    <mergeCell ref="A1:M1"/>
    <mergeCell ref="N2:O2"/>
    <mergeCell ref="P2:Q2"/>
    <mergeCell ref="R2:S2"/>
    <mergeCell ref="N5:O5"/>
    <mergeCell ref="P5:Q5"/>
    <mergeCell ref="R5:S5"/>
    <mergeCell ref="N1:S1"/>
    <mergeCell ref="B8:E8"/>
    <mergeCell ref="F8:I8"/>
    <mergeCell ref="J8:M8"/>
    <mergeCell ref="B11:E11"/>
    <mergeCell ref="F11:I11"/>
    <mergeCell ref="J11:M11"/>
    <mergeCell ref="B2:E2"/>
    <mergeCell ref="F2:I2"/>
    <mergeCell ref="J2:M2"/>
    <mergeCell ref="B5:E5"/>
    <mergeCell ref="N20:O20"/>
    <mergeCell ref="P20:Q20"/>
    <mergeCell ref="R20:S20"/>
    <mergeCell ref="N23:O23"/>
    <mergeCell ref="P23:Q23"/>
    <mergeCell ref="R23:S23"/>
    <mergeCell ref="N14:O14"/>
    <mergeCell ref="P14:Q14"/>
    <mergeCell ref="R14:S14"/>
    <mergeCell ref="N17:O17"/>
    <mergeCell ref="P17:Q17"/>
    <mergeCell ref="R17:S17"/>
    <mergeCell ref="N32:O32"/>
    <mergeCell ref="P32:Q32"/>
    <mergeCell ref="R32:S32"/>
    <mergeCell ref="N35:O35"/>
    <mergeCell ref="P35:Q35"/>
    <mergeCell ref="R35:S35"/>
    <mergeCell ref="N26:O26"/>
    <mergeCell ref="P26:Q26"/>
    <mergeCell ref="R26:S26"/>
    <mergeCell ref="N29:O29"/>
    <mergeCell ref="P29:Q29"/>
    <mergeCell ref="R29:S29"/>
    <mergeCell ref="N44:O44"/>
    <mergeCell ref="P44:Q44"/>
    <mergeCell ref="R44:S44"/>
    <mergeCell ref="N47:O47"/>
    <mergeCell ref="P47:Q47"/>
    <mergeCell ref="R47:S47"/>
    <mergeCell ref="N38:O38"/>
    <mergeCell ref="P38:Q38"/>
    <mergeCell ref="R38:S38"/>
    <mergeCell ref="N41:O41"/>
    <mergeCell ref="P41:Q41"/>
    <mergeCell ref="R41:S41"/>
    <mergeCell ref="T5:U5"/>
    <mergeCell ref="V5:W5"/>
    <mergeCell ref="X5:Y5"/>
    <mergeCell ref="T8:U8"/>
    <mergeCell ref="V8:W8"/>
    <mergeCell ref="X8:Y8"/>
    <mergeCell ref="T2:U2"/>
    <mergeCell ref="V2:W2"/>
    <mergeCell ref="X2:Y2"/>
    <mergeCell ref="T17:U17"/>
    <mergeCell ref="V17:W17"/>
    <mergeCell ref="X17:Y17"/>
    <mergeCell ref="T20:U20"/>
    <mergeCell ref="V20:W20"/>
    <mergeCell ref="X20:Y20"/>
    <mergeCell ref="T11:U11"/>
    <mergeCell ref="V11:W11"/>
    <mergeCell ref="X11:Y11"/>
    <mergeCell ref="T14:U14"/>
    <mergeCell ref="V14:W14"/>
    <mergeCell ref="X14:Y14"/>
    <mergeCell ref="T29:U29"/>
    <mergeCell ref="V29:W29"/>
    <mergeCell ref="X29:Y29"/>
    <mergeCell ref="T32:U32"/>
    <mergeCell ref="V32:W32"/>
    <mergeCell ref="X32:Y32"/>
    <mergeCell ref="T23:U23"/>
    <mergeCell ref="V23:W23"/>
    <mergeCell ref="X23:Y23"/>
    <mergeCell ref="T26:U26"/>
    <mergeCell ref="V26:W26"/>
    <mergeCell ref="X26:Y26"/>
    <mergeCell ref="T41:U41"/>
    <mergeCell ref="V41:W41"/>
    <mergeCell ref="X41:Y41"/>
    <mergeCell ref="T44:U44"/>
    <mergeCell ref="V44:W44"/>
    <mergeCell ref="X44:Y44"/>
    <mergeCell ref="T35:U35"/>
    <mergeCell ref="V35:W35"/>
    <mergeCell ref="X35:Y35"/>
    <mergeCell ref="T38:U38"/>
    <mergeCell ref="V38:W38"/>
    <mergeCell ref="X38:Y38"/>
    <mergeCell ref="T53:U53"/>
    <mergeCell ref="V53:W53"/>
    <mergeCell ref="X53:Y53"/>
    <mergeCell ref="T56:U56"/>
    <mergeCell ref="V56:W56"/>
    <mergeCell ref="X56:Y56"/>
    <mergeCell ref="T47:U47"/>
    <mergeCell ref="V47:W47"/>
    <mergeCell ref="X47:Y47"/>
    <mergeCell ref="T50:U50"/>
    <mergeCell ref="V50:W50"/>
    <mergeCell ref="X50:Y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5" zoomScale="86" workbookViewId="0">
      <selection activeCell="H28" sqref="H28:I35"/>
    </sheetView>
  </sheetViews>
  <sheetFormatPr defaultRowHeight="14.4" x14ac:dyDescent="0.55000000000000004"/>
  <cols>
    <col min="1" max="1" width="9" bestFit="1" customWidth="1"/>
    <col min="2" max="11" width="12.1015625" bestFit="1" customWidth="1"/>
    <col min="12" max="13" width="11.1015625" bestFit="1" customWidth="1"/>
  </cols>
  <sheetData>
    <row r="1" spans="1:14" ht="14.7" thickBot="1" x14ac:dyDescent="0.6">
      <c r="B1" s="59" t="s">
        <v>58</v>
      </c>
      <c r="C1" s="60"/>
      <c r="D1" s="60"/>
      <c r="E1" s="60"/>
      <c r="F1" s="60"/>
      <c r="G1" s="61"/>
      <c r="H1" s="59" t="s">
        <v>59</v>
      </c>
      <c r="I1" s="60"/>
      <c r="J1" s="60"/>
      <c r="K1" s="60"/>
      <c r="L1" s="60"/>
      <c r="M1" s="61"/>
      <c r="N1" s="25"/>
    </row>
    <row r="2" spans="1:14" x14ac:dyDescent="0.55000000000000004">
      <c r="B2" s="55">
        <v>1</v>
      </c>
      <c r="C2" s="56"/>
      <c r="D2" s="55">
        <v>2</v>
      </c>
      <c r="E2" s="56"/>
      <c r="F2" s="55">
        <v>3</v>
      </c>
      <c r="G2" s="57"/>
      <c r="H2" s="55">
        <v>1</v>
      </c>
      <c r="I2" s="56"/>
      <c r="J2" s="55">
        <v>2</v>
      </c>
      <c r="K2" s="56"/>
      <c r="L2" s="55">
        <v>3</v>
      </c>
      <c r="M2" s="57"/>
    </row>
    <row r="3" spans="1:14" ht="14.7" thickBot="1" x14ac:dyDescent="0.6">
      <c r="B3" s="11" t="s">
        <v>1</v>
      </c>
      <c r="C3" s="12" t="s">
        <v>2</v>
      </c>
      <c r="D3" s="11" t="s">
        <v>1</v>
      </c>
      <c r="E3" s="12" t="s">
        <v>2</v>
      </c>
      <c r="F3" s="11" t="s">
        <v>1</v>
      </c>
      <c r="G3" s="13" t="s">
        <v>2</v>
      </c>
      <c r="H3" s="14" t="s">
        <v>1</v>
      </c>
      <c r="I3" s="15" t="s">
        <v>2</v>
      </c>
      <c r="J3" s="14" t="s">
        <v>1</v>
      </c>
      <c r="K3" s="15" t="s">
        <v>2</v>
      </c>
      <c r="L3" s="14" t="s">
        <v>1</v>
      </c>
      <c r="M3" s="16" t="s">
        <v>2</v>
      </c>
    </row>
    <row r="4" spans="1:14" x14ac:dyDescent="0.55000000000000004">
      <c r="A4" s="1">
        <v>0</v>
      </c>
      <c r="B4" s="17">
        <v>0.77851140456182477</v>
      </c>
      <c r="C4" s="29">
        <v>0.22148859543817526</v>
      </c>
      <c r="D4" s="29">
        <v>0.74225663716814161</v>
      </c>
      <c r="E4" s="29">
        <v>0.25774336283185839</v>
      </c>
      <c r="F4" s="29">
        <v>0.715034965034965</v>
      </c>
      <c r="G4" s="30">
        <v>0.28496503496503495</v>
      </c>
      <c r="H4" s="3">
        <v>10376000</v>
      </c>
      <c r="I4" s="7">
        <v>2952000</v>
      </c>
      <c r="J4" s="7">
        <v>10736000</v>
      </c>
      <c r="K4" s="7">
        <v>3728000</v>
      </c>
      <c r="L4" s="7">
        <v>9816000</v>
      </c>
      <c r="M4" s="4">
        <v>3912000</v>
      </c>
    </row>
    <row r="5" spans="1:14" x14ac:dyDescent="0.55000000000000004">
      <c r="A5" s="3">
        <v>17</v>
      </c>
      <c r="B5" s="11">
        <v>0.58087149187592324</v>
      </c>
      <c r="C5" s="12">
        <v>0.41912850812407682</v>
      </c>
      <c r="D5" s="12">
        <v>0.55752926927735158</v>
      </c>
      <c r="E5" s="12">
        <v>0.44247073072264836</v>
      </c>
      <c r="F5" s="12">
        <v>0.52251552795031053</v>
      </c>
      <c r="G5" s="13">
        <v>0.47748447204968947</v>
      </c>
      <c r="H5" s="3">
        <v>6292000</v>
      </c>
      <c r="I5" s="7">
        <v>4540000</v>
      </c>
      <c r="J5" s="7">
        <v>5524000</v>
      </c>
      <c r="K5" s="7">
        <v>4384000</v>
      </c>
      <c r="L5" s="7">
        <v>5384000</v>
      </c>
      <c r="M5" s="4">
        <v>4920000</v>
      </c>
    </row>
    <row r="6" spans="1:14" x14ac:dyDescent="0.55000000000000004">
      <c r="A6" s="3">
        <v>22</v>
      </c>
      <c r="B6" s="11">
        <v>0.27968262964012469</v>
      </c>
      <c r="C6" s="12">
        <v>0.72031737035987531</v>
      </c>
      <c r="D6" s="12">
        <v>0.3061630218687873</v>
      </c>
      <c r="E6" s="12">
        <v>0.6938369781312127</v>
      </c>
      <c r="F6" s="12">
        <v>0.26188367286684383</v>
      </c>
      <c r="G6" s="13">
        <v>0.73811632713315622</v>
      </c>
      <c r="H6" s="3">
        <v>3948000</v>
      </c>
      <c r="I6" s="7">
        <v>10168000</v>
      </c>
      <c r="J6" s="7">
        <v>4312000</v>
      </c>
      <c r="K6" s="7">
        <v>9772000</v>
      </c>
      <c r="L6" s="7">
        <v>3548000</v>
      </c>
      <c r="M6" s="4">
        <v>10000000</v>
      </c>
    </row>
    <row r="7" spans="1:14" x14ac:dyDescent="0.55000000000000004">
      <c r="A7" s="3">
        <v>26</v>
      </c>
      <c r="B7" s="11">
        <v>0.15887127947429455</v>
      </c>
      <c r="C7" s="12">
        <v>0.84112872052570542</v>
      </c>
      <c r="D7" s="12">
        <v>0.144529672991522</v>
      </c>
      <c r="E7" s="12">
        <v>0.85547032700847803</v>
      </c>
      <c r="F7" s="12">
        <v>0.14124617737003059</v>
      </c>
      <c r="G7" s="13">
        <v>0.85875382262996947</v>
      </c>
      <c r="H7" s="3">
        <v>3288000</v>
      </c>
      <c r="I7" s="7">
        <v>17408000</v>
      </c>
      <c r="J7" s="7">
        <v>2864000</v>
      </c>
      <c r="K7" s="7">
        <v>16952000</v>
      </c>
      <c r="L7" s="7">
        <v>2956000</v>
      </c>
      <c r="M7" s="4">
        <v>17972000</v>
      </c>
    </row>
    <row r="8" spans="1:14" x14ac:dyDescent="0.55000000000000004">
      <c r="A8" s="3">
        <v>30</v>
      </c>
      <c r="B8" s="11">
        <v>0.10903490759753594</v>
      </c>
      <c r="C8" s="12">
        <v>0.89096509240246402</v>
      </c>
      <c r="D8" s="12">
        <v>0.1004062681369704</v>
      </c>
      <c r="E8" s="12">
        <v>0.8995937318630296</v>
      </c>
      <c r="F8" s="12">
        <v>0.10666944270941772</v>
      </c>
      <c r="G8" s="13">
        <v>0.89333055729058231</v>
      </c>
      <c r="H8" s="3">
        <v>6372000</v>
      </c>
      <c r="I8" s="7">
        <v>52068000</v>
      </c>
      <c r="J8" s="7">
        <v>5536000</v>
      </c>
      <c r="K8" s="7">
        <v>49600000</v>
      </c>
      <c r="L8" s="7">
        <v>6148000</v>
      </c>
      <c r="M8" s="4">
        <v>51488000</v>
      </c>
    </row>
    <row r="9" spans="1:14" x14ac:dyDescent="0.55000000000000004">
      <c r="A9" s="3">
        <v>41</v>
      </c>
      <c r="B9" s="11">
        <v>0.13482754616188597</v>
      </c>
      <c r="C9" s="12">
        <v>0.86517245383811403</v>
      </c>
      <c r="D9" s="12">
        <v>0.12179872550198388</v>
      </c>
      <c r="E9" s="12">
        <v>0.8782012744980161</v>
      </c>
      <c r="F9" s="12">
        <v>0.12223875472130022</v>
      </c>
      <c r="G9" s="13">
        <v>0.87776124527869981</v>
      </c>
      <c r="H9" s="3">
        <v>4644000</v>
      </c>
      <c r="I9" s="7">
        <v>298000000</v>
      </c>
      <c r="J9" s="7">
        <v>40520000</v>
      </c>
      <c r="K9" s="7">
        <v>292160000</v>
      </c>
      <c r="L9" s="7">
        <v>42720000</v>
      </c>
      <c r="M9" s="4">
        <v>306760000</v>
      </c>
    </row>
    <row r="10" spans="1:14" x14ac:dyDescent="0.55000000000000004">
      <c r="A10" s="3">
        <v>48</v>
      </c>
      <c r="B10" s="11">
        <v>0.20264714729770381</v>
      </c>
      <c r="C10" s="12">
        <v>0.79735285270229617</v>
      </c>
      <c r="D10" s="12">
        <v>0.2015009766628971</v>
      </c>
      <c r="E10" s="12">
        <v>0.79849902333710288</v>
      </c>
      <c r="F10" s="12">
        <v>0.19605695509309967</v>
      </c>
      <c r="G10" s="13">
        <v>0.80394304490690038</v>
      </c>
      <c r="H10" s="3">
        <v>8084000</v>
      </c>
      <c r="I10" s="7">
        <v>318080000</v>
      </c>
      <c r="J10" s="7">
        <v>78400000</v>
      </c>
      <c r="K10" s="7">
        <v>310680000</v>
      </c>
      <c r="L10" s="7">
        <v>78760000</v>
      </c>
      <c r="M10" s="4">
        <v>322960000</v>
      </c>
    </row>
    <row r="11" spans="1:14" ht="14.7" thickBot="1" x14ac:dyDescent="0.6">
      <c r="A11" s="5">
        <v>72</v>
      </c>
      <c r="B11" s="14">
        <v>0.33573431922488528</v>
      </c>
      <c r="C11" s="15">
        <v>0.66426568077511472</v>
      </c>
      <c r="D11" s="15">
        <v>0.32867451082363647</v>
      </c>
      <c r="E11" s="15">
        <v>0.67132548917636348</v>
      </c>
      <c r="F11" s="15">
        <v>0.2945583596214511</v>
      </c>
      <c r="G11" s="16">
        <v>0.70544164037854895</v>
      </c>
      <c r="H11" s="3">
        <v>21068000</v>
      </c>
      <c r="I11" s="7">
        <v>416840000</v>
      </c>
      <c r="J11" s="7">
        <v>202240000</v>
      </c>
      <c r="K11" s="7">
        <v>413080000</v>
      </c>
      <c r="L11" s="7">
        <v>179280000</v>
      </c>
      <c r="M11" s="4">
        <v>429360000</v>
      </c>
    </row>
    <row r="12" spans="1:14" x14ac:dyDescent="0.55000000000000004">
      <c r="A12" s="1">
        <v>0</v>
      </c>
      <c r="B12" s="18">
        <v>0.42358974358974361</v>
      </c>
      <c r="C12" s="27">
        <v>0.57641025641025645</v>
      </c>
      <c r="D12" s="27">
        <v>0.46502057613168724</v>
      </c>
      <c r="E12" s="27">
        <v>0.53497942386831276</v>
      </c>
      <c r="F12" s="27">
        <v>0.42780748663101603</v>
      </c>
      <c r="G12" s="28">
        <v>0.57219251336898391</v>
      </c>
      <c r="H12" s="18">
        <v>1652000</v>
      </c>
      <c r="I12" s="27">
        <v>22480</v>
      </c>
      <c r="J12" s="27">
        <v>18080</v>
      </c>
      <c r="K12" s="27">
        <v>20800</v>
      </c>
      <c r="L12" s="27">
        <v>19200</v>
      </c>
      <c r="M12" s="28">
        <v>25680</v>
      </c>
    </row>
    <row r="13" spans="1:14" x14ac:dyDescent="0.55000000000000004">
      <c r="A13" s="3">
        <v>17</v>
      </c>
      <c r="B13" s="19">
        <v>0.28848754873100485</v>
      </c>
      <c r="C13" s="20">
        <v>0.71151245126899509</v>
      </c>
      <c r="D13" s="20">
        <v>0.2633032740271346</v>
      </c>
      <c r="E13" s="20">
        <v>0.7366967259728654</v>
      </c>
      <c r="F13" s="20">
        <v>0.25876713480783786</v>
      </c>
      <c r="G13" s="21">
        <v>0.74123286519216214</v>
      </c>
      <c r="H13" s="19">
        <v>14504000</v>
      </c>
      <c r="I13" s="20">
        <v>3577200</v>
      </c>
      <c r="J13" s="20">
        <v>1296400</v>
      </c>
      <c r="K13" s="20">
        <v>3627200</v>
      </c>
      <c r="L13" s="20">
        <v>1230800</v>
      </c>
      <c r="M13" s="21">
        <v>3525600</v>
      </c>
    </row>
    <row r="14" spans="1:14" x14ac:dyDescent="0.55000000000000004">
      <c r="A14" s="3">
        <v>22</v>
      </c>
      <c r="B14" s="19">
        <v>0.22574473899972669</v>
      </c>
      <c r="C14" s="20">
        <v>0.77425526100027331</v>
      </c>
      <c r="D14" s="20">
        <v>0.23654761107016015</v>
      </c>
      <c r="E14" s="20">
        <v>0.7634523889298398</v>
      </c>
      <c r="F14" s="20">
        <v>0.22710248552945181</v>
      </c>
      <c r="G14" s="21">
        <v>0.77289751447054822</v>
      </c>
      <c r="H14" s="19">
        <v>13216000</v>
      </c>
      <c r="I14" s="20">
        <v>4532800</v>
      </c>
      <c r="J14" s="20">
        <v>1412000</v>
      </c>
      <c r="K14" s="20">
        <v>4557200</v>
      </c>
      <c r="L14" s="20">
        <v>1334000</v>
      </c>
      <c r="M14" s="21">
        <v>4540000</v>
      </c>
    </row>
    <row r="15" spans="1:14" x14ac:dyDescent="0.55000000000000004">
      <c r="A15" s="3">
        <v>26</v>
      </c>
      <c r="B15" s="19">
        <v>0.20751902133373115</v>
      </c>
      <c r="C15" s="20">
        <v>0.79248097866626888</v>
      </c>
      <c r="D15" s="20">
        <v>0.21262227518744725</v>
      </c>
      <c r="E15" s="20">
        <v>0.78737772481255275</v>
      </c>
      <c r="F15" s="20">
        <v>0.20911647180701495</v>
      </c>
      <c r="G15" s="21">
        <v>0.79088352819298502</v>
      </c>
      <c r="H15" s="19">
        <v>16692000</v>
      </c>
      <c r="I15" s="20">
        <v>6374400</v>
      </c>
      <c r="J15" s="20">
        <v>1712800</v>
      </c>
      <c r="K15" s="20">
        <v>6342800</v>
      </c>
      <c r="L15" s="20">
        <v>1695600</v>
      </c>
      <c r="M15" s="21">
        <v>6412800</v>
      </c>
    </row>
    <row r="16" spans="1:14" x14ac:dyDescent="0.55000000000000004">
      <c r="A16" s="3">
        <v>30</v>
      </c>
      <c r="B16" s="19">
        <v>0.14048410061699099</v>
      </c>
      <c r="C16" s="20">
        <v>0.85951589938300899</v>
      </c>
      <c r="D16" s="20">
        <v>0.11843711843711843</v>
      </c>
      <c r="E16" s="20">
        <v>0.88156288156288154</v>
      </c>
      <c r="F16" s="20">
        <v>0.1415929203539823</v>
      </c>
      <c r="G16" s="21">
        <v>0.8584070796460177</v>
      </c>
      <c r="H16" s="19">
        <v>2368000</v>
      </c>
      <c r="I16" s="20">
        <v>14488000</v>
      </c>
      <c r="J16" s="20">
        <v>1940000</v>
      </c>
      <c r="K16" s="20">
        <v>14440000</v>
      </c>
      <c r="L16" s="20">
        <v>2432000</v>
      </c>
      <c r="M16" s="21">
        <v>14744000</v>
      </c>
    </row>
    <row r="17" spans="1:13" x14ac:dyDescent="0.55000000000000004">
      <c r="A17" s="3">
        <v>41</v>
      </c>
      <c r="B17" s="19">
        <v>0.28594722798695521</v>
      </c>
      <c r="C17" s="20">
        <v>0.71405277201304473</v>
      </c>
      <c r="D17" s="20">
        <v>0.27027818448023427</v>
      </c>
      <c r="E17" s="20">
        <v>0.72972181551976578</v>
      </c>
      <c r="F17" s="20">
        <v>0.22032607039463659</v>
      </c>
      <c r="G17" s="21">
        <v>0.77967392960536341</v>
      </c>
      <c r="H17" s="19">
        <v>7716000</v>
      </c>
      <c r="I17" s="20">
        <v>192680000</v>
      </c>
      <c r="J17" s="20">
        <v>73840000</v>
      </c>
      <c r="K17" s="20">
        <v>199360000</v>
      </c>
      <c r="L17" s="20">
        <v>57840000</v>
      </c>
      <c r="M17" s="21">
        <v>204680000</v>
      </c>
    </row>
    <row r="18" spans="1:13" x14ac:dyDescent="0.55000000000000004">
      <c r="A18" s="3">
        <v>48</v>
      </c>
      <c r="B18" s="19">
        <v>0.46424744624616043</v>
      </c>
      <c r="C18" s="20">
        <v>0.53575255375383957</v>
      </c>
      <c r="D18" s="20">
        <v>0.47776672822844152</v>
      </c>
      <c r="E18" s="20">
        <v>0.52223327177155843</v>
      </c>
      <c r="F18" s="20">
        <v>0.49164236432178676</v>
      </c>
      <c r="G18" s="21">
        <v>0.50835763567821324</v>
      </c>
      <c r="H18" s="19">
        <v>25996000</v>
      </c>
      <c r="I18" s="20">
        <v>300000000</v>
      </c>
      <c r="J18" s="20">
        <v>269040000</v>
      </c>
      <c r="K18" s="20">
        <v>294080000</v>
      </c>
      <c r="L18" s="20">
        <v>276480000</v>
      </c>
      <c r="M18" s="21">
        <v>285880000</v>
      </c>
    </row>
    <row r="19" spans="1:13" ht="14.7" thickBot="1" x14ac:dyDescent="0.6">
      <c r="A19" s="5">
        <v>72</v>
      </c>
      <c r="B19" s="22">
        <v>0.7868784243012692</v>
      </c>
      <c r="C19" s="23">
        <v>0.21312157569873083</v>
      </c>
      <c r="D19" s="23">
        <v>0.78474421222996271</v>
      </c>
      <c r="E19" s="23">
        <v>0.21525578777003729</v>
      </c>
      <c r="F19" s="20">
        <v>0.78409816299028301</v>
      </c>
      <c r="G19" s="21">
        <v>0.21590183700971699</v>
      </c>
      <c r="H19" s="19">
        <v>45384000</v>
      </c>
      <c r="I19" s="20">
        <v>1229200000</v>
      </c>
      <c r="J19" s="20">
        <v>4460800000</v>
      </c>
      <c r="K19" s="20">
        <v>1223600000</v>
      </c>
      <c r="L19" s="20">
        <v>4422000000</v>
      </c>
      <c r="M19" s="21">
        <v>1217600000</v>
      </c>
    </row>
    <row r="20" spans="1:13" x14ac:dyDescent="0.55000000000000004">
      <c r="A20" s="31">
        <v>0</v>
      </c>
      <c r="B20" s="34">
        <f>AVERAGE(B4,D4,F4)</f>
        <v>0.74526766892164387</v>
      </c>
      <c r="C20" s="2">
        <f>AVERAGE(C4,E4,G4)</f>
        <v>0.25473233107835619</v>
      </c>
      <c r="D20" s="1">
        <f>_xlfn.STDEV.S(B4,D4,F4)</f>
        <v>3.1845161766227856E-2</v>
      </c>
      <c r="E20" s="2">
        <f>_xlfn.STDEV.S(C4,E4,G4)</f>
        <v>3.1845161766228251E-2</v>
      </c>
      <c r="F20" s="1"/>
      <c r="G20" s="34"/>
      <c r="H20" s="44">
        <f>AVEDEV(H4,J4,L4)</f>
        <v>328888.8888888887</v>
      </c>
      <c r="I20" s="40">
        <f>AVERAGE(I4,K4,M4)</f>
        <v>3530666.6666666665</v>
      </c>
      <c r="J20" s="38">
        <f>_xlfn.STDEV.P(H4,J4,L4)</f>
        <v>378535.18844209041</v>
      </c>
      <c r="K20" s="38">
        <f>_xlfn.STDEV.P(I4,K4,M4)</f>
        <v>416017.0936659</v>
      </c>
      <c r="L20" s="38"/>
      <c r="M20" s="40"/>
    </row>
    <row r="21" spans="1:13" x14ac:dyDescent="0.55000000000000004">
      <c r="A21" s="32">
        <v>17</v>
      </c>
      <c r="B21" s="7">
        <f t="shared" ref="B21:C21" si="0">AVERAGE(B5,D5,F5)</f>
        <v>0.55363876303452841</v>
      </c>
      <c r="C21" s="4">
        <f t="shared" si="0"/>
        <v>0.44636123696547153</v>
      </c>
      <c r="D21" s="3">
        <f t="shared" ref="D21:E21" si="1">_xlfn.STDEV.S(B5,D5,F5)</f>
        <v>2.9371868523145359E-2</v>
      </c>
      <c r="E21" s="4">
        <f t="shared" si="1"/>
        <v>2.9371868523145338E-2</v>
      </c>
      <c r="F21" s="3"/>
      <c r="G21" s="7"/>
      <c r="H21" s="45">
        <f t="shared" ref="H21:H35" si="2">AVEDEV(H5,J5,L5)</f>
        <v>372444.44444444432</v>
      </c>
      <c r="I21" s="41">
        <f t="shared" ref="I21:I35" si="3">AVERAGE(I5,K5,M5)</f>
        <v>4614666.666666667</v>
      </c>
      <c r="J21" s="37">
        <f t="shared" ref="J21:K21" si="4">_xlfn.STDEV.P(H5,J5,L5)</f>
        <v>399150.20842896838</v>
      </c>
      <c r="K21" s="37">
        <f t="shared" si="4"/>
        <v>225100.47139493562</v>
      </c>
      <c r="L21" s="37"/>
      <c r="M21" s="41"/>
    </row>
    <row r="22" spans="1:13" x14ac:dyDescent="0.55000000000000004">
      <c r="A22" s="32">
        <v>22</v>
      </c>
      <c r="B22" s="7">
        <f t="shared" ref="B22:C22" si="5">AVERAGE(B6,D6,F6)</f>
        <v>0.28257644145858524</v>
      </c>
      <c r="C22" s="4">
        <f t="shared" si="5"/>
        <v>0.71742355854141471</v>
      </c>
      <c r="D22" s="3">
        <f t="shared" ref="D22:E22" si="6">_xlfn.STDEV.S(B6,D6,F6)</f>
        <v>2.2281063644706792E-2</v>
      </c>
      <c r="E22" s="4">
        <f t="shared" si="6"/>
        <v>2.2281063644706816E-2</v>
      </c>
      <c r="F22" s="3"/>
      <c r="G22" s="7"/>
      <c r="H22" s="45">
        <f t="shared" si="2"/>
        <v>258666.66666666666</v>
      </c>
      <c r="I22" s="41">
        <f t="shared" si="3"/>
        <v>9980000</v>
      </c>
      <c r="J22" s="37">
        <f t="shared" ref="J22:K22" si="7">_xlfn.STDEV.P(H6,J6,L6)</f>
        <v>312017.09354884177</v>
      </c>
      <c r="K22" s="37">
        <f t="shared" si="7"/>
        <v>162283.70220080635</v>
      </c>
      <c r="L22" s="37"/>
      <c r="M22" s="41"/>
    </row>
    <row r="23" spans="1:13" x14ac:dyDescent="0.55000000000000004">
      <c r="A23" s="32">
        <v>26</v>
      </c>
      <c r="B23" s="7">
        <f t="shared" ref="B23:C23" si="8">AVERAGE(B7,D7,F7)</f>
        <v>0.14821570994528238</v>
      </c>
      <c r="C23" s="4">
        <f t="shared" si="8"/>
        <v>0.85178429005471756</v>
      </c>
      <c r="D23" s="3">
        <f t="shared" ref="D23:E23" si="9">_xlfn.STDEV.S(B7,D7,F7)</f>
        <v>9.3728974903600545E-3</v>
      </c>
      <c r="E23" s="4">
        <f t="shared" si="9"/>
        <v>9.3728974903600961E-3</v>
      </c>
      <c r="F23" s="3"/>
      <c r="G23" s="7"/>
      <c r="H23" s="45">
        <f t="shared" si="2"/>
        <v>168000</v>
      </c>
      <c r="I23" s="41">
        <f t="shared" si="3"/>
        <v>17444000</v>
      </c>
      <c r="J23" s="37">
        <f t="shared" ref="J23:K23" si="10">_xlfn.STDEV.P(H7,J7,L7)</f>
        <v>182106.19612376363</v>
      </c>
      <c r="K23" s="37">
        <f t="shared" si="10"/>
        <v>417190.60392103752</v>
      </c>
      <c r="L23" s="37"/>
      <c r="M23" s="41"/>
    </row>
    <row r="24" spans="1:13" x14ac:dyDescent="0.55000000000000004">
      <c r="A24" s="32">
        <v>30</v>
      </c>
      <c r="B24" s="7">
        <f t="shared" ref="B24:C24" si="11">AVERAGE(B8,D8,F8)</f>
        <v>0.1053702061479747</v>
      </c>
      <c r="C24" s="4">
        <f t="shared" si="11"/>
        <v>0.89462979385202523</v>
      </c>
      <c r="D24" s="3">
        <f t="shared" ref="D24:E24" si="12">_xlfn.STDEV.S(B8,D8,F8)</f>
        <v>4.4586283167640161E-3</v>
      </c>
      <c r="E24" s="4">
        <f t="shared" si="12"/>
        <v>4.4586283167640291E-3</v>
      </c>
      <c r="F24" s="3"/>
      <c r="G24" s="7"/>
      <c r="H24" s="45">
        <f t="shared" si="2"/>
        <v>321777.77777777769</v>
      </c>
      <c r="I24" s="41">
        <f t="shared" si="3"/>
        <v>51052000</v>
      </c>
      <c r="J24" s="37">
        <f t="shared" ref="J24:K24" si="13">_xlfn.STDEV.P(H8,J8,L8)</f>
        <v>353335.84904764791</v>
      </c>
      <c r="K24" s="37">
        <f t="shared" si="13"/>
        <v>1053669.1447824913</v>
      </c>
      <c r="L24" s="37"/>
      <c r="M24" s="41"/>
    </row>
    <row r="25" spans="1:13" x14ac:dyDescent="0.55000000000000004">
      <c r="A25" s="32">
        <v>41</v>
      </c>
      <c r="B25" s="7">
        <f t="shared" ref="B25:C25" si="14">AVERAGE(B9,D9,F9)</f>
        <v>0.12628834212839002</v>
      </c>
      <c r="C25" s="4">
        <f t="shared" si="14"/>
        <v>0.87371165787161009</v>
      </c>
      <c r="D25" s="3">
        <f t="shared" ref="D25:E25" si="15">_xlfn.STDEV.S(B9,D9,F9)</f>
        <v>7.3984397390745912E-3</v>
      </c>
      <c r="E25" s="4">
        <f t="shared" si="15"/>
        <v>7.3984397390745955E-3</v>
      </c>
      <c r="F25" s="3"/>
      <c r="G25" s="7"/>
      <c r="H25" s="45">
        <f t="shared" si="2"/>
        <v>16433777.777777776</v>
      </c>
      <c r="I25" s="41">
        <f t="shared" si="3"/>
        <v>298973333.33333331</v>
      </c>
      <c r="J25" s="37">
        <f t="shared" ref="J25:K25" si="16">_xlfn.STDEV.P(H9,J9,L9)</f>
        <v>17453777.53445432</v>
      </c>
      <c r="K25" s="37">
        <f t="shared" si="16"/>
        <v>6000029.6295564706</v>
      </c>
      <c r="L25" s="37"/>
      <c r="M25" s="41"/>
    </row>
    <row r="26" spans="1:13" x14ac:dyDescent="0.55000000000000004">
      <c r="A26" s="32">
        <v>48</v>
      </c>
      <c r="B26" s="7">
        <f t="shared" ref="B26:C26" si="17">AVERAGE(B10,D10,F10)</f>
        <v>0.20006835968456685</v>
      </c>
      <c r="C26" s="4">
        <f t="shared" si="17"/>
        <v>0.79993164031543307</v>
      </c>
      <c r="D26" s="3">
        <f t="shared" ref="D26:E26" si="18">_xlfn.STDEV.S(B10,D10,F10)</f>
        <v>3.5209305415410171E-3</v>
      </c>
      <c r="E26" s="4">
        <f t="shared" si="18"/>
        <v>3.5209305415410648E-3</v>
      </c>
      <c r="F26" s="3"/>
      <c r="G26" s="7"/>
      <c r="H26" s="45">
        <f t="shared" si="2"/>
        <v>31331555.555555552</v>
      </c>
      <c r="I26" s="41">
        <f t="shared" si="3"/>
        <v>317240000</v>
      </c>
      <c r="J26" s="37">
        <f t="shared" ref="J26:K26" si="19">_xlfn.STDEV.P(H10,J10,L10)</f>
        <v>33232458.08275732</v>
      </c>
      <c r="K26" s="37">
        <f t="shared" si="19"/>
        <v>5048352.8666949049</v>
      </c>
      <c r="L26" s="37"/>
      <c r="M26" s="41"/>
    </row>
    <row r="27" spans="1:13" ht="14.7" thickBot="1" x14ac:dyDescent="0.6">
      <c r="A27" s="32">
        <v>72</v>
      </c>
      <c r="B27" s="7">
        <f t="shared" ref="B27:C27" si="20">AVERAGE(B11,D11,F11)</f>
        <v>0.31965572988999097</v>
      </c>
      <c r="C27" s="4">
        <f t="shared" si="20"/>
        <v>0.68034427011000898</v>
      </c>
      <c r="D27" s="3">
        <f t="shared" ref="D27:E27" si="21">_xlfn.STDEV.S(B11,D11,F11)</f>
        <v>2.2019734772760698E-2</v>
      </c>
      <c r="E27" s="4">
        <f t="shared" si="21"/>
        <v>2.2019734772760743E-2</v>
      </c>
      <c r="F27" s="5"/>
      <c r="G27" s="8"/>
      <c r="H27" s="46">
        <f t="shared" si="2"/>
        <v>75418666.666666672</v>
      </c>
      <c r="I27" s="47">
        <f t="shared" si="3"/>
        <v>419760000</v>
      </c>
      <c r="J27" s="39">
        <f t="shared" ref="J27:K27" si="22">_xlfn.STDEV.P(H11,J11,L11)</f>
        <v>80540874.459287241</v>
      </c>
      <c r="K27" s="39">
        <f t="shared" si="22"/>
        <v>6959616.8476911616</v>
      </c>
      <c r="L27" s="42"/>
      <c r="M27" s="43"/>
    </row>
    <row r="28" spans="1:13" x14ac:dyDescent="0.55000000000000004">
      <c r="A28" s="31">
        <v>0</v>
      </c>
      <c r="B28" s="34">
        <f t="shared" ref="B28:C35" si="23">AVERAGE(B12,D12,F12)</f>
        <v>0.43880593545081559</v>
      </c>
      <c r="C28" s="2">
        <f t="shared" si="23"/>
        <v>0.5611940645491843</v>
      </c>
      <c r="D28" s="1">
        <f t="shared" ref="D28:E35" si="24">_xlfn.STDEV.S(B12,D12,F12)</f>
        <v>2.2800282423929688E-2</v>
      </c>
      <c r="E28" s="2">
        <f t="shared" si="24"/>
        <v>2.2800282423929695E-2</v>
      </c>
      <c r="F28" s="1"/>
      <c r="G28" s="34"/>
      <c r="H28" s="44">
        <f t="shared" si="2"/>
        <v>725937.77777777787</v>
      </c>
      <c r="I28" s="40">
        <f t="shared" si="3"/>
        <v>22986.666666666668</v>
      </c>
      <c r="J28" s="38">
        <f t="shared" ref="J28:K28" si="25">_xlfn.STDEV.P(H12,J12,L12)</f>
        <v>769973.42384151299</v>
      </c>
      <c r="K28" s="38">
        <f t="shared" si="25"/>
        <v>2024.2090361971566</v>
      </c>
      <c r="L28" s="35"/>
      <c r="M28" s="36"/>
    </row>
    <row r="29" spans="1:13" x14ac:dyDescent="0.55000000000000004">
      <c r="A29" s="32">
        <v>17</v>
      </c>
      <c r="B29" s="7">
        <f t="shared" si="23"/>
        <v>0.27018598585532577</v>
      </c>
      <c r="C29" s="4">
        <f t="shared" si="23"/>
        <v>0.72981401414467417</v>
      </c>
      <c r="D29" s="3">
        <f t="shared" si="24"/>
        <v>1.6011075620442759E-2</v>
      </c>
      <c r="E29" s="4">
        <f t="shared" si="24"/>
        <v>1.6011075620442791E-2</v>
      </c>
      <c r="F29" s="3"/>
      <c r="G29" s="7"/>
      <c r="H29" s="45">
        <f t="shared" si="2"/>
        <v>5884622.2222222229</v>
      </c>
      <c r="I29" s="41">
        <f t="shared" si="3"/>
        <v>3576666.6666666665</v>
      </c>
      <c r="J29" s="37">
        <f t="shared" ref="J29:K29" si="26">_xlfn.STDEV.P(H13,J13,L13)</f>
        <v>6241641.8723139046</v>
      </c>
      <c r="K29" s="37">
        <f t="shared" si="26"/>
        <v>41479.740704214732</v>
      </c>
      <c r="L29" s="7"/>
      <c r="M29" s="4"/>
    </row>
    <row r="30" spans="1:13" x14ac:dyDescent="0.55000000000000004">
      <c r="A30" s="32">
        <v>22</v>
      </c>
      <c r="B30" s="7">
        <f t="shared" si="23"/>
        <v>0.22979827853311288</v>
      </c>
      <c r="C30" s="4">
        <f t="shared" si="23"/>
        <v>0.77020172146688715</v>
      </c>
      <c r="D30" s="3">
        <f t="shared" si="24"/>
        <v>5.8843849450455569E-3</v>
      </c>
      <c r="E30" s="4">
        <f t="shared" si="24"/>
        <v>5.884384945045595E-3</v>
      </c>
      <c r="F30" s="3"/>
      <c r="G30" s="7"/>
      <c r="H30" s="45">
        <f t="shared" si="2"/>
        <v>5263555.555555556</v>
      </c>
      <c r="I30" s="41">
        <f t="shared" si="3"/>
        <v>4543333.333333333</v>
      </c>
      <c r="J30" s="37">
        <f t="shared" ref="J30:K30" si="27">_xlfn.STDEV.P(H14,J14,L14)</f>
        <v>5582934.552923061</v>
      </c>
      <c r="K30" s="37">
        <f t="shared" si="27"/>
        <v>10236.318782756925</v>
      </c>
      <c r="L30" s="7"/>
      <c r="M30" s="4"/>
    </row>
    <row r="31" spans="1:13" x14ac:dyDescent="0.55000000000000004">
      <c r="A31" s="32">
        <v>26</v>
      </c>
      <c r="B31" s="7">
        <f t="shared" si="23"/>
        <v>0.20975258944273112</v>
      </c>
      <c r="C31" s="4">
        <f t="shared" si="23"/>
        <v>0.79024741055726888</v>
      </c>
      <c r="D31" s="3">
        <f t="shared" si="24"/>
        <v>2.6104183972533788E-3</v>
      </c>
      <c r="E31" s="4">
        <f t="shared" si="24"/>
        <v>2.6104183972533875E-3</v>
      </c>
      <c r="F31" s="3"/>
      <c r="G31" s="7"/>
      <c r="H31" s="45">
        <f t="shared" si="2"/>
        <v>6661244.444444444</v>
      </c>
      <c r="I31" s="41">
        <f t="shared" si="3"/>
        <v>6376666.666666667</v>
      </c>
      <c r="J31" s="37">
        <f t="shared" ref="J31:K31" si="28">_xlfn.STDEV.P(H15,J15,L15)</f>
        <v>7065320.1660568006</v>
      </c>
      <c r="K31" s="37">
        <f t="shared" si="28"/>
        <v>28622.291235251512</v>
      </c>
      <c r="L31" s="7"/>
      <c r="M31" s="4"/>
    </row>
    <row r="32" spans="1:13" x14ac:dyDescent="0.55000000000000004">
      <c r="A32" s="32">
        <v>30</v>
      </c>
      <c r="B32" s="7">
        <f t="shared" si="23"/>
        <v>0.13350471313603057</v>
      </c>
      <c r="C32" s="4">
        <f t="shared" si="23"/>
        <v>0.86649528686396948</v>
      </c>
      <c r="D32" s="3">
        <f t="shared" si="24"/>
        <v>1.3060692087722585E-2</v>
      </c>
      <c r="E32" s="4">
        <f t="shared" si="24"/>
        <v>1.3060692087722574E-2</v>
      </c>
      <c r="F32" s="3"/>
      <c r="G32" s="7"/>
      <c r="H32" s="45">
        <f t="shared" si="2"/>
        <v>204444.4444444445</v>
      </c>
      <c r="I32" s="41">
        <f t="shared" si="3"/>
        <v>14557333.333333334</v>
      </c>
      <c r="J32" s="37">
        <f t="shared" ref="J32:K32" si="29">_xlfn.STDEV.P(H16,J16,L16)</f>
        <v>218414.48873389533</v>
      </c>
      <c r="K32" s="37">
        <f t="shared" si="29"/>
        <v>133439.95736743259</v>
      </c>
      <c r="L32" s="7"/>
      <c r="M32" s="4"/>
    </row>
    <row r="33" spans="1:13" x14ac:dyDescent="0.55000000000000004">
      <c r="A33" s="32">
        <v>41</v>
      </c>
      <c r="B33" s="7">
        <f t="shared" si="23"/>
        <v>0.25885049428727536</v>
      </c>
      <c r="C33" s="4">
        <f t="shared" si="23"/>
        <v>0.74114950571272464</v>
      </c>
      <c r="D33" s="3">
        <f t="shared" si="24"/>
        <v>3.427066031314023E-2</v>
      </c>
      <c r="E33" s="4">
        <f t="shared" si="24"/>
        <v>3.4270660313140557E-2</v>
      </c>
      <c r="F33" s="3"/>
      <c r="G33" s="7"/>
      <c r="H33" s="45">
        <f t="shared" si="2"/>
        <v>25832888.888888884</v>
      </c>
      <c r="I33" s="41">
        <f t="shared" si="3"/>
        <v>198906666.66666666</v>
      </c>
      <c r="J33" s="37">
        <f t="shared" ref="J33:K33" si="30">_xlfn.STDEV.P(H17,J17,L17)</f>
        <v>28167748.996956706</v>
      </c>
      <c r="K33" s="37">
        <f t="shared" si="30"/>
        <v>4909455.7290554671</v>
      </c>
      <c r="L33" s="7"/>
      <c r="M33" s="4"/>
    </row>
    <row r="34" spans="1:13" x14ac:dyDescent="0.55000000000000004">
      <c r="A34" s="32">
        <v>48</v>
      </c>
      <c r="B34" s="7">
        <f t="shared" si="23"/>
        <v>0.47788551293212961</v>
      </c>
      <c r="C34" s="4">
        <f t="shared" si="23"/>
        <v>0.52211448706787034</v>
      </c>
      <c r="D34" s="3">
        <f t="shared" si="24"/>
        <v>1.3697845321324892E-2</v>
      </c>
      <c r="E34" s="4">
        <f t="shared" si="24"/>
        <v>1.369784532132489E-2</v>
      </c>
      <c r="F34" s="3"/>
      <c r="G34" s="7"/>
      <c r="H34" s="45">
        <f t="shared" si="2"/>
        <v>109672888.88888888</v>
      </c>
      <c r="I34" s="41">
        <f t="shared" si="3"/>
        <v>293320000</v>
      </c>
      <c r="J34" s="37">
        <f t="shared" ref="J34:K34" si="31">_xlfn.STDEV.P(H18,J18,L18)</f>
        <v>116365312.60168937</v>
      </c>
      <c r="K34" s="37">
        <f t="shared" si="31"/>
        <v>5789461.6905776886</v>
      </c>
      <c r="L34" s="7"/>
      <c r="M34" s="4"/>
    </row>
    <row r="35" spans="1:13" ht="14.7" thickBot="1" x14ac:dyDescent="0.6">
      <c r="A35" s="33">
        <v>72</v>
      </c>
      <c r="B35" s="8">
        <f t="shared" si="23"/>
        <v>0.78524026650717149</v>
      </c>
      <c r="C35" s="6">
        <f t="shared" si="23"/>
        <v>0.21475973349282837</v>
      </c>
      <c r="D35" s="5">
        <f t="shared" si="24"/>
        <v>1.454996777932725E-3</v>
      </c>
      <c r="E35" s="6">
        <f t="shared" si="24"/>
        <v>1.4549967779327094E-3</v>
      </c>
      <c r="F35" s="5"/>
      <c r="G35" s="8"/>
      <c r="H35" s="46">
        <f t="shared" si="2"/>
        <v>1953784888.8888886</v>
      </c>
      <c r="I35" s="47">
        <f t="shared" si="3"/>
        <v>1223466666.6666667</v>
      </c>
      <c r="J35" s="39">
        <f t="shared" ref="J35:K35" si="32">_xlfn.STDEV.P(H19,J19,L19)</f>
        <v>2072362353.1427979</v>
      </c>
      <c r="K35" s="39">
        <f t="shared" si="32"/>
        <v>4736618.5782217635</v>
      </c>
      <c r="L35" s="8"/>
      <c r="M35" s="6"/>
    </row>
  </sheetData>
  <mergeCells count="8">
    <mergeCell ref="J2:K2"/>
    <mergeCell ref="L2:M2"/>
    <mergeCell ref="B1:G1"/>
    <mergeCell ref="H1:M1"/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8"/>
  <sheetViews>
    <sheetView topLeftCell="E1" zoomScale="79" workbookViewId="0">
      <selection activeCell="S6" sqref="S6"/>
    </sheetView>
  </sheetViews>
  <sheetFormatPr defaultRowHeight="14.4" x14ac:dyDescent="0.55000000000000004"/>
  <cols>
    <col min="1" max="1" width="9" bestFit="1" customWidth="1"/>
    <col min="2" max="4" width="6.41796875" bestFit="1" customWidth="1"/>
    <col min="5" max="5" width="9" bestFit="1" customWidth="1"/>
    <col min="6" max="8" width="6.41796875" bestFit="1" customWidth="1"/>
    <col min="9" max="9" width="9" bestFit="1" customWidth="1"/>
    <col min="10" max="12" width="6.41796875" bestFit="1" customWidth="1"/>
    <col min="13" max="13" width="9" bestFit="1" customWidth="1"/>
    <col min="14" max="19" width="12.1015625" bestFit="1" customWidth="1"/>
    <col min="20" max="20" width="9.5234375" bestFit="1" customWidth="1"/>
    <col min="21" max="25" width="11.5234375" bestFit="1" customWidth="1"/>
  </cols>
  <sheetData>
    <row r="1" spans="1:26" ht="14.7" thickBot="1" x14ac:dyDescent="0.6">
      <c r="A1" s="58" t="s">
        <v>57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 t="s">
        <v>58</v>
      </c>
      <c r="O1" s="58"/>
      <c r="P1" s="58"/>
      <c r="Q1" s="58"/>
      <c r="R1" s="58"/>
      <c r="S1" s="58"/>
      <c r="T1" s="58" t="s">
        <v>59</v>
      </c>
      <c r="U1" s="58"/>
      <c r="V1" s="58"/>
      <c r="W1" s="58"/>
      <c r="X1" s="58"/>
      <c r="Y1" s="58"/>
      <c r="Z1" s="25"/>
    </row>
    <row r="2" spans="1:26" x14ac:dyDescent="0.55000000000000004">
      <c r="A2" s="17">
        <v>0</v>
      </c>
      <c r="B2" s="55">
        <v>1</v>
      </c>
      <c r="C2" s="56"/>
      <c r="D2" s="56"/>
      <c r="E2" s="57"/>
      <c r="F2" s="55">
        <v>2</v>
      </c>
      <c r="G2" s="56"/>
      <c r="H2" s="56"/>
      <c r="I2" s="57"/>
      <c r="J2" s="55">
        <v>3</v>
      </c>
      <c r="K2" s="56"/>
      <c r="L2" s="56"/>
      <c r="M2" s="57"/>
      <c r="N2" s="55">
        <v>1</v>
      </c>
      <c r="O2" s="56"/>
      <c r="P2" s="55">
        <v>2</v>
      </c>
      <c r="Q2" s="56"/>
      <c r="R2" s="55">
        <v>3</v>
      </c>
      <c r="S2" s="57"/>
      <c r="T2" s="55">
        <v>1</v>
      </c>
      <c r="U2" s="56"/>
      <c r="V2" s="55">
        <v>2</v>
      </c>
      <c r="W2" s="56"/>
      <c r="X2" s="55">
        <v>3</v>
      </c>
      <c r="Y2" s="57"/>
    </row>
    <row r="3" spans="1:26" ht="14.7" thickBot="1" x14ac:dyDescent="0.6">
      <c r="A3" s="11" t="s">
        <v>56</v>
      </c>
      <c r="B3" s="11" t="s">
        <v>1</v>
      </c>
      <c r="C3" s="12" t="s">
        <v>2</v>
      </c>
      <c r="D3" s="12" t="s">
        <v>55</v>
      </c>
      <c r="E3" s="13" t="s">
        <v>4</v>
      </c>
      <c r="F3" s="11" t="s">
        <v>1</v>
      </c>
      <c r="G3" s="12" t="s">
        <v>2</v>
      </c>
      <c r="H3" s="12" t="s">
        <v>55</v>
      </c>
      <c r="I3" s="13" t="s">
        <v>4</v>
      </c>
      <c r="J3" s="11" t="s">
        <v>1</v>
      </c>
      <c r="K3" s="12" t="s">
        <v>2</v>
      </c>
      <c r="L3" s="12" t="s">
        <v>55</v>
      </c>
      <c r="M3" s="13" t="s">
        <v>4</v>
      </c>
      <c r="N3" s="14" t="s">
        <v>1</v>
      </c>
      <c r="O3" s="15" t="s">
        <v>2</v>
      </c>
      <c r="P3" s="14" t="s">
        <v>1</v>
      </c>
      <c r="Q3" s="15" t="s">
        <v>2</v>
      </c>
      <c r="R3" s="14" t="s">
        <v>1</v>
      </c>
      <c r="S3" s="16" t="s">
        <v>2</v>
      </c>
      <c r="T3" s="14" t="s">
        <v>1</v>
      </c>
      <c r="U3" s="15" t="s">
        <v>2</v>
      </c>
      <c r="V3" s="14" t="s">
        <v>1</v>
      </c>
      <c r="W3" s="15" t="s">
        <v>2</v>
      </c>
      <c r="X3" s="14" t="s">
        <v>1</v>
      </c>
      <c r="Y3" s="16" t="s">
        <v>2</v>
      </c>
    </row>
    <row r="4" spans="1:26" ht="14.7" thickBot="1" x14ac:dyDescent="0.6">
      <c r="A4" s="11">
        <v>100</v>
      </c>
      <c r="B4">
        <v>1545</v>
      </c>
      <c r="C4">
        <v>1454</v>
      </c>
      <c r="D4">
        <v>4375</v>
      </c>
      <c r="E4">
        <v>4545</v>
      </c>
      <c r="F4">
        <v>1544</v>
      </c>
      <c r="G4">
        <v>1605</v>
      </c>
      <c r="H4">
        <v>5703</v>
      </c>
      <c r="I4">
        <v>4893</v>
      </c>
      <c r="J4">
        <v>1445</v>
      </c>
      <c r="K4">
        <v>1588</v>
      </c>
      <c r="L4">
        <v>5389</v>
      </c>
      <c r="M4">
        <v>4979</v>
      </c>
      <c r="N4" s="10">
        <f>B4/(B4+C4)</f>
        <v>0.51517172390796928</v>
      </c>
      <c r="O4" s="10">
        <f>C4/(C4+B4)</f>
        <v>0.48482827609203066</v>
      </c>
      <c r="P4" s="10">
        <f>F4/(F4+G4)</f>
        <v>0.49031438551921247</v>
      </c>
      <c r="Q4" s="10">
        <f>G4/(F4+G4)</f>
        <v>0.50968561448078753</v>
      </c>
      <c r="R4" s="10">
        <f>J4/(J4+K4)</f>
        <v>0.47642598087701943</v>
      </c>
      <c r="S4" s="10">
        <f>K4/(K4+J4)</f>
        <v>0.52357401912298052</v>
      </c>
      <c r="T4">
        <f>B4*40*A$4</f>
        <v>6180000</v>
      </c>
      <c r="U4">
        <f>C4*40*$A7</f>
        <v>5816000</v>
      </c>
      <c r="V4">
        <f>F4*40*$A7</f>
        <v>6176000</v>
      </c>
      <c r="W4">
        <f>G4*40*$A7</f>
        <v>6420000</v>
      </c>
      <c r="X4">
        <f>J4*40*$A7</f>
        <v>5780000</v>
      </c>
      <c r="Y4">
        <f>K4*40*$A7</f>
        <v>6352000</v>
      </c>
    </row>
    <row r="5" spans="1:26" x14ac:dyDescent="0.55000000000000004">
      <c r="A5" s="11">
        <v>17</v>
      </c>
      <c r="B5" s="55">
        <v>1</v>
      </c>
      <c r="C5" s="56"/>
      <c r="D5" s="56"/>
      <c r="E5" s="57"/>
      <c r="F5" s="55">
        <v>2</v>
      </c>
      <c r="G5" s="56"/>
      <c r="H5" s="56"/>
      <c r="I5" s="57"/>
      <c r="J5" s="55">
        <v>3</v>
      </c>
      <c r="K5" s="56"/>
      <c r="L5" s="56"/>
      <c r="M5" s="57"/>
      <c r="N5" s="55">
        <v>1</v>
      </c>
      <c r="O5" s="56"/>
      <c r="P5" s="55">
        <v>2</v>
      </c>
      <c r="Q5" s="56"/>
      <c r="R5" s="55">
        <v>3</v>
      </c>
      <c r="S5" s="57"/>
      <c r="T5" s="55">
        <v>1</v>
      </c>
      <c r="U5" s="56"/>
      <c r="V5" s="55">
        <v>2</v>
      </c>
      <c r="W5" s="56"/>
      <c r="X5" s="55">
        <v>3</v>
      </c>
      <c r="Y5" s="57"/>
    </row>
    <row r="6" spans="1:26" ht="14.7" thickBot="1" x14ac:dyDescent="0.6">
      <c r="A6" s="11" t="s">
        <v>56</v>
      </c>
      <c r="B6" s="11" t="s">
        <v>1</v>
      </c>
      <c r="C6" s="12" t="s">
        <v>2</v>
      </c>
      <c r="D6" s="12" t="s">
        <v>55</v>
      </c>
      <c r="E6" s="13" t="s">
        <v>4</v>
      </c>
      <c r="F6" s="11" t="s">
        <v>1</v>
      </c>
      <c r="G6" s="12" t="s">
        <v>2</v>
      </c>
      <c r="H6" s="12" t="s">
        <v>55</v>
      </c>
      <c r="I6" s="13" t="s">
        <v>4</v>
      </c>
      <c r="J6" s="11" t="s">
        <v>1</v>
      </c>
      <c r="K6" s="12" t="s">
        <v>2</v>
      </c>
      <c r="L6" s="12" t="s">
        <v>55</v>
      </c>
      <c r="M6" s="13" t="s">
        <v>4</v>
      </c>
      <c r="N6" s="14" t="s">
        <v>1</v>
      </c>
      <c r="O6" s="15" t="s">
        <v>2</v>
      </c>
      <c r="P6" s="14" t="s">
        <v>1</v>
      </c>
      <c r="Q6" s="15" t="s">
        <v>2</v>
      </c>
      <c r="R6" s="14" t="s">
        <v>1</v>
      </c>
      <c r="S6" s="16" t="s">
        <v>2</v>
      </c>
      <c r="T6" s="14" t="s">
        <v>1</v>
      </c>
      <c r="U6" s="15" t="s">
        <v>2</v>
      </c>
      <c r="V6" s="14" t="s">
        <v>1</v>
      </c>
      <c r="W6" s="15" t="s">
        <v>2</v>
      </c>
      <c r="X6" s="14" t="s">
        <v>1</v>
      </c>
      <c r="Y6" s="16" t="s">
        <v>2</v>
      </c>
    </row>
    <row r="7" spans="1:26" ht="14.7" thickBot="1" x14ac:dyDescent="0.6">
      <c r="A7" s="11">
        <v>100</v>
      </c>
      <c r="B7">
        <v>977</v>
      </c>
      <c r="C7">
        <v>1708</v>
      </c>
      <c r="D7">
        <v>2405</v>
      </c>
      <c r="E7">
        <v>2570</v>
      </c>
      <c r="F7">
        <v>874</v>
      </c>
      <c r="G7">
        <v>1675</v>
      </c>
      <c r="H7">
        <v>2111</v>
      </c>
      <c r="I7">
        <v>2240</v>
      </c>
      <c r="J7">
        <v>812</v>
      </c>
      <c r="K7">
        <v>1849</v>
      </c>
      <c r="L7">
        <v>1961</v>
      </c>
      <c r="M7">
        <v>2218</v>
      </c>
      <c r="N7" s="10">
        <f>B7/(B7+C7)</f>
        <v>0.3638733705772812</v>
      </c>
      <c r="O7" s="10">
        <f>C7/(C7+B7)</f>
        <v>0.6361266294227188</v>
      </c>
      <c r="P7" s="10">
        <f>F7/(F7+G7)</f>
        <v>0.3428795606120047</v>
      </c>
      <c r="Q7" s="10">
        <f>G7/(F7+G7)</f>
        <v>0.65712043938799525</v>
      </c>
      <c r="R7" s="10">
        <f>J7/(J7+K7)</f>
        <v>0.30514844043592632</v>
      </c>
      <c r="S7" s="10">
        <f>K7/(K7+J7)</f>
        <v>0.69485155956407363</v>
      </c>
      <c r="T7">
        <f>B7*40*A$4</f>
        <v>3908000</v>
      </c>
      <c r="U7">
        <f>C7*40*$A10</f>
        <v>6832000</v>
      </c>
      <c r="V7">
        <f>F7*40*$A10</f>
        <v>3496000</v>
      </c>
      <c r="W7">
        <f>G7*40*$A10</f>
        <v>6700000</v>
      </c>
      <c r="X7">
        <f>J7*40*$A10</f>
        <v>3248000</v>
      </c>
      <c r="Y7">
        <f>K7*40*$A10</f>
        <v>7396000</v>
      </c>
    </row>
    <row r="8" spans="1:26" x14ac:dyDescent="0.55000000000000004">
      <c r="A8" s="11">
        <v>22</v>
      </c>
      <c r="B8" s="55">
        <v>1</v>
      </c>
      <c r="C8" s="56"/>
      <c r="D8" s="56"/>
      <c r="E8" s="57"/>
      <c r="F8" s="55">
        <v>2</v>
      </c>
      <c r="G8" s="56"/>
      <c r="H8" s="56"/>
      <c r="I8" s="57"/>
      <c r="J8" s="55">
        <v>3</v>
      </c>
      <c r="K8" s="56"/>
      <c r="L8" s="56"/>
      <c r="M8" s="57"/>
      <c r="N8" s="55">
        <v>1</v>
      </c>
      <c r="O8" s="56"/>
      <c r="P8" s="55">
        <v>2</v>
      </c>
      <c r="Q8" s="56"/>
      <c r="R8" s="55">
        <v>3</v>
      </c>
      <c r="S8" s="57"/>
      <c r="T8" s="55">
        <v>1</v>
      </c>
      <c r="U8" s="56"/>
      <c r="V8" s="55">
        <v>2</v>
      </c>
      <c r="W8" s="56"/>
      <c r="X8" s="55">
        <v>3</v>
      </c>
      <c r="Y8" s="57"/>
    </row>
    <row r="9" spans="1:26" ht="14.7" thickBot="1" x14ac:dyDescent="0.6">
      <c r="A9" s="11" t="s">
        <v>56</v>
      </c>
      <c r="B9" s="11" t="s">
        <v>1</v>
      </c>
      <c r="C9" s="12" t="s">
        <v>2</v>
      </c>
      <c r="D9" s="12" t="s">
        <v>55</v>
      </c>
      <c r="E9" s="13" t="s">
        <v>4</v>
      </c>
      <c r="F9" s="11" t="s">
        <v>1</v>
      </c>
      <c r="G9" s="12" t="s">
        <v>2</v>
      </c>
      <c r="H9" s="12" t="s">
        <v>55</v>
      </c>
      <c r="I9" s="13" t="s">
        <v>4</v>
      </c>
      <c r="J9" s="11" t="s">
        <v>1</v>
      </c>
      <c r="K9" s="12" t="s">
        <v>2</v>
      </c>
      <c r="L9" s="12" t="s">
        <v>55</v>
      </c>
      <c r="M9" s="13" t="s">
        <v>4</v>
      </c>
      <c r="N9" s="14" t="s">
        <v>1</v>
      </c>
      <c r="O9" s="15" t="s">
        <v>2</v>
      </c>
      <c r="P9" s="14" t="s">
        <v>1</v>
      </c>
      <c r="Q9" s="15" t="s">
        <v>2</v>
      </c>
      <c r="R9" s="14" t="s">
        <v>1</v>
      </c>
      <c r="S9" s="16" t="s">
        <v>2</v>
      </c>
      <c r="T9" s="14" t="s">
        <v>1</v>
      </c>
      <c r="U9" s="15" t="s">
        <v>2</v>
      </c>
      <c r="V9" s="14" t="s">
        <v>1</v>
      </c>
      <c r="W9" s="15" t="s">
        <v>2</v>
      </c>
      <c r="X9" s="14" t="s">
        <v>1</v>
      </c>
      <c r="Y9" s="16" t="s">
        <v>2</v>
      </c>
    </row>
    <row r="10" spans="1:26" ht="14.7" thickBot="1" x14ac:dyDescent="0.6">
      <c r="A10" s="11">
        <v>100</v>
      </c>
      <c r="B10">
        <v>573</v>
      </c>
      <c r="C10">
        <v>2969</v>
      </c>
      <c r="D10">
        <v>2030</v>
      </c>
      <c r="E10">
        <v>2037</v>
      </c>
      <c r="F10">
        <v>634</v>
      </c>
      <c r="G10">
        <v>2866</v>
      </c>
      <c r="H10">
        <v>1566</v>
      </c>
      <c r="I10">
        <v>1922</v>
      </c>
      <c r="J10">
        <v>533</v>
      </c>
      <c r="K10">
        <v>2953</v>
      </c>
      <c r="L10">
        <v>1646</v>
      </c>
      <c r="M10">
        <v>1866</v>
      </c>
      <c r="N10" s="10">
        <f>B7/(B7+C7)</f>
        <v>0.3638733705772812</v>
      </c>
      <c r="O10" s="10">
        <f>C7/(C7+B7)</f>
        <v>0.6361266294227188</v>
      </c>
      <c r="P10" s="10">
        <f>F7/(F7+G7)</f>
        <v>0.3428795606120047</v>
      </c>
      <c r="Q10" s="10">
        <f>G7/(F7+G7)</f>
        <v>0.65712043938799525</v>
      </c>
      <c r="R10" s="10">
        <f>J7/(J7+K7)</f>
        <v>0.30514844043592632</v>
      </c>
      <c r="S10" s="10">
        <f>K7/(K7+J7)</f>
        <v>0.69485155956407363</v>
      </c>
      <c r="T10">
        <f>B10*40*A$4</f>
        <v>2292000</v>
      </c>
      <c r="U10">
        <f>C10*40*$A13</f>
        <v>11876000</v>
      </c>
      <c r="V10">
        <f>F10*40*$A13</f>
        <v>2536000</v>
      </c>
      <c r="W10">
        <f>G10*40*$A13</f>
        <v>11464000</v>
      </c>
      <c r="X10">
        <f>J10*40*$A13</f>
        <v>2132000</v>
      </c>
      <c r="Y10">
        <f>K10*40*$A13</f>
        <v>11812000</v>
      </c>
    </row>
    <row r="11" spans="1:26" x14ac:dyDescent="0.55000000000000004">
      <c r="A11" s="11">
        <v>26</v>
      </c>
      <c r="B11" s="55">
        <v>1</v>
      </c>
      <c r="C11" s="56"/>
      <c r="D11" s="56"/>
      <c r="E11" s="57"/>
      <c r="F11" s="55">
        <v>2</v>
      </c>
      <c r="G11" s="56"/>
      <c r="H11" s="56"/>
      <c r="I11" s="57"/>
      <c r="J11" s="55">
        <v>3</v>
      </c>
      <c r="K11" s="56"/>
      <c r="L11" s="56"/>
      <c r="M11" s="57"/>
      <c r="N11" s="55">
        <v>1</v>
      </c>
      <c r="O11" s="56"/>
      <c r="P11" s="55">
        <v>2</v>
      </c>
      <c r="Q11" s="56"/>
      <c r="R11" s="55">
        <v>3</v>
      </c>
      <c r="S11" s="57"/>
      <c r="T11" s="55">
        <v>1</v>
      </c>
      <c r="U11" s="56"/>
      <c r="V11" s="55">
        <v>2</v>
      </c>
      <c r="W11" s="56"/>
      <c r="X11" s="55">
        <v>3</v>
      </c>
      <c r="Y11" s="57"/>
    </row>
    <row r="12" spans="1:26" ht="14.7" thickBot="1" x14ac:dyDescent="0.6">
      <c r="A12" s="11" t="s">
        <v>56</v>
      </c>
      <c r="B12" s="11" t="s">
        <v>1</v>
      </c>
      <c r="C12" s="12" t="s">
        <v>2</v>
      </c>
      <c r="D12" s="12" t="s">
        <v>55</v>
      </c>
      <c r="E12" s="13" t="s">
        <v>4</v>
      </c>
      <c r="F12" s="11" t="s">
        <v>1</v>
      </c>
      <c r="G12" s="12" t="s">
        <v>2</v>
      </c>
      <c r="H12" s="12" t="s">
        <v>55</v>
      </c>
      <c r="I12" s="13" t="s">
        <v>4</v>
      </c>
      <c r="J12" s="11" t="s">
        <v>1</v>
      </c>
      <c r="K12" s="12" t="s">
        <v>2</v>
      </c>
      <c r="L12" s="12" t="s">
        <v>55</v>
      </c>
      <c r="M12" s="13" t="s">
        <v>4</v>
      </c>
      <c r="N12" s="14" t="s">
        <v>1</v>
      </c>
      <c r="O12" s="15" t="s">
        <v>2</v>
      </c>
      <c r="P12" s="14" t="s">
        <v>1</v>
      </c>
      <c r="Q12" s="15" t="s">
        <v>2</v>
      </c>
      <c r="R12" s="14" t="s">
        <v>1</v>
      </c>
      <c r="S12" s="16" t="s">
        <v>2</v>
      </c>
      <c r="T12" s="14" t="s">
        <v>1</v>
      </c>
      <c r="U12" s="15" t="s">
        <v>2</v>
      </c>
      <c r="V12" s="14" t="s">
        <v>1</v>
      </c>
      <c r="W12" s="15" t="s">
        <v>2</v>
      </c>
      <c r="X12" s="14" t="s">
        <v>1</v>
      </c>
      <c r="Y12" s="16" t="s">
        <v>2</v>
      </c>
    </row>
    <row r="13" spans="1:26" ht="14.7" thickBot="1" x14ac:dyDescent="0.6">
      <c r="A13" s="11">
        <v>100</v>
      </c>
      <c r="B13">
        <v>557</v>
      </c>
      <c r="C13">
        <v>4516</v>
      </c>
      <c r="D13">
        <v>1127</v>
      </c>
      <c r="E13">
        <v>1504</v>
      </c>
      <c r="F13">
        <v>446</v>
      </c>
      <c r="G13">
        <v>4415</v>
      </c>
      <c r="H13">
        <v>1196</v>
      </c>
      <c r="I13">
        <v>1489</v>
      </c>
      <c r="J13">
        <v>477</v>
      </c>
      <c r="K13">
        <v>4596</v>
      </c>
      <c r="L13">
        <v>1200</v>
      </c>
      <c r="M13">
        <v>1525</v>
      </c>
      <c r="N13" s="10">
        <f>B13/(B13+C13)</f>
        <v>0.10979696432091465</v>
      </c>
      <c r="O13" s="10">
        <f>C13/(C13+B13)</f>
        <v>0.89020303567908532</v>
      </c>
      <c r="P13" s="10">
        <f>F13/(F13+G13)</f>
        <v>9.1750668586710549E-2</v>
      </c>
      <c r="Q13" s="10">
        <f>G13/(F13+G13)</f>
        <v>0.90824933141328945</v>
      </c>
      <c r="R13" s="10">
        <f>J13/(J13+K13)</f>
        <v>9.4027202838557061E-2</v>
      </c>
      <c r="S13" s="10">
        <f>K13/(K13+J13)</f>
        <v>0.90597279716144297</v>
      </c>
      <c r="T13">
        <f>B13*40*A$4</f>
        <v>2228000</v>
      </c>
      <c r="U13">
        <f>C13*40*$A16</f>
        <v>18064000</v>
      </c>
      <c r="V13">
        <f>F13*40*$A16</f>
        <v>1784000</v>
      </c>
      <c r="W13">
        <f>G13*40*$A16</f>
        <v>17660000</v>
      </c>
      <c r="X13">
        <f>J13*40*$A16</f>
        <v>1908000</v>
      </c>
      <c r="Y13">
        <f>K13*40*$A16</f>
        <v>18384000</v>
      </c>
    </row>
    <row r="14" spans="1:26" x14ac:dyDescent="0.55000000000000004">
      <c r="A14" s="11">
        <v>30</v>
      </c>
      <c r="B14" s="55">
        <v>1</v>
      </c>
      <c r="C14" s="56"/>
      <c r="D14" s="56"/>
      <c r="E14" s="57"/>
      <c r="F14" s="55">
        <v>2</v>
      </c>
      <c r="G14" s="56"/>
      <c r="H14" s="56"/>
      <c r="I14" s="57"/>
      <c r="J14" s="55">
        <v>3</v>
      </c>
      <c r="K14" s="56"/>
      <c r="L14" s="56"/>
      <c r="M14" s="57"/>
      <c r="N14" s="55">
        <v>1</v>
      </c>
      <c r="O14" s="56"/>
      <c r="P14" s="55">
        <v>2</v>
      </c>
      <c r="Q14" s="56"/>
      <c r="R14" s="55">
        <v>3</v>
      </c>
      <c r="S14" s="57"/>
      <c r="T14" s="55">
        <v>1</v>
      </c>
      <c r="U14" s="56"/>
      <c r="V14" s="55">
        <v>2</v>
      </c>
      <c r="W14" s="56"/>
      <c r="X14" s="55">
        <v>3</v>
      </c>
      <c r="Y14" s="57"/>
    </row>
    <row r="15" spans="1:26" ht="14.7" thickBot="1" x14ac:dyDescent="0.6">
      <c r="A15" s="11" t="s">
        <v>56</v>
      </c>
      <c r="B15" s="11" t="s">
        <v>53</v>
      </c>
      <c r="C15" s="12" t="s">
        <v>54</v>
      </c>
      <c r="D15" s="12" t="s">
        <v>55</v>
      </c>
      <c r="E15" s="13" t="s">
        <v>4</v>
      </c>
      <c r="F15" s="11" t="s">
        <v>53</v>
      </c>
      <c r="G15" s="12" t="s">
        <v>54</v>
      </c>
      <c r="H15" s="12" t="s">
        <v>55</v>
      </c>
      <c r="I15" s="13" t="s">
        <v>4</v>
      </c>
      <c r="J15" s="11" t="s">
        <v>1</v>
      </c>
      <c r="K15" s="12" t="s">
        <v>2</v>
      </c>
      <c r="L15" s="12" t="s">
        <v>55</v>
      </c>
      <c r="M15" s="13" t="s">
        <v>4</v>
      </c>
      <c r="N15" s="14" t="s">
        <v>1</v>
      </c>
      <c r="O15" s="15" t="s">
        <v>2</v>
      </c>
      <c r="P15" s="14" t="s">
        <v>1</v>
      </c>
      <c r="Q15" s="15" t="s">
        <v>2</v>
      </c>
      <c r="R15" s="14" t="s">
        <v>1</v>
      </c>
      <c r="S15" s="16" t="s">
        <v>2</v>
      </c>
      <c r="T15" s="14" t="s">
        <v>1</v>
      </c>
      <c r="U15" s="15" t="s">
        <v>2</v>
      </c>
      <c r="V15" s="14" t="s">
        <v>1</v>
      </c>
      <c r="W15" s="15" t="s">
        <v>2</v>
      </c>
      <c r="X15" s="14" t="s">
        <v>1</v>
      </c>
      <c r="Y15" s="16" t="s">
        <v>2</v>
      </c>
    </row>
    <row r="16" spans="1:26" ht="14.7" thickBot="1" x14ac:dyDescent="0.6">
      <c r="A16" s="11">
        <v>100</v>
      </c>
      <c r="B16">
        <v>1019</v>
      </c>
      <c r="C16">
        <v>12710</v>
      </c>
      <c r="D16">
        <v>3813</v>
      </c>
      <c r="E16">
        <v>3348</v>
      </c>
      <c r="F16">
        <v>899</v>
      </c>
      <c r="G16">
        <v>12081</v>
      </c>
      <c r="H16">
        <v>3334</v>
      </c>
      <c r="I16">
        <v>3113</v>
      </c>
      <c r="J16">
        <v>1025</v>
      </c>
      <c r="K16">
        <v>12560</v>
      </c>
      <c r="L16">
        <v>3103</v>
      </c>
      <c r="M16">
        <v>3021</v>
      </c>
      <c r="N16" s="10">
        <f t="shared" ref="N16" si="0">B16/(B16+C16)</f>
        <v>7.4222448830941798E-2</v>
      </c>
      <c r="O16" s="10">
        <f t="shared" ref="O16" si="1">C16/(C16+B16)</f>
        <v>0.92577755116905824</v>
      </c>
      <c r="P16" s="10">
        <f t="shared" ref="P16" si="2">F16/(F16+G16)</f>
        <v>6.9260400616332818E-2</v>
      </c>
      <c r="Q16" s="10">
        <f t="shared" ref="Q16" si="3">G16/(F16+G16)</f>
        <v>0.93073959938366713</v>
      </c>
      <c r="R16" s="10">
        <f t="shared" ref="R16" si="4">J16/(J16+K16)</f>
        <v>7.5450864924549138E-2</v>
      </c>
      <c r="S16" s="10">
        <f t="shared" ref="S16" si="5">K16/(K16+J16)</f>
        <v>0.92454913507545089</v>
      </c>
      <c r="T16">
        <f t="shared" ref="T16" si="6">B16*40*A$4</f>
        <v>4076000</v>
      </c>
      <c r="U16">
        <f t="shared" ref="U16" si="7">C16*40*$A16</f>
        <v>50840000</v>
      </c>
      <c r="V16">
        <f t="shared" ref="V16:W16" si="8">F16*40*$A16</f>
        <v>3596000</v>
      </c>
      <c r="W16">
        <f t="shared" si="8"/>
        <v>48324000</v>
      </c>
      <c r="X16">
        <f t="shared" ref="X16:Y16" si="9">J16*40*$A16</f>
        <v>4100000</v>
      </c>
      <c r="Y16">
        <f t="shared" si="9"/>
        <v>50240000</v>
      </c>
    </row>
    <row r="17" spans="1:25" x14ac:dyDescent="0.55000000000000004">
      <c r="A17" s="11">
        <v>41</v>
      </c>
      <c r="B17" s="55">
        <v>1</v>
      </c>
      <c r="C17" s="56"/>
      <c r="D17" s="56"/>
      <c r="E17" s="57"/>
      <c r="F17" s="55">
        <v>2</v>
      </c>
      <c r="G17" s="56"/>
      <c r="H17" s="56"/>
      <c r="I17" s="57"/>
      <c r="J17" s="55">
        <v>3</v>
      </c>
      <c r="K17" s="56"/>
      <c r="L17" s="56"/>
      <c r="M17" s="57"/>
      <c r="N17" s="55">
        <v>1</v>
      </c>
      <c r="O17" s="56"/>
      <c r="P17" s="55">
        <v>2</v>
      </c>
      <c r="Q17" s="56"/>
      <c r="R17" s="55">
        <v>3</v>
      </c>
      <c r="S17" s="57"/>
      <c r="T17" s="55">
        <v>1</v>
      </c>
      <c r="U17" s="56"/>
      <c r="V17" s="55">
        <v>2</v>
      </c>
      <c r="W17" s="56"/>
      <c r="X17" s="55">
        <v>3</v>
      </c>
      <c r="Y17" s="57"/>
    </row>
    <row r="18" spans="1:25" ht="14.7" thickBot="1" x14ac:dyDescent="0.6">
      <c r="A18" s="11" t="s">
        <v>56</v>
      </c>
      <c r="B18" s="11" t="s">
        <v>1</v>
      </c>
      <c r="C18" s="12" t="s">
        <v>2</v>
      </c>
      <c r="D18" s="12" t="s">
        <v>55</v>
      </c>
      <c r="E18" s="13" t="s">
        <v>4</v>
      </c>
      <c r="F18" s="11" t="s">
        <v>1</v>
      </c>
      <c r="G18" s="12" t="s">
        <v>2</v>
      </c>
      <c r="H18" s="12" t="s">
        <v>55</v>
      </c>
      <c r="I18" s="13" t="s">
        <v>4</v>
      </c>
      <c r="J18" s="11" t="s">
        <v>1</v>
      </c>
      <c r="K18" s="12" t="s">
        <v>2</v>
      </c>
      <c r="L18" s="12" t="s">
        <v>55</v>
      </c>
      <c r="M18" s="13" t="s">
        <v>4</v>
      </c>
      <c r="N18" s="14" t="s">
        <v>1</v>
      </c>
      <c r="O18" s="15" t="s">
        <v>2</v>
      </c>
      <c r="P18" s="14" t="s">
        <v>1</v>
      </c>
      <c r="Q18" s="15" t="s">
        <v>2</v>
      </c>
      <c r="R18" s="14" t="s">
        <v>1</v>
      </c>
      <c r="S18" s="16" t="s">
        <v>2</v>
      </c>
      <c r="T18" s="14" t="s">
        <v>1</v>
      </c>
      <c r="U18" s="15" t="s">
        <v>2</v>
      </c>
      <c r="V18" s="14" t="s">
        <v>1</v>
      </c>
      <c r="W18" s="15" t="s">
        <v>2</v>
      </c>
      <c r="X18" s="14" t="s">
        <v>1</v>
      </c>
      <c r="Y18" s="16" t="s">
        <v>2</v>
      </c>
    </row>
    <row r="19" spans="1:25" ht="14.7" thickBot="1" x14ac:dyDescent="0.6">
      <c r="A19" s="11">
        <v>1000</v>
      </c>
      <c r="B19">
        <v>396</v>
      </c>
      <c r="C19">
        <v>8604</v>
      </c>
      <c r="D19">
        <v>768</v>
      </c>
      <c r="E19">
        <v>1613</v>
      </c>
      <c r="F19">
        <v>333</v>
      </c>
      <c r="G19">
        <v>8287</v>
      </c>
      <c r="H19">
        <v>738</v>
      </c>
      <c r="I19">
        <v>1570</v>
      </c>
      <c r="J19">
        <v>412</v>
      </c>
      <c r="K19">
        <v>8613</v>
      </c>
      <c r="L19">
        <v>755</v>
      </c>
      <c r="M19">
        <v>1689</v>
      </c>
      <c r="N19" s="10">
        <f t="shared" ref="N19" si="10">B19/(B19+C19)</f>
        <v>4.3999999999999997E-2</v>
      </c>
      <c r="O19" s="10">
        <f t="shared" ref="O19" si="11">C19/(C19+B19)</f>
        <v>0.95599999999999996</v>
      </c>
      <c r="P19" s="10">
        <f t="shared" ref="P19" si="12">F19/(F19+G19)</f>
        <v>3.8631090487238978E-2</v>
      </c>
      <c r="Q19" s="10">
        <f t="shared" ref="Q19" si="13">G19/(F19+G19)</f>
        <v>0.96136890951276099</v>
      </c>
      <c r="R19" s="10">
        <f t="shared" ref="R19" si="14">J19/(J19+K19)</f>
        <v>4.5650969529085872E-2</v>
      </c>
      <c r="S19" s="10">
        <f t="shared" ref="S19" si="15">K19/(K19+J19)</f>
        <v>0.95434903047091413</v>
      </c>
      <c r="T19">
        <f t="shared" ref="T19" si="16">B19*40*A$4</f>
        <v>1584000</v>
      </c>
      <c r="U19">
        <f t="shared" ref="U19" si="17">C19*40*$A19</f>
        <v>344160000</v>
      </c>
      <c r="V19">
        <f t="shared" ref="V19:W19" si="18">F19*40*$A19</f>
        <v>13320000</v>
      </c>
      <c r="W19">
        <f t="shared" si="18"/>
        <v>331480000</v>
      </c>
      <c r="X19">
        <f t="shared" ref="X19:Y19" si="19">J19*40*$A19</f>
        <v>16480000</v>
      </c>
      <c r="Y19">
        <f t="shared" si="19"/>
        <v>344520000</v>
      </c>
    </row>
    <row r="20" spans="1:25" x14ac:dyDescent="0.55000000000000004">
      <c r="A20" s="11">
        <v>48</v>
      </c>
      <c r="B20" s="55">
        <v>1</v>
      </c>
      <c r="C20" s="56"/>
      <c r="D20" s="56"/>
      <c r="E20" s="57"/>
      <c r="F20" s="55">
        <v>2</v>
      </c>
      <c r="G20" s="56"/>
      <c r="H20" s="56"/>
      <c r="I20" s="57"/>
      <c r="J20" s="55">
        <v>3</v>
      </c>
      <c r="K20" s="56"/>
      <c r="L20" s="56"/>
      <c r="M20" s="57"/>
      <c r="N20" s="55">
        <v>1</v>
      </c>
      <c r="O20" s="56"/>
      <c r="P20" s="55">
        <v>2</v>
      </c>
      <c r="Q20" s="56"/>
      <c r="R20" s="55">
        <v>3</v>
      </c>
      <c r="S20" s="57"/>
      <c r="T20" s="55">
        <v>1</v>
      </c>
      <c r="U20" s="56"/>
      <c r="V20" s="55">
        <v>2</v>
      </c>
      <c r="W20" s="56"/>
      <c r="X20" s="55">
        <v>3</v>
      </c>
      <c r="Y20" s="57"/>
    </row>
    <row r="21" spans="1:25" ht="14.7" thickBot="1" x14ac:dyDescent="0.6">
      <c r="A21" s="11" t="s">
        <v>56</v>
      </c>
      <c r="B21" s="11" t="s">
        <v>1</v>
      </c>
      <c r="C21" s="12" t="s">
        <v>2</v>
      </c>
      <c r="D21" s="12" t="s">
        <v>55</v>
      </c>
      <c r="E21" s="13" t="s">
        <v>4</v>
      </c>
      <c r="F21" s="11" t="s">
        <v>1</v>
      </c>
      <c r="G21" s="12" t="s">
        <v>2</v>
      </c>
      <c r="H21" s="12" t="s">
        <v>55</v>
      </c>
      <c r="I21" s="13" t="s">
        <v>4</v>
      </c>
      <c r="J21" s="11" t="s">
        <v>1</v>
      </c>
      <c r="K21" s="12" t="s">
        <v>2</v>
      </c>
      <c r="L21" s="12" t="s">
        <v>55</v>
      </c>
      <c r="M21" s="13" t="s">
        <v>4</v>
      </c>
      <c r="N21" s="14" t="s">
        <v>1</v>
      </c>
      <c r="O21" s="15" t="s">
        <v>2</v>
      </c>
      <c r="P21" s="14" t="s">
        <v>1</v>
      </c>
      <c r="Q21" s="15" t="s">
        <v>2</v>
      </c>
      <c r="R21" s="14" t="s">
        <v>1</v>
      </c>
      <c r="S21" s="16" t="s">
        <v>2</v>
      </c>
      <c r="T21" s="14" t="s">
        <v>1</v>
      </c>
      <c r="U21" s="15" t="s">
        <v>2</v>
      </c>
      <c r="V21" s="14" t="s">
        <v>1</v>
      </c>
      <c r="W21" s="15" t="s">
        <v>2</v>
      </c>
      <c r="X21" s="14" t="s">
        <v>1</v>
      </c>
      <c r="Y21" s="16" t="s">
        <v>2</v>
      </c>
    </row>
    <row r="22" spans="1:25" ht="14.7" thickBot="1" x14ac:dyDescent="0.6">
      <c r="A22" s="11">
        <v>1000</v>
      </c>
      <c r="B22">
        <v>796</v>
      </c>
      <c r="C22">
        <v>9514</v>
      </c>
      <c r="D22">
        <v>927</v>
      </c>
      <c r="E22">
        <v>2808</v>
      </c>
      <c r="F22">
        <v>841</v>
      </c>
      <c r="G22">
        <v>9261</v>
      </c>
      <c r="H22">
        <v>986</v>
      </c>
      <c r="I22">
        <v>2932</v>
      </c>
      <c r="J22">
        <v>842</v>
      </c>
      <c r="K22">
        <v>9574</v>
      </c>
      <c r="L22">
        <v>929</v>
      </c>
      <c r="M22">
        <v>2959</v>
      </c>
      <c r="N22" s="10">
        <f t="shared" ref="N22" si="20">B22/(B22+C22)</f>
        <v>7.7206595538312314E-2</v>
      </c>
      <c r="O22" s="10">
        <f t="shared" ref="O22" si="21">C22/(C22+B22)</f>
        <v>0.92279340446168767</v>
      </c>
      <c r="P22" s="10">
        <f t="shared" ref="P22" si="22">F22/(F22+G22)</f>
        <v>8.3250841417541077E-2</v>
      </c>
      <c r="Q22" s="10">
        <f t="shared" ref="Q22" si="23">G22/(F22+G22)</f>
        <v>0.91674915858245887</v>
      </c>
      <c r="R22" s="10">
        <f t="shared" ref="R22" si="24">J22/(J22+K22)</f>
        <v>8.0837173579109065E-2</v>
      </c>
      <c r="S22" s="10">
        <f t="shared" ref="S22" si="25">K22/(K22+J22)</f>
        <v>0.91916282642089098</v>
      </c>
      <c r="T22">
        <f t="shared" ref="T22" si="26">B22*40*A$4</f>
        <v>3184000</v>
      </c>
      <c r="U22">
        <f t="shared" ref="U22" si="27">C22*40*$A22</f>
        <v>380560000</v>
      </c>
      <c r="V22">
        <f t="shared" ref="V22:W22" si="28">F22*40*$A22</f>
        <v>33640000</v>
      </c>
      <c r="W22">
        <f t="shared" si="28"/>
        <v>370440000</v>
      </c>
      <c r="X22">
        <f t="shared" ref="X22:Y22" si="29">J22*40*$A22</f>
        <v>33680000</v>
      </c>
      <c r="Y22">
        <f t="shared" si="29"/>
        <v>382960000</v>
      </c>
    </row>
    <row r="23" spans="1:25" x14ac:dyDescent="0.55000000000000004">
      <c r="A23" s="11">
        <v>72</v>
      </c>
      <c r="B23" s="55">
        <v>1</v>
      </c>
      <c r="C23" s="56"/>
      <c r="D23" s="56"/>
      <c r="E23" s="57"/>
      <c r="F23" s="55">
        <v>2</v>
      </c>
      <c r="G23" s="56"/>
      <c r="H23" s="56"/>
      <c r="I23" s="57"/>
      <c r="J23" s="55">
        <v>3</v>
      </c>
      <c r="K23" s="56"/>
      <c r="L23" s="56"/>
      <c r="M23" s="57"/>
      <c r="N23" s="55">
        <v>1</v>
      </c>
      <c r="O23" s="56"/>
      <c r="P23" s="55">
        <v>2</v>
      </c>
      <c r="Q23" s="56"/>
      <c r="R23" s="55">
        <v>3</v>
      </c>
      <c r="S23" s="57"/>
      <c r="T23" s="55">
        <v>1</v>
      </c>
      <c r="U23" s="56"/>
      <c r="V23" s="55">
        <v>2</v>
      </c>
      <c r="W23" s="56"/>
      <c r="X23" s="55">
        <v>3</v>
      </c>
      <c r="Y23" s="57"/>
    </row>
    <row r="24" spans="1:25" ht="14.7" thickBot="1" x14ac:dyDescent="0.6">
      <c r="A24" s="11" t="s">
        <v>56</v>
      </c>
      <c r="B24" s="11" t="s">
        <v>1</v>
      </c>
      <c r="C24" s="12" t="s">
        <v>2</v>
      </c>
      <c r="D24" s="12" t="s">
        <v>55</v>
      </c>
      <c r="E24" s="13" t="s">
        <v>4</v>
      </c>
      <c r="F24" s="11" t="s">
        <v>1</v>
      </c>
      <c r="G24" s="12" t="s">
        <v>2</v>
      </c>
      <c r="H24" s="12" t="s">
        <v>55</v>
      </c>
      <c r="I24" s="13" t="s">
        <v>4</v>
      </c>
      <c r="J24" s="11" t="s">
        <v>1</v>
      </c>
      <c r="K24" s="12" t="s">
        <v>2</v>
      </c>
      <c r="L24" s="12" t="s">
        <v>55</v>
      </c>
      <c r="M24" s="13" t="s">
        <v>4</v>
      </c>
      <c r="N24" s="14" t="s">
        <v>1</v>
      </c>
      <c r="O24" s="15" t="s">
        <v>2</v>
      </c>
      <c r="P24" s="14" t="s">
        <v>1</v>
      </c>
      <c r="Q24" s="15" t="s">
        <v>2</v>
      </c>
      <c r="R24" s="14" t="s">
        <v>1</v>
      </c>
      <c r="S24" s="16" t="s">
        <v>2</v>
      </c>
      <c r="T24" s="14" t="s">
        <v>1</v>
      </c>
      <c r="U24" s="15" t="s">
        <v>2</v>
      </c>
      <c r="V24" s="14" t="s">
        <v>1</v>
      </c>
      <c r="W24" s="15" t="s">
        <v>2</v>
      </c>
      <c r="X24" s="14" t="s">
        <v>1</v>
      </c>
      <c r="Y24" s="16" t="s">
        <v>2</v>
      </c>
    </row>
    <row r="25" spans="1:25" ht="14.7" thickBot="1" x14ac:dyDescent="0.6">
      <c r="A25" s="14">
        <v>1000</v>
      </c>
      <c r="B25">
        <v>1909</v>
      </c>
      <c r="C25">
        <v>13890</v>
      </c>
      <c r="D25">
        <v>1321</v>
      </c>
      <c r="E25">
        <v>3552</v>
      </c>
      <c r="F25">
        <v>1727</v>
      </c>
      <c r="G25">
        <v>13862</v>
      </c>
      <c r="H25">
        <v>1265</v>
      </c>
      <c r="I25">
        <v>3471</v>
      </c>
      <c r="J25">
        <v>1387</v>
      </c>
      <c r="K25">
        <v>14260</v>
      </c>
      <c r="L25">
        <v>1133</v>
      </c>
      <c r="M25">
        <v>3382</v>
      </c>
      <c r="N25" s="10">
        <f t="shared" ref="N25" si="30">B25/(B25+C25)</f>
        <v>0.12083043230584214</v>
      </c>
      <c r="O25" s="10">
        <f t="shared" ref="O25" si="31">C25/(C25+B25)</f>
        <v>0.87916956769415788</v>
      </c>
      <c r="P25" s="10">
        <f t="shared" ref="P25" si="32">F25/(F25+G25)</f>
        <v>0.11078324459554814</v>
      </c>
      <c r="Q25" s="10">
        <f t="shared" ref="Q25" si="33">G25/(F25+G25)</f>
        <v>0.88921675540445189</v>
      </c>
      <c r="R25" s="10">
        <f t="shared" ref="R25" si="34">J25/(J25+K25)</f>
        <v>8.8643190387933793E-2</v>
      </c>
      <c r="S25" s="10">
        <f t="shared" ref="S25" si="35">K25/(K25+J25)</f>
        <v>0.91135680961206622</v>
      </c>
      <c r="T25">
        <f t="shared" ref="T25" si="36">B25*40*A$4</f>
        <v>7636000</v>
      </c>
      <c r="U25">
        <f t="shared" ref="U25" si="37">C25*40*$A25</f>
        <v>555600000</v>
      </c>
      <c r="V25">
        <f t="shared" ref="V25:W25" si="38">F25*40*$A25</f>
        <v>69080000</v>
      </c>
      <c r="W25">
        <f t="shared" si="38"/>
        <v>554480000</v>
      </c>
      <c r="X25">
        <f t="shared" ref="X25:Y25" si="39">J25*40*$A25</f>
        <v>55480000</v>
      </c>
      <c r="Y25">
        <f t="shared" si="39"/>
        <v>570400000</v>
      </c>
    </row>
    <row r="26" spans="1:25" x14ac:dyDescent="0.55000000000000004">
      <c r="A26" s="18">
        <v>0</v>
      </c>
      <c r="B26" s="52">
        <v>1</v>
      </c>
      <c r="C26" s="53"/>
      <c r="D26" s="53"/>
      <c r="E26" s="54"/>
      <c r="F26" s="52">
        <v>2</v>
      </c>
      <c r="G26" s="53"/>
      <c r="H26" s="53"/>
      <c r="I26" s="54"/>
      <c r="J26" s="52">
        <v>3</v>
      </c>
      <c r="K26" s="53"/>
      <c r="L26" s="53"/>
      <c r="M26" s="54"/>
      <c r="N26" s="52">
        <v>1</v>
      </c>
      <c r="O26" s="53"/>
      <c r="P26" s="52">
        <v>2</v>
      </c>
      <c r="Q26" s="53"/>
      <c r="R26" s="52">
        <v>3</v>
      </c>
      <c r="S26" s="54"/>
      <c r="T26" s="52">
        <v>1</v>
      </c>
      <c r="U26" s="53"/>
      <c r="V26" s="52">
        <v>2</v>
      </c>
      <c r="W26" s="53"/>
      <c r="X26" s="52">
        <v>3</v>
      </c>
      <c r="Y26" s="54"/>
    </row>
    <row r="27" spans="1:25" ht="14.7" thickBot="1" x14ac:dyDescent="0.6">
      <c r="A27" s="19" t="s">
        <v>56</v>
      </c>
      <c r="B27" s="19" t="s">
        <v>1</v>
      </c>
      <c r="C27" s="20" t="s">
        <v>2</v>
      </c>
      <c r="D27" s="20" t="s">
        <v>55</v>
      </c>
      <c r="E27" s="21" t="s">
        <v>4</v>
      </c>
      <c r="F27" s="19" t="s">
        <v>1</v>
      </c>
      <c r="G27" s="20" t="s">
        <v>2</v>
      </c>
      <c r="H27" s="20" t="s">
        <v>55</v>
      </c>
      <c r="I27" s="21" t="s">
        <v>4</v>
      </c>
      <c r="J27" s="19" t="s">
        <v>1</v>
      </c>
      <c r="K27" s="20" t="s">
        <v>2</v>
      </c>
      <c r="L27" s="20" t="s">
        <v>55</v>
      </c>
      <c r="M27" s="21" t="s">
        <v>4</v>
      </c>
      <c r="N27" s="22" t="s">
        <v>1</v>
      </c>
      <c r="O27" s="23" t="s">
        <v>2</v>
      </c>
      <c r="P27" s="22" t="s">
        <v>1</v>
      </c>
      <c r="Q27" s="23" t="s">
        <v>2</v>
      </c>
      <c r="R27" s="22" t="s">
        <v>1</v>
      </c>
      <c r="S27" s="24" t="s">
        <v>2</v>
      </c>
      <c r="T27" s="22" t="s">
        <v>1</v>
      </c>
      <c r="U27" s="23" t="s">
        <v>2</v>
      </c>
      <c r="V27" s="22" t="s">
        <v>1</v>
      </c>
      <c r="W27" s="23" t="s">
        <v>2</v>
      </c>
      <c r="X27" s="22" t="s">
        <v>1</v>
      </c>
      <c r="Y27" s="24" t="s">
        <v>2</v>
      </c>
    </row>
    <row r="28" spans="1:25" ht="14.7" thickBot="1" x14ac:dyDescent="0.6">
      <c r="A28" s="19">
        <v>1</v>
      </c>
      <c r="B28">
        <v>205</v>
      </c>
      <c r="C28">
        <v>983</v>
      </c>
      <c r="D28">
        <v>421</v>
      </c>
      <c r="E28">
        <v>1329</v>
      </c>
      <c r="F28">
        <v>253</v>
      </c>
      <c r="G28">
        <v>973</v>
      </c>
      <c r="H28">
        <v>388</v>
      </c>
      <c r="I28">
        <v>1288</v>
      </c>
      <c r="J28">
        <v>275</v>
      </c>
      <c r="K28">
        <v>1134</v>
      </c>
      <c r="L28">
        <v>536</v>
      </c>
      <c r="M28">
        <v>1432</v>
      </c>
      <c r="N28" s="26">
        <f t="shared" ref="N28" si="40">B28/(B28+C28)</f>
        <v>0.17255892255892255</v>
      </c>
      <c r="O28" s="26">
        <f t="shared" ref="O28" si="41">C28/(C28+B28)</f>
        <v>0.82744107744107742</v>
      </c>
      <c r="P28" s="26">
        <f t="shared" ref="P28" si="42">F28/(F28+G28)</f>
        <v>0.20636215334420882</v>
      </c>
      <c r="Q28" s="26">
        <f t="shared" ref="Q28" si="43">G28/(F28+G28)</f>
        <v>0.79363784665579118</v>
      </c>
      <c r="R28" s="26">
        <f t="shared" ref="R28" si="44">J28/(J28+K28)</f>
        <v>0.19517388218594747</v>
      </c>
      <c r="S28" s="26">
        <f t="shared" ref="S28" si="45">K28/(K28+J28)</f>
        <v>0.80482611781405256</v>
      </c>
      <c r="T28" s="26">
        <f t="shared" ref="T28" si="46">B28*40*A$4</f>
        <v>820000</v>
      </c>
      <c r="U28" s="26">
        <f t="shared" ref="U28" si="47">C28*40*$A28</f>
        <v>39320</v>
      </c>
      <c r="V28" s="26">
        <f t="shared" ref="V28:W28" si="48">F28*40*$A28</f>
        <v>10120</v>
      </c>
      <c r="W28" s="26">
        <f t="shared" si="48"/>
        <v>38920</v>
      </c>
      <c r="X28" s="26">
        <f t="shared" ref="X28:Y28" si="49">J28*40*$A28</f>
        <v>11000</v>
      </c>
      <c r="Y28" s="26">
        <f t="shared" si="49"/>
        <v>45360</v>
      </c>
    </row>
    <row r="29" spans="1:25" x14ac:dyDescent="0.55000000000000004">
      <c r="A29" s="19">
        <v>17</v>
      </c>
      <c r="B29" s="52">
        <v>1</v>
      </c>
      <c r="C29" s="53"/>
      <c r="D29" s="53"/>
      <c r="E29" s="54"/>
      <c r="F29" s="52">
        <v>2</v>
      </c>
      <c r="G29" s="53"/>
      <c r="H29" s="53"/>
      <c r="I29" s="54"/>
      <c r="J29" s="52">
        <v>3</v>
      </c>
      <c r="K29" s="53"/>
      <c r="L29" s="53"/>
      <c r="M29" s="54"/>
      <c r="N29" s="52">
        <v>1</v>
      </c>
      <c r="O29" s="53"/>
      <c r="P29" s="52">
        <v>2</v>
      </c>
      <c r="Q29" s="53"/>
      <c r="R29" s="52">
        <v>3</v>
      </c>
      <c r="S29" s="54"/>
      <c r="T29" s="52">
        <v>1</v>
      </c>
      <c r="U29" s="53"/>
      <c r="V29" s="52">
        <v>2</v>
      </c>
      <c r="W29" s="53"/>
      <c r="X29" s="52">
        <v>3</v>
      </c>
      <c r="Y29" s="54"/>
    </row>
    <row r="30" spans="1:25" ht="14.7" thickBot="1" x14ac:dyDescent="0.6">
      <c r="A30" s="19" t="s">
        <v>56</v>
      </c>
      <c r="B30" s="19" t="s">
        <v>1</v>
      </c>
      <c r="C30" s="20" t="s">
        <v>2</v>
      </c>
      <c r="D30" s="20" t="s">
        <v>55</v>
      </c>
      <c r="E30" s="21" t="s">
        <v>4</v>
      </c>
      <c r="F30" s="19" t="s">
        <v>1</v>
      </c>
      <c r="G30" s="20" t="s">
        <v>2</v>
      </c>
      <c r="H30" s="20" t="s">
        <v>55</v>
      </c>
      <c r="I30" s="21" t="s">
        <v>4</v>
      </c>
      <c r="J30" s="19" t="s">
        <v>1</v>
      </c>
      <c r="K30" s="20" t="s">
        <v>2</v>
      </c>
      <c r="L30" s="20" t="s">
        <v>55</v>
      </c>
      <c r="M30" s="21" t="s">
        <v>4</v>
      </c>
      <c r="N30" s="22" t="s">
        <v>1</v>
      </c>
      <c r="O30" s="23" t="s">
        <v>2</v>
      </c>
      <c r="P30" s="22" t="s">
        <v>1</v>
      </c>
      <c r="Q30" s="23" t="s">
        <v>2</v>
      </c>
      <c r="R30" s="22" t="s">
        <v>1</v>
      </c>
      <c r="S30" s="24" t="s">
        <v>2</v>
      </c>
      <c r="T30" s="22" t="s">
        <v>1</v>
      </c>
      <c r="U30" s="23" t="s">
        <v>2</v>
      </c>
      <c r="V30" s="22" t="s">
        <v>1</v>
      </c>
      <c r="W30" s="23" t="s">
        <v>2</v>
      </c>
      <c r="X30" s="22" t="s">
        <v>1</v>
      </c>
      <c r="Y30" s="24" t="s">
        <v>2</v>
      </c>
    </row>
    <row r="31" spans="1:25" ht="14.7" thickBot="1" x14ac:dyDescent="0.6">
      <c r="A31" s="19">
        <v>10</v>
      </c>
      <c r="B31">
        <v>2091</v>
      </c>
      <c r="C31">
        <v>12596</v>
      </c>
      <c r="D31">
        <v>4568</v>
      </c>
      <c r="E31">
        <v>13697</v>
      </c>
      <c r="F31">
        <v>1935</v>
      </c>
      <c r="G31">
        <v>12833</v>
      </c>
      <c r="H31">
        <v>4773</v>
      </c>
      <c r="I31">
        <v>13965</v>
      </c>
      <c r="J31">
        <v>1799</v>
      </c>
      <c r="K31">
        <v>12237</v>
      </c>
      <c r="L31">
        <v>4497</v>
      </c>
      <c r="M31">
        <v>13735</v>
      </c>
      <c r="N31" s="26">
        <f t="shared" ref="N31" si="50">B31/(B31+C31)</f>
        <v>0.14237080411248043</v>
      </c>
      <c r="O31" s="26">
        <f t="shared" ref="O31" si="51">C31/(C31+B31)</f>
        <v>0.85762919588751962</v>
      </c>
      <c r="P31" s="26">
        <f t="shared" ref="P31" si="52">F31/(F31+G31)</f>
        <v>0.13102654387865656</v>
      </c>
      <c r="Q31" s="26">
        <f t="shared" ref="Q31" si="53">G31/(F31+G31)</f>
        <v>0.86897345612134347</v>
      </c>
      <c r="R31" s="26">
        <f t="shared" ref="R31" si="54">J31/(J31+K31)</f>
        <v>0.12817041892277001</v>
      </c>
      <c r="S31" s="26">
        <f t="shared" ref="S31" si="55">K31/(K31+J31)</f>
        <v>0.87182958107722996</v>
      </c>
      <c r="T31" s="26">
        <f t="shared" ref="T31" si="56">B31*40*A$4</f>
        <v>8364000</v>
      </c>
      <c r="U31" s="26">
        <f t="shared" ref="U31" si="57">C31*40*$A31</f>
        <v>5038400</v>
      </c>
      <c r="V31" s="26">
        <f t="shared" ref="V31:W31" si="58">F31*40*$A31</f>
        <v>774000</v>
      </c>
      <c r="W31" s="26">
        <f t="shared" si="58"/>
        <v>5133200</v>
      </c>
      <c r="X31" s="26">
        <f t="shared" ref="X31:Y31" si="59">J31*40*$A31</f>
        <v>719600</v>
      </c>
      <c r="Y31" s="26">
        <f t="shared" si="59"/>
        <v>4894800</v>
      </c>
    </row>
    <row r="32" spans="1:25" x14ac:dyDescent="0.55000000000000004">
      <c r="A32" s="19">
        <v>22</v>
      </c>
      <c r="B32" s="52">
        <v>1</v>
      </c>
      <c r="C32" s="53"/>
      <c r="D32" s="53"/>
      <c r="E32" s="54"/>
      <c r="F32" s="52">
        <v>2</v>
      </c>
      <c r="G32" s="53"/>
      <c r="H32" s="53"/>
      <c r="I32" s="54"/>
      <c r="J32" s="52">
        <v>3</v>
      </c>
      <c r="K32" s="53"/>
      <c r="L32" s="53"/>
      <c r="M32" s="54"/>
      <c r="N32" s="52">
        <v>1</v>
      </c>
      <c r="O32" s="53"/>
      <c r="P32" s="52">
        <v>2</v>
      </c>
      <c r="Q32" s="53"/>
      <c r="R32" s="52">
        <v>3</v>
      </c>
      <c r="S32" s="54"/>
      <c r="T32" s="52">
        <v>1</v>
      </c>
      <c r="U32" s="53"/>
      <c r="V32" s="52">
        <v>2</v>
      </c>
      <c r="W32" s="53"/>
      <c r="X32" s="52">
        <v>3</v>
      </c>
      <c r="Y32" s="54"/>
    </row>
    <row r="33" spans="1:25" ht="14.7" thickBot="1" x14ac:dyDescent="0.6">
      <c r="A33" s="19" t="s">
        <v>56</v>
      </c>
      <c r="B33" s="19" t="s">
        <v>1</v>
      </c>
      <c r="C33" s="20" t="s">
        <v>2</v>
      </c>
      <c r="D33" s="20" t="s">
        <v>55</v>
      </c>
      <c r="E33" s="21" t="s">
        <v>4</v>
      </c>
      <c r="F33" s="19" t="s">
        <v>1</v>
      </c>
      <c r="G33" s="20" t="s">
        <v>2</v>
      </c>
      <c r="H33" s="20" t="s">
        <v>55</v>
      </c>
      <c r="I33" s="21" t="s">
        <v>4</v>
      </c>
      <c r="J33" s="19" t="s">
        <v>1</v>
      </c>
      <c r="K33" s="20" t="s">
        <v>2</v>
      </c>
      <c r="L33" s="20" t="s">
        <v>55</v>
      </c>
      <c r="M33" s="21" t="s">
        <v>4</v>
      </c>
      <c r="N33" s="22" t="s">
        <v>1</v>
      </c>
      <c r="O33" s="23" t="s">
        <v>2</v>
      </c>
      <c r="P33" s="22" t="s">
        <v>1</v>
      </c>
      <c r="Q33" s="23" t="s">
        <v>2</v>
      </c>
      <c r="R33" s="22" t="s">
        <v>1</v>
      </c>
      <c r="S33" s="24" t="s">
        <v>2</v>
      </c>
      <c r="T33" s="22" t="s">
        <v>1</v>
      </c>
      <c r="U33" s="23" t="s">
        <v>2</v>
      </c>
      <c r="V33" s="22" t="s">
        <v>1</v>
      </c>
      <c r="W33" s="23" t="s">
        <v>2</v>
      </c>
      <c r="X33" s="22" t="s">
        <v>1</v>
      </c>
      <c r="Y33" s="24" t="s">
        <v>2</v>
      </c>
    </row>
    <row r="34" spans="1:25" ht="14.7" thickBot="1" x14ac:dyDescent="0.6">
      <c r="A34" s="19">
        <v>10</v>
      </c>
      <c r="B34">
        <v>2633</v>
      </c>
      <c r="C34">
        <v>13250</v>
      </c>
      <c r="D34">
        <v>4199</v>
      </c>
      <c r="E34">
        <v>11264</v>
      </c>
      <c r="F34">
        <v>2743</v>
      </c>
      <c r="G34">
        <v>13315</v>
      </c>
      <c r="H34">
        <v>4331</v>
      </c>
      <c r="I34">
        <v>11440</v>
      </c>
      <c r="J34">
        <v>2535</v>
      </c>
      <c r="K34">
        <v>13320</v>
      </c>
      <c r="L34">
        <v>4191</v>
      </c>
      <c r="M34">
        <v>11373</v>
      </c>
      <c r="N34" s="26">
        <f t="shared" ref="N34" si="60">B34/(B34+C34)</f>
        <v>0.16577472769627905</v>
      </c>
      <c r="O34" s="26">
        <f t="shared" ref="O34" si="61">C34/(C34+B34)</f>
        <v>0.83422527230372101</v>
      </c>
      <c r="P34" s="26">
        <f t="shared" ref="P34" si="62">F34/(F34+G34)</f>
        <v>0.17081828372150953</v>
      </c>
      <c r="Q34" s="26">
        <f t="shared" ref="Q34" si="63">G34/(F34+G34)</f>
        <v>0.82918171627849047</v>
      </c>
      <c r="R34" s="26">
        <f t="shared" ref="R34" si="64">J34/(J34+K34)</f>
        <v>0.1598864711447493</v>
      </c>
      <c r="S34" s="26">
        <f t="shared" ref="S34" si="65">K34/(K34+J34)</f>
        <v>0.8401135288552507</v>
      </c>
      <c r="T34" s="26">
        <f t="shared" ref="T34" si="66">B34*40*A$4</f>
        <v>10532000</v>
      </c>
      <c r="U34" s="26">
        <f t="shared" ref="U34" si="67">C34*40*$A34</f>
        <v>5300000</v>
      </c>
      <c r="V34" s="26">
        <f t="shared" ref="V34:W34" si="68">F34*40*$A34</f>
        <v>1097200</v>
      </c>
      <c r="W34" s="26">
        <f t="shared" si="68"/>
        <v>5326000</v>
      </c>
      <c r="X34" s="26">
        <f t="shared" ref="X34:Y34" si="69">J34*40*$A34</f>
        <v>1014000</v>
      </c>
      <c r="Y34" s="26">
        <f t="shared" si="69"/>
        <v>5328000</v>
      </c>
    </row>
    <row r="35" spans="1:25" x14ac:dyDescent="0.55000000000000004">
      <c r="A35" s="19">
        <v>26</v>
      </c>
      <c r="B35" s="52">
        <v>1</v>
      </c>
      <c r="C35" s="53"/>
      <c r="D35" s="53"/>
      <c r="E35" s="54"/>
      <c r="F35" s="52">
        <v>2</v>
      </c>
      <c r="G35" s="53"/>
      <c r="H35" s="53"/>
      <c r="I35" s="54"/>
      <c r="J35" s="52">
        <v>3</v>
      </c>
      <c r="K35" s="53"/>
      <c r="L35" s="53"/>
      <c r="M35" s="54"/>
      <c r="N35" s="52">
        <v>1</v>
      </c>
      <c r="O35" s="53"/>
      <c r="P35" s="52">
        <v>2</v>
      </c>
      <c r="Q35" s="53"/>
      <c r="R35" s="52">
        <v>3</v>
      </c>
      <c r="S35" s="54"/>
      <c r="T35" s="52">
        <v>1</v>
      </c>
      <c r="U35" s="53"/>
      <c r="V35" s="52">
        <v>2</v>
      </c>
      <c r="W35" s="53"/>
      <c r="X35" s="52">
        <v>3</v>
      </c>
      <c r="Y35" s="54"/>
    </row>
    <row r="36" spans="1:25" ht="14.7" thickBot="1" x14ac:dyDescent="0.6">
      <c r="A36" s="19" t="s">
        <v>56</v>
      </c>
      <c r="B36" s="19" t="s">
        <v>1</v>
      </c>
      <c r="C36" s="20" t="s">
        <v>2</v>
      </c>
      <c r="D36" s="20" t="s">
        <v>55</v>
      </c>
      <c r="E36" s="21" t="s">
        <v>4</v>
      </c>
      <c r="F36" s="19" t="s">
        <v>1</v>
      </c>
      <c r="G36" s="20" t="s">
        <v>2</v>
      </c>
      <c r="H36" s="20" t="s">
        <v>55</v>
      </c>
      <c r="I36" s="21" t="s">
        <v>4</v>
      </c>
      <c r="J36" s="19" t="s">
        <v>1</v>
      </c>
      <c r="K36" s="20" t="s">
        <v>2</v>
      </c>
      <c r="L36" s="20" t="s">
        <v>55</v>
      </c>
      <c r="M36" s="21" t="s">
        <v>4</v>
      </c>
      <c r="N36" s="22" t="s">
        <v>1</v>
      </c>
      <c r="O36" s="23" t="s">
        <v>2</v>
      </c>
      <c r="P36" s="22" t="s">
        <v>1</v>
      </c>
      <c r="Q36" s="23" t="s">
        <v>2</v>
      </c>
      <c r="R36" s="22" t="s">
        <v>1</v>
      </c>
      <c r="S36" s="24" t="s">
        <v>2</v>
      </c>
      <c r="T36" s="22" t="s">
        <v>1</v>
      </c>
      <c r="U36" s="23" t="s">
        <v>2</v>
      </c>
      <c r="V36" s="22" t="s">
        <v>1</v>
      </c>
      <c r="W36" s="23" t="s">
        <v>2</v>
      </c>
      <c r="X36" s="22" t="s">
        <v>1</v>
      </c>
      <c r="Y36" s="24" t="s">
        <v>2</v>
      </c>
    </row>
    <row r="37" spans="1:25" ht="14.7" thickBot="1" x14ac:dyDescent="0.6">
      <c r="A37" s="19">
        <v>10</v>
      </c>
      <c r="B37">
        <v>4983</v>
      </c>
      <c r="C37">
        <v>15253</v>
      </c>
      <c r="D37">
        <v>3486</v>
      </c>
      <c r="E37">
        <v>8110</v>
      </c>
      <c r="F37">
        <v>5085</v>
      </c>
      <c r="G37">
        <v>15092</v>
      </c>
      <c r="H37">
        <v>3293</v>
      </c>
      <c r="I37">
        <v>8020</v>
      </c>
      <c r="J37">
        <v>5118</v>
      </c>
      <c r="K37">
        <v>15299</v>
      </c>
      <c r="L37">
        <v>3388</v>
      </c>
      <c r="M37">
        <v>8202</v>
      </c>
      <c r="N37" s="26">
        <f t="shared" ref="N37" si="70">B37/(B37+C37)</f>
        <v>0.24624431705870725</v>
      </c>
      <c r="O37" s="26">
        <f t="shared" ref="O37" si="71">C37/(C37+B37)</f>
        <v>0.75375568294129269</v>
      </c>
      <c r="P37" s="26">
        <f t="shared" ref="P37" si="72">F37/(F37+G37)</f>
        <v>0.25201962630718144</v>
      </c>
      <c r="Q37" s="26">
        <f t="shared" ref="Q37" si="73">G37/(F37+G37)</f>
        <v>0.74798037369281856</v>
      </c>
      <c r="R37" s="26">
        <f t="shared" ref="R37" si="74">J37/(J37+K37)</f>
        <v>0.25067345839251604</v>
      </c>
      <c r="S37" s="26">
        <f t="shared" ref="S37" si="75">K37/(K37+J37)</f>
        <v>0.74932654160748391</v>
      </c>
      <c r="T37" s="26">
        <f t="shared" ref="T37" si="76">B37*40*A$4</f>
        <v>19932000</v>
      </c>
      <c r="U37" s="26">
        <f t="shared" ref="U37" si="77">C37*40*$A37</f>
        <v>6101200</v>
      </c>
      <c r="V37" s="26">
        <f t="shared" ref="V37:W37" si="78">F37*40*$A37</f>
        <v>2034000</v>
      </c>
      <c r="W37" s="26">
        <f t="shared" si="78"/>
        <v>6036800</v>
      </c>
      <c r="X37" s="26">
        <f t="shared" ref="X37:Y37" si="79">J37*40*$A37</f>
        <v>2047200</v>
      </c>
      <c r="Y37" s="26">
        <f t="shared" si="79"/>
        <v>6119600</v>
      </c>
    </row>
    <row r="38" spans="1:25" x14ac:dyDescent="0.55000000000000004">
      <c r="A38" s="19">
        <v>30</v>
      </c>
      <c r="B38" s="52">
        <v>1</v>
      </c>
      <c r="C38" s="53"/>
      <c r="D38" s="53"/>
      <c r="E38" s="54"/>
      <c r="F38" s="52">
        <v>2</v>
      </c>
      <c r="G38" s="53"/>
      <c r="H38" s="53"/>
      <c r="I38" s="54"/>
      <c r="J38" s="52">
        <v>3</v>
      </c>
      <c r="K38" s="53"/>
      <c r="L38" s="53"/>
      <c r="M38" s="54"/>
      <c r="N38" s="52">
        <v>1</v>
      </c>
      <c r="O38" s="53"/>
      <c r="P38" s="52">
        <v>2</v>
      </c>
      <c r="Q38" s="53"/>
      <c r="R38" s="52">
        <v>3</v>
      </c>
      <c r="S38" s="54"/>
      <c r="T38" s="52">
        <v>1</v>
      </c>
      <c r="U38" s="53"/>
      <c r="V38" s="52">
        <v>2</v>
      </c>
      <c r="W38" s="53"/>
      <c r="X38" s="52">
        <v>3</v>
      </c>
      <c r="Y38" s="54"/>
    </row>
    <row r="39" spans="1:25" ht="14.7" thickBot="1" x14ac:dyDescent="0.6">
      <c r="A39" s="19" t="s">
        <v>56</v>
      </c>
      <c r="B39" s="19" t="s">
        <v>1</v>
      </c>
      <c r="C39" s="20" t="s">
        <v>2</v>
      </c>
      <c r="D39" s="20" t="s">
        <v>55</v>
      </c>
      <c r="E39" s="21" t="s">
        <v>4</v>
      </c>
      <c r="F39" s="19" t="s">
        <v>1</v>
      </c>
      <c r="G39" s="20" t="s">
        <v>2</v>
      </c>
      <c r="H39" s="20" t="s">
        <v>55</v>
      </c>
      <c r="I39" s="21" t="s">
        <v>4</v>
      </c>
      <c r="J39" s="19" t="s">
        <v>1</v>
      </c>
      <c r="K39" s="20" t="s">
        <v>2</v>
      </c>
      <c r="L39" s="20" t="s">
        <v>55</v>
      </c>
      <c r="M39" s="21" t="s">
        <v>4</v>
      </c>
      <c r="N39" s="22" t="s">
        <v>1</v>
      </c>
      <c r="O39" s="23" t="s">
        <v>2</v>
      </c>
      <c r="P39" s="22" t="s">
        <v>1</v>
      </c>
      <c r="Q39" s="23" t="s">
        <v>2</v>
      </c>
      <c r="R39" s="22" t="s">
        <v>1</v>
      </c>
      <c r="S39" s="24" t="s">
        <v>2</v>
      </c>
      <c r="T39" s="22" t="s">
        <v>1</v>
      </c>
      <c r="U39" s="23" t="s">
        <v>2</v>
      </c>
      <c r="V39" s="22" t="s">
        <v>1</v>
      </c>
      <c r="W39" s="23" t="s">
        <v>2</v>
      </c>
      <c r="X39" s="22" t="s">
        <v>1</v>
      </c>
      <c r="Y39" s="24" t="s">
        <v>2</v>
      </c>
    </row>
    <row r="40" spans="1:25" ht="14.7" thickBot="1" x14ac:dyDescent="0.6">
      <c r="A40" s="19">
        <v>100</v>
      </c>
      <c r="B40">
        <v>609</v>
      </c>
      <c r="C40">
        <v>3260</v>
      </c>
      <c r="D40">
        <v>604</v>
      </c>
      <c r="E40">
        <v>1278</v>
      </c>
      <c r="F40">
        <v>498</v>
      </c>
      <c r="G40">
        <v>3316</v>
      </c>
      <c r="H40">
        <v>569</v>
      </c>
      <c r="I40">
        <v>1087</v>
      </c>
      <c r="J40">
        <v>453</v>
      </c>
      <c r="K40">
        <v>3716</v>
      </c>
      <c r="L40">
        <v>717</v>
      </c>
      <c r="M40">
        <v>1250</v>
      </c>
      <c r="N40" s="26">
        <f t="shared" ref="N40" si="80">B40/(B40+C40)</f>
        <v>0.15740501421555958</v>
      </c>
      <c r="O40" s="26">
        <f t="shared" ref="O40" si="81">C40/(C40+B40)</f>
        <v>0.84259498578444048</v>
      </c>
      <c r="P40" s="26">
        <f t="shared" ref="P40" si="82">F40/(F40+G40)</f>
        <v>0.13057157839538541</v>
      </c>
      <c r="Q40" s="26">
        <f t="shared" ref="Q40" si="83">G40/(F40+G40)</f>
        <v>0.86942842160461453</v>
      </c>
      <c r="R40" s="26">
        <f t="shared" ref="R40" si="84">J40/(J40+K40)</f>
        <v>0.10865915087550972</v>
      </c>
      <c r="S40" s="26">
        <f t="shared" ref="S40" si="85">K40/(K40+J40)</f>
        <v>0.8913408491244903</v>
      </c>
      <c r="T40" s="26">
        <f t="shared" ref="T40" si="86">B40*40*A$4</f>
        <v>2436000</v>
      </c>
      <c r="U40" s="26">
        <f t="shared" ref="U40" si="87">C40*40*$A40</f>
        <v>13040000</v>
      </c>
      <c r="V40" s="26">
        <f t="shared" ref="V40:W40" si="88">F40*40*$A40</f>
        <v>1992000</v>
      </c>
      <c r="W40" s="26">
        <f t="shared" si="88"/>
        <v>13264000</v>
      </c>
      <c r="X40" s="26">
        <f t="shared" ref="X40:Y40" si="89">J40*40*$A40</f>
        <v>1812000</v>
      </c>
      <c r="Y40" s="26">
        <f t="shared" si="89"/>
        <v>14864000</v>
      </c>
    </row>
    <row r="41" spans="1:25" x14ac:dyDescent="0.55000000000000004">
      <c r="A41" s="19">
        <v>41</v>
      </c>
      <c r="B41" s="52">
        <v>1</v>
      </c>
      <c r="C41" s="53"/>
      <c r="D41" s="53"/>
      <c r="E41" s="54"/>
      <c r="F41" s="52">
        <v>2</v>
      </c>
      <c r="G41" s="53"/>
      <c r="H41" s="53"/>
      <c r="I41" s="54"/>
      <c r="J41" s="52">
        <v>3</v>
      </c>
      <c r="K41" s="53"/>
      <c r="L41" s="53"/>
      <c r="M41" s="54"/>
      <c r="N41" s="52">
        <v>1</v>
      </c>
      <c r="O41" s="53"/>
      <c r="P41" s="52">
        <v>2</v>
      </c>
      <c r="Q41" s="53"/>
      <c r="R41" s="52">
        <v>3</v>
      </c>
      <c r="S41" s="54"/>
      <c r="T41" s="52">
        <v>1</v>
      </c>
      <c r="U41" s="53"/>
      <c r="V41" s="52">
        <v>2</v>
      </c>
      <c r="W41" s="53"/>
      <c r="X41" s="52">
        <v>3</v>
      </c>
      <c r="Y41" s="54"/>
    </row>
    <row r="42" spans="1:25" ht="14.7" thickBot="1" x14ac:dyDescent="0.6">
      <c r="A42" s="19" t="s">
        <v>56</v>
      </c>
      <c r="B42" s="19" t="s">
        <v>1</v>
      </c>
      <c r="C42" s="20" t="s">
        <v>2</v>
      </c>
      <c r="D42" s="20" t="s">
        <v>55</v>
      </c>
      <c r="E42" s="21" t="s">
        <v>4</v>
      </c>
      <c r="F42" s="19" t="s">
        <v>1</v>
      </c>
      <c r="G42" s="20" t="s">
        <v>2</v>
      </c>
      <c r="H42" s="20" t="s">
        <v>55</v>
      </c>
      <c r="I42" s="21" t="s">
        <v>4</v>
      </c>
      <c r="J42" s="19" t="s">
        <v>1</v>
      </c>
      <c r="K42" s="20" t="s">
        <v>2</v>
      </c>
      <c r="L42" s="20" t="s">
        <v>55</v>
      </c>
      <c r="M42" s="21" t="s">
        <v>4</v>
      </c>
      <c r="N42" s="22" t="s">
        <v>1</v>
      </c>
      <c r="O42" s="23" t="s">
        <v>2</v>
      </c>
      <c r="P42" s="22" t="s">
        <v>1</v>
      </c>
      <c r="Q42" s="23" t="s">
        <v>2</v>
      </c>
      <c r="R42" s="22" t="s">
        <v>1</v>
      </c>
      <c r="S42" s="24" t="s">
        <v>2</v>
      </c>
      <c r="T42" s="22" t="s">
        <v>1</v>
      </c>
      <c r="U42" s="23" t="s">
        <v>2</v>
      </c>
      <c r="V42" s="22" t="s">
        <v>1</v>
      </c>
      <c r="W42" s="23" t="s">
        <v>2</v>
      </c>
      <c r="X42" s="22" t="s">
        <v>1</v>
      </c>
      <c r="Y42" s="24" t="s">
        <v>2</v>
      </c>
    </row>
    <row r="43" spans="1:25" ht="14.7" thickBot="1" x14ac:dyDescent="0.6">
      <c r="A43" s="19">
        <v>1000</v>
      </c>
      <c r="B43">
        <v>790</v>
      </c>
      <c r="C43">
        <v>5821</v>
      </c>
      <c r="D43">
        <v>2265</v>
      </c>
      <c r="E43">
        <v>2322</v>
      </c>
      <c r="F43">
        <v>789</v>
      </c>
      <c r="G43">
        <v>5991</v>
      </c>
      <c r="H43">
        <v>2125</v>
      </c>
      <c r="I43">
        <v>2310</v>
      </c>
      <c r="J43">
        <v>567</v>
      </c>
      <c r="K43">
        <v>6121</v>
      </c>
      <c r="L43">
        <v>1630</v>
      </c>
      <c r="M43">
        <v>1993</v>
      </c>
      <c r="N43" s="26">
        <f t="shared" ref="N43" si="90">B43/(B43+C43)</f>
        <v>0.11949780668582666</v>
      </c>
      <c r="O43" s="26">
        <f t="shared" ref="O43" si="91">C43/(C43+B43)</f>
        <v>0.88050219331417334</v>
      </c>
      <c r="P43" s="26">
        <f t="shared" ref="P43" si="92">F43/(F43+G43)</f>
        <v>0.1163716814159292</v>
      </c>
      <c r="Q43" s="26">
        <f t="shared" ref="Q43" si="93">G43/(F43+G43)</f>
        <v>0.88362831858407076</v>
      </c>
      <c r="R43" s="26">
        <f t="shared" ref="R43" si="94">J43/(J43+K43)</f>
        <v>8.4778708133971287E-2</v>
      </c>
      <c r="S43" s="26">
        <f t="shared" ref="S43" si="95">K43/(K43+J43)</f>
        <v>0.91522129186602874</v>
      </c>
      <c r="T43" s="26">
        <f t="shared" ref="T43" si="96">B43*40*A$4</f>
        <v>3160000</v>
      </c>
      <c r="U43" s="26">
        <f t="shared" ref="U43" si="97">C43*40*$A43</f>
        <v>232840000</v>
      </c>
      <c r="V43" s="26">
        <f t="shared" ref="V43:W43" si="98">F43*40*$A43</f>
        <v>31560000</v>
      </c>
      <c r="W43" s="26">
        <f t="shared" si="98"/>
        <v>239640000</v>
      </c>
      <c r="X43" s="26">
        <f t="shared" ref="X43:Y43" si="99">J43*40*$A43</f>
        <v>22680000</v>
      </c>
      <c r="Y43" s="26">
        <f t="shared" si="99"/>
        <v>244840000</v>
      </c>
    </row>
    <row r="44" spans="1:25" x14ac:dyDescent="0.55000000000000004">
      <c r="A44" s="19">
        <v>48</v>
      </c>
      <c r="B44" s="52">
        <v>1</v>
      </c>
      <c r="C44" s="53"/>
      <c r="D44" s="53"/>
      <c r="E44" s="54"/>
      <c r="F44" s="52">
        <v>2</v>
      </c>
      <c r="G44" s="53"/>
      <c r="H44" s="53"/>
      <c r="I44" s="54"/>
      <c r="J44" s="52">
        <v>3</v>
      </c>
      <c r="K44" s="53"/>
      <c r="L44" s="53"/>
      <c r="M44" s="54"/>
      <c r="N44" s="52">
        <v>1</v>
      </c>
      <c r="O44" s="53"/>
      <c r="P44" s="52">
        <v>2</v>
      </c>
      <c r="Q44" s="53"/>
      <c r="R44" s="52">
        <v>3</v>
      </c>
      <c r="S44" s="54"/>
      <c r="T44" s="52">
        <v>1</v>
      </c>
      <c r="U44" s="53"/>
      <c r="V44" s="52">
        <v>2</v>
      </c>
      <c r="W44" s="53"/>
      <c r="X44" s="52">
        <v>3</v>
      </c>
      <c r="Y44" s="54"/>
    </row>
    <row r="45" spans="1:25" ht="14.7" thickBot="1" x14ac:dyDescent="0.6">
      <c r="A45" s="19" t="s">
        <v>56</v>
      </c>
      <c r="B45" s="19" t="s">
        <v>1</v>
      </c>
      <c r="C45" s="20" t="s">
        <v>2</v>
      </c>
      <c r="D45" s="20" t="s">
        <v>55</v>
      </c>
      <c r="E45" s="21" t="s">
        <v>4</v>
      </c>
      <c r="F45" s="19" t="s">
        <v>1</v>
      </c>
      <c r="G45" s="20" t="s">
        <v>2</v>
      </c>
      <c r="H45" s="20" t="s">
        <v>55</v>
      </c>
      <c r="I45" s="21" t="s">
        <v>4</v>
      </c>
      <c r="J45" s="19" t="s">
        <v>1</v>
      </c>
      <c r="K45" s="20" t="s">
        <v>2</v>
      </c>
      <c r="L45" s="20" t="s">
        <v>55</v>
      </c>
      <c r="M45" s="21" t="s">
        <v>4</v>
      </c>
      <c r="N45" s="22" t="s">
        <v>1</v>
      </c>
      <c r="O45" s="23" t="s">
        <v>2</v>
      </c>
      <c r="P45" s="22" t="s">
        <v>1</v>
      </c>
      <c r="Q45" s="23" t="s">
        <v>2</v>
      </c>
      <c r="R45" s="22" t="s">
        <v>1</v>
      </c>
      <c r="S45" s="24" t="s">
        <v>2</v>
      </c>
      <c r="T45" s="22" t="s">
        <v>1</v>
      </c>
      <c r="U45" s="23" t="s">
        <v>2</v>
      </c>
      <c r="V45" s="22" t="s">
        <v>1</v>
      </c>
      <c r="W45" s="23" t="s">
        <v>2</v>
      </c>
      <c r="X45" s="22" t="s">
        <v>1</v>
      </c>
      <c r="Y45" s="24" t="s">
        <v>2</v>
      </c>
    </row>
    <row r="46" spans="1:25" ht="14.7" thickBot="1" x14ac:dyDescent="0.6">
      <c r="A46" s="19">
        <v>1000</v>
      </c>
      <c r="B46">
        <v>2160</v>
      </c>
      <c r="C46">
        <v>11637</v>
      </c>
      <c r="D46">
        <v>1276</v>
      </c>
      <c r="E46">
        <v>4275</v>
      </c>
      <c r="F46">
        <v>2171</v>
      </c>
      <c r="G46">
        <v>11860</v>
      </c>
      <c r="H46">
        <v>1595</v>
      </c>
      <c r="I46">
        <v>3980</v>
      </c>
      <c r="J46">
        <v>2250</v>
      </c>
      <c r="K46">
        <v>11686</v>
      </c>
      <c r="L46">
        <v>1524</v>
      </c>
      <c r="M46">
        <v>4001</v>
      </c>
      <c r="N46" s="26">
        <f t="shared" ref="N46" si="100">B46/(B46+C46)</f>
        <v>0.15655577299412915</v>
      </c>
      <c r="O46" s="26">
        <f t="shared" ref="O46" si="101">C46/(C46+B46)</f>
        <v>0.84344422700587085</v>
      </c>
      <c r="P46" s="26">
        <f t="shared" ref="P46" si="102">F46/(F46+G46)</f>
        <v>0.15472881476730097</v>
      </c>
      <c r="Q46" s="26">
        <f t="shared" ref="Q46" si="103">G46/(F46+G46)</f>
        <v>0.84527118523269906</v>
      </c>
      <c r="R46" s="26">
        <f t="shared" ref="R46" si="104">J46/(J46+K46)</f>
        <v>0.16145235361653273</v>
      </c>
      <c r="S46" s="26">
        <f t="shared" ref="S46" si="105">K46/(K46+J46)</f>
        <v>0.83854764638346724</v>
      </c>
      <c r="T46" s="26">
        <f t="shared" ref="T46" si="106">B46*40*A$4</f>
        <v>8640000</v>
      </c>
      <c r="U46" s="26">
        <f t="shared" ref="U46" si="107">C46*40*$A46</f>
        <v>465480000</v>
      </c>
      <c r="V46" s="26">
        <f t="shared" ref="V46:W46" si="108">F46*40*$A46</f>
        <v>86840000</v>
      </c>
      <c r="W46" s="26">
        <f t="shared" si="108"/>
        <v>474400000</v>
      </c>
      <c r="X46" s="26">
        <f t="shared" ref="X46:Y46" si="109">J46*40*$A46</f>
        <v>90000000</v>
      </c>
      <c r="Y46" s="26">
        <f t="shared" si="109"/>
        <v>467440000</v>
      </c>
    </row>
    <row r="47" spans="1:25" x14ac:dyDescent="0.55000000000000004">
      <c r="A47" s="18">
        <v>72</v>
      </c>
      <c r="B47" s="52">
        <v>1</v>
      </c>
      <c r="C47" s="53"/>
      <c r="D47" s="53"/>
      <c r="E47" s="54"/>
      <c r="F47" s="52">
        <v>2</v>
      </c>
      <c r="G47" s="53"/>
      <c r="H47" s="53"/>
      <c r="I47" s="54"/>
      <c r="J47" s="52">
        <v>3</v>
      </c>
      <c r="K47" s="53"/>
      <c r="L47" s="53"/>
      <c r="M47" s="54"/>
      <c r="N47" s="53">
        <v>1</v>
      </c>
      <c r="O47" s="53"/>
      <c r="P47" s="52">
        <v>2</v>
      </c>
      <c r="Q47" s="53"/>
      <c r="R47" s="52">
        <v>3</v>
      </c>
      <c r="S47" s="54"/>
      <c r="T47" s="52">
        <v>1</v>
      </c>
      <c r="U47" s="53"/>
      <c r="V47" s="52">
        <v>2</v>
      </c>
      <c r="W47" s="53"/>
      <c r="X47" s="52">
        <v>3</v>
      </c>
      <c r="Y47" s="54"/>
    </row>
    <row r="48" spans="1:25" ht="14.7" thickBot="1" x14ac:dyDescent="0.6">
      <c r="A48" s="19" t="s">
        <v>56</v>
      </c>
      <c r="B48" s="19" t="s">
        <v>1</v>
      </c>
      <c r="C48" s="20" t="s">
        <v>2</v>
      </c>
      <c r="D48" s="20" t="s">
        <v>55</v>
      </c>
      <c r="E48" s="21" t="s">
        <v>4</v>
      </c>
      <c r="F48" s="19" t="s">
        <v>1</v>
      </c>
      <c r="G48" s="20" t="s">
        <v>2</v>
      </c>
      <c r="H48" s="20" t="s">
        <v>55</v>
      </c>
      <c r="I48" s="21" t="s">
        <v>4</v>
      </c>
      <c r="J48" s="19" t="s">
        <v>1</v>
      </c>
      <c r="K48" s="20" t="s">
        <v>2</v>
      </c>
      <c r="L48" s="20" t="s">
        <v>55</v>
      </c>
      <c r="M48" s="21" t="s">
        <v>4</v>
      </c>
      <c r="N48" s="23" t="s">
        <v>1</v>
      </c>
      <c r="O48" s="23" t="s">
        <v>2</v>
      </c>
      <c r="P48" s="22" t="s">
        <v>1</v>
      </c>
      <c r="Q48" s="23" t="s">
        <v>2</v>
      </c>
      <c r="R48" s="22" t="s">
        <v>1</v>
      </c>
      <c r="S48" s="24" t="s">
        <v>2</v>
      </c>
      <c r="T48" s="22" t="s">
        <v>1</v>
      </c>
      <c r="U48" s="23" t="s">
        <v>2</v>
      </c>
      <c r="V48" s="22" t="s">
        <v>1</v>
      </c>
      <c r="W48" s="23" t="s">
        <v>2</v>
      </c>
      <c r="X48" s="22" t="s">
        <v>1</v>
      </c>
      <c r="Y48" s="24" t="s">
        <v>2</v>
      </c>
    </row>
    <row r="49" spans="1:25" ht="14.7" thickBot="1" x14ac:dyDescent="0.6">
      <c r="A49" s="22">
        <v>10000</v>
      </c>
      <c r="B49" s="8">
        <v>9062</v>
      </c>
      <c r="C49" s="8">
        <v>3196</v>
      </c>
      <c r="D49" s="8">
        <v>1242</v>
      </c>
      <c r="E49" s="8">
        <v>4968</v>
      </c>
      <c r="F49" s="8">
        <v>8663</v>
      </c>
      <c r="G49" s="8">
        <v>3445</v>
      </c>
      <c r="H49" s="8">
        <v>1312</v>
      </c>
      <c r="I49" s="8">
        <v>4973</v>
      </c>
      <c r="J49" s="8">
        <v>8811</v>
      </c>
      <c r="K49" s="8">
        <v>3201</v>
      </c>
      <c r="L49" s="8">
        <v>1242</v>
      </c>
      <c r="M49" s="6">
        <v>5086</v>
      </c>
      <c r="N49" s="26">
        <f>B49/(B49+C49)</f>
        <v>0.73927231195953658</v>
      </c>
      <c r="O49" s="26">
        <f t="shared" ref="O49" si="110">C49/(C49+B49)</f>
        <v>0.26072768804046337</v>
      </c>
      <c r="P49" s="26">
        <f t="shared" ref="P49" si="111">F49/(F49+G49)</f>
        <v>0.71547737033366365</v>
      </c>
      <c r="Q49" s="26">
        <f t="shared" ref="Q49" si="112">G49/(F49+G49)</f>
        <v>0.28452262966633629</v>
      </c>
      <c r="R49" s="26">
        <f t="shared" ref="R49" si="113">J49/(J49+K49)</f>
        <v>0.73351648351648346</v>
      </c>
      <c r="S49" s="26">
        <f t="shared" ref="S49" si="114">K49/(K49+J49)</f>
        <v>0.26648351648351648</v>
      </c>
      <c r="T49" s="26">
        <f t="shared" ref="T49" si="115">B49*40*A$4</f>
        <v>36248000</v>
      </c>
      <c r="U49" s="26">
        <f t="shared" ref="U49" si="116">C49*40*$A49</f>
        <v>1278400000</v>
      </c>
      <c r="V49" s="26">
        <f t="shared" ref="V49:W49" si="117">F49*40*$A49</f>
        <v>3465200000</v>
      </c>
      <c r="W49" s="26">
        <f t="shared" si="117"/>
        <v>1378000000</v>
      </c>
      <c r="X49" s="26">
        <f t="shared" ref="X49:Y49" si="118">J49*40*$A49</f>
        <v>3524400000</v>
      </c>
      <c r="Y49" s="26">
        <f t="shared" si="118"/>
        <v>1280400000</v>
      </c>
    </row>
    <row r="50" spans="1:25" x14ac:dyDescent="0.55000000000000004">
      <c r="T50" s="51"/>
      <c r="U50" s="51"/>
      <c r="V50" s="51"/>
      <c r="W50" s="51"/>
      <c r="X50" s="51"/>
      <c r="Y50" s="51"/>
    </row>
    <row r="51" spans="1:25" x14ac:dyDescent="0.55000000000000004">
      <c r="T51" s="9"/>
      <c r="U51" s="9"/>
      <c r="V51" s="9"/>
      <c r="W51" s="9"/>
      <c r="X51" s="9"/>
      <c r="Y51" s="9"/>
    </row>
    <row r="52" spans="1:25" x14ac:dyDescent="0.55000000000000004">
      <c r="T52" s="9"/>
      <c r="U52" s="9"/>
      <c r="V52" s="9"/>
      <c r="W52" s="9"/>
      <c r="X52" s="9"/>
      <c r="Y52" s="9"/>
    </row>
    <row r="53" spans="1:25" x14ac:dyDescent="0.55000000000000004">
      <c r="T53" s="51"/>
      <c r="U53" s="51"/>
      <c r="V53" s="51"/>
      <c r="W53" s="51"/>
      <c r="X53" s="51"/>
      <c r="Y53" s="51"/>
    </row>
    <row r="54" spans="1:25" x14ac:dyDescent="0.55000000000000004">
      <c r="T54" s="9"/>
      <c r="U54" s="9"/>
      <c r="V54" s="9"/>
      <c r="W54" s="9"/>
      <c r="X54" s="9"/>
      <c r="Y54" s="9"/>
    </row>
    <row r="55" spans="1:25" x14ac:dyDescent="0.55000000000000004">
      <c r="T55" s="9"/>
      <c r="U55" s="9"/>
      <c r="V55" s="9"/>
      <c r="W55" s="9"/>
      <c r="X55" s="9"/>
      <c r="Y55" s="9"/>
    </row>
    <row r="56" spans="1:25" x14ac:dyDescent="0.55000000000000004">
      <c r="T56" s="51"/>
      <c r="U56" s="51"/>
      <c r="V56" s="51"/>
      <c r="W56" s="51"/>
      <c r="X56" s="51"/>
      <c r="Y56" s="51"/>
    </row>
    <row r="57" spans="1:25" x14ac:dyDescent="0.55000000000000004">
      <c r="T57" s="9"/>
      <c r="U57" s="9"/>
      <c r="V57" s="9"/>
      <c r="W57" s="9"/>
      <c r="X57" s="9"/>
      <c r="Y57" s="9"/>
    </row>
    <row r="58" spans="1:25" x14ac:dyDescent="0.55000000000000004">
      <c r="T58" s="9"/>
      <c r="U58" s="9"/>
      <c r="V58" s="9"/>
      <c r="W58" s="9"/>
      <c r="X58" s="9"/>
      <c r="Y58" s="9"/>
    </row>
  </sheetData>
  <mergeCells count="156">
    <mergeCell ref="A1:M1"/>
    <mergeCell ref="N1:S1"/>
    <mergeCell ref="T1:Y1"/>
    <mergeCell ref="B2:E2"/>
    <mergeCell ref="F2:I2"/>
    <mergeCell ref="J2:M2"/>
    <mergeCell ref="N2:O2"/>
    <mergeCell ref="P2:Q2"/>
    <mergeCell ref="R2:S2"/>
    <mergeCell ref="T2:U2"/>
    <mergeCell ref="V2:W2"/>
    <mergeCell ref="X2:Y2"/>
    <mergeCell ref="B5:E5"/>
    <mergeCell ref="F5:I5"/>
    <mergeCell ref="J5:M5"/>
    <mergeCell ref="N5:O5"/>
    <mergeCell ref="P5:Q5"/>
    <mergeCell ref="R5:S5"/>
    <mergeCell ref="T5:U5"/>
    <mergeCell ref="V5:W5"/>
    <mergeCell ref="X5:Y5"/>
    <mergeCell ref="B8:E8"/>
    <mergeCell ref="F8:I8"/>
    <mergeCell ref="J8:M8"/>
    <mergeCell ref="N8:O8"/>
    <mergeCell ref="P8:Q8"/>
    <mergeCell ref="R8:S8"/>
    <mergeCell ref="T8:U8"/>
    <mergeCell ref="V8:W8"/>
    <mergeCell ref="X8:Y8"/>
    <mergeCell ref="T11:U11"/>
    <mergeCell ref="V11:W11"/>
    <mergeCell ref="X11:Y11"/>
    <mergeCell ref="B14:E14"/>
    <mergeCell ref="F14:I14"/>
    <mergeCell ref="J14:M14"/>
    <mergeCell ref="N14:O14"/>
    <mergeCell ref="P14:Q14"/>
    <mergeCell ref="R14:S14"/>
    <mergeCell ref="T14:U14"/>
    <mergeCell ref="B11:E11"/>
    <mergeCell ref="F11:I11"/>
    <mergeCell ref="J11:M11"/>
    <mergeCell ref="N11:O11"/>
    <mergeCell ref="P11:Q11"/>
    <mergeCell ref="R11:S11"/>
    <mergeCell ref="V14:W14"/>
    <mergeCell ref="X14:Y14"/>
    <mergeCell ref="B17:E17"/>
    <mergeCell ref="F17:I17"/>
    <mergeCell ref="J17:M17"/>
    <mergeCell ref="N17:O17"/>
    <mergeCell ref="P17:Q17"/>
    <mergeCell ref="R17:S17"/>
    <mergeCell ref="T17:U17"/>
    <mergeCell ref="V17:W17"/>
    <mergeCell ref="X17:Y17"/>
    <mergeCell ref="B20:E20"/>
    <mergeCell ref="F20:I20"/>
    <mergeCell ref="J20:M20"/>
    <mergeCell ref="N20:O20"/>
    <mergeCell ref="P20:Q20"/>
    <mergeCell ref="R20:S20"/>
    <mergeCell ref="T20:U20"/>
    <mergeCell ref="V20:W20"/>
    <mergeCell ref="X20:Y20"/>
    <mergeCell ref="T23:U23"/>
    <mergeCell ref="V23:W23"/>
    <mergeCell ref="X23:Y23"/>
    <mergeCell ref="B26:E26"/>
    <mergeCell ref="F26:I26"/>
    <mergeCell ref="J26:M26"/>
    <mergeCell ref="N26:O26"/>
    <mergeCell ref="P26:Q26"/>
    <mergeCell ref="R26:S26"/>
    <mergeCell ref="T26:U26"/>
    <mergeCell ref="B23:E23"/>
    <mergeCell ref="F23:I23"/>
    <mergeCell ref="J23:M23"/>
    <mergeCell ref="N23:O23"/>
    <mergeCell ref="P23:Q23"/>
    <mergeCell ref="R23:S23"/>
    <mergeCell ref="V26:W26"/>
    <mergeCell ref="X26:Y26"/>
    <mergeCell ref="B29:E29"/>
    <mergeCell ref="F29:I29"/>
    <mergeCell ref="J29:M29"/>
    <mergeCell ref="N29:O29"/>
    <mergeCell ref="P29:Q29"/>
    <mergeCell ref="R29:S29"/>
    <mergeCell ref="T29:U29"/>
    <mergeCell ref="V29:W29"/>
    <mergeCell ref="X29:Y29"/>
    <mergeCell ref="B32:E32"/>
    <mergeCell ref="F32:I32"/>
    <mergeCell ref="J32:M32"/>
    <mergeCell ref="N32:O32"/>
    <mergeCell ref="P32:Q32"/>
    <mergeCell ref="R32:S32"/>
    <mergeCell ref="T32:U32"/>
    <mergeCell ref="V32:W32"/>
    <mergeCell ref="X32:Y32"/>
    <mergeCell ref="T35:U35"/>
    <mergeCell ref="V35:W35"/>
    <mergeCell ref="X35:Y35"/>
    <mergeCell ref="B38:E38"/>
    <mergeCell ref="F38:I38"/>
    <mergeCell ref="J38:M38"/>
    <mergeCell ref="N38:O38"/>
    <mergeCell ref="P38:Q38"/>
    <mergeCell ref="R38:S38"/>
    <mergeCell ref="T38:U38"/>
    <mergeCell ref="B35:E35"/>
    <mergeCell ref="F35:I35"/>
    <mergeCell ref="J35:M35"/>
    <mergeCell ref="N35:O35"/>
    <mergeCell ref="P35:Q35"/>
    <mergeCell ref="R35:S35"/>
    <mergeCell ref="V38:W38"/>
    <mergeCell ref="X38:Y38"/>
    <mergeCell ref="B41:E41"/>
    <mergeCell ref="F41:I41"/>
    <mergeCell ref="J41:M41"/>
    <mergeCell ref="N41:O41"/>
    <mergeCell ref="P41:Q41"/>
    <mergeCell ref="R41:S41"/>
    <mergeCell ref="T41:U41"/>
    <mergeCell ref="V41:W41"/>
    <mergeCell ref="B47:E47"/>
    <mergeCell ref="F47:I47"/>
    <mergeCell ref="J47:M47"/>
    <mergeCell ref="N47:O47"/>
    <mergeCell ref="P47:Q47"/>
    <mergeCell ref="R47:S47"/>
    <mergeCell ref="X41:Y41"/>
    <mergeCell ref="B44:E44"/>
    <mergeCell ref="F44:I44"/>
    <mergeCell ref="J44:M44"/>
    <mergeCell ref="N44:O44"/>
    <mergeCell ref="P44:Q44"/>
    <mergeCell ref="R44:S44"/>
    <mergeCell ref="T44:U44"/>
    <mergeCell ref="V44:W44"/>
    <mergeCell ref="X44:Y44"/>
    <mergeCell ref="T53:U53"/>
    <mergeCell ref="V53:W53"/>
    <mergeCell ref="X53:Y53"/>
    <mergeCell ref="T56:U56"/>
    <mergeCell ref="V56:W56"/>
    <mergeCell ref="X56:Y56"/>
    <mergeCell ref="T47:U47"/>
    <mergeCell ref="V47:W47"/>
    <mergeCell ref="X47:Y47"/>
    <mergeCell ref="T50:U50"/>
    <mergeCell ref="V50:W50"/>
    <mergeCell ref="X50:Y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5"/>
  <sheetViews>
    <sheetView zoomScale="74" workbookViewId="0">
      <selection activeCell="W18" sqref="W18"/>
    </sheetView>
  </sheetViews>
  <sheetFormatPr defaultRowHeight="14.4" x14ac:dyDescent="0.55000000000000004"/>
  <cols>
    <col min="1" max="1" width="9.1015625" bestFit="1" customWidth="1"/>
    <col min="2" max="7" width="12.20703125" bestFit="1" customWidth="1"/>
    <col min="8" max="11" width="12" bestFit="1" customWidth="1"/>
    <col min="12" max="13" width="11.68359375" bestFit="1" customWidth="1"/>
  </cols>
  <sheetData>
    <row r="1" spans="1:14" ht="14.7" thickBot="1" x14ac:dyDescent="0.6">
      <c r="B1" s="58" t="s">
        <v>58</v>
      </c>
      <c r="C1" s="58"/>
      <c r="D1" s="58"/>
      <c r="E1" s="58"/>
      <c r="F1" s="58"/>
      <c r="G1" s="58"/>
      <c r="H1" s="58" t="s">
        <v>59</v>
      </c>
      <c r="I1" s="58"/>
      <c r="J1" s="58"/>
      <c r="K1" s="58"/>
      <c r="L1" s="58"/>
      <c r="M1" s="58"/>
      <c r="N1" s="25"/>
    </row>
    <row r="2" spans="1:14" x14ac:dyDescent="0.55000000000000004">
      <c r="B2" s="55">
        <v>1</v>
      </c>
      <c r="C2" s="56"/>
      <c r="D2" s="55">
        <v>2</v>
      </c>
      <c r="E2" s="56"/>
      <c r="F2" s="55">
        <v>3</v>
      </c>
      <c r="G2" s="57"/>
      <c r="H2" s="55">
        <v>1</v>
      </c>
      <c r="I2" s="56"/>
      <c r="J2" s="55">
        <v>2</v>
      </c>
      <c r="K2" s="56"/>
      <c r="L2" s="55">
        <v>3</v>
      </c>
      <c r="M2" s="57"/>
    </row>
    <row r="3" spans="1:14" ht="14.7" thickBot="1" x14ac:dyDescent="0.6">
      <c r="B3" s="14" t="s">
        <v>1</v>
      </c>
      <c r="C3" s="15" t="s">
        <v>2</v>
      </c>
      <c r="D3" s="14" t="s">
        <v>1</v>
      </c>
      <c r="E3" s="15" t="s">
        <v>2</v>
      </c>
      <c r="F3" s="14" t="s">
        <v>1</v>
      </c>
      <c r="G3" s="16" t="s">
        <v>2</v>
      </c>
      <c r="H3" s="14" t="s">
        <v>1</v>
      </c>
      <c r="I3" s="15" t="s">
        <v>2</v>
      </c>
      <c r="J3" s="14" t="s">
        <v>1</v>
      </c>
      <c r="K3" s="15" t="s">
        <v>2</v>
      </c>
      <c r="L3" s="14" t="s">
        <v>1</v>
      </c>
      <c r="M3" s="16" t="s">
        <v>2</v>
      </c>
    </row>
    <row r="4" spans="1:14" x14ac:dyDescent="0.55000000000000004">
      <c r="A4" s="1">
        <v>0</v>
      </c>
      <c r="B4" s="10">
        <v>0.51517172390796928</v>
      </c>
      <c r="C4" s="10">
        <v>0.48482827609203066</v>
      </c>
      <c r="D4" s="10">
        <v>0.49031438551921247</v>
      </c>
      <c r="E4" s="10">
        <v>0.50968561448078753</v>
      </c>
      <c r="F4" s="10">
        <v>0.47642598087701943</v>
      </c>
      <c r="G4" s="10">
        <v>0.52357401912298052</v>
      </c>
      <c r="H4">
        <v>6180000</v>
      </c>
      <c r="I4">
        <v>5816000</v>
      </c>
      <c r="J4">
        <v>6176000</v>
      </c>
      <c r="K4">
        <v>6420000</v>
      </c>
      <c r="L4">
        <v>5780000</v>
      </c>
      <c r="M4">
        <v>6352000</v>
      </c>
    </row>
    <row r="5" spans="1:14" x14ac:dyDescent="0.55000000000000004">
      <c r="A5" s="3">
        <v>17</v>
      </c>
      <c r="B5" s="10">
        <v>0.3638733705772812</v>
      </c>
      <c r="C5" s="10">
        <v>0.6361266294227188</v>
      </c>
      <c r="D5" s="10">
        <v>0.3428795606120047</v>
      </c>
      <c r="E5" s="10">
        <v>0.65712043938799525</v>
      </c>
      <c r="F5" s="10">
        <v>0.30514844043592632</v>
      </c>
      <c r="G5" s="10">
        <v>0.69485155956407363</v>
      </c>
      <c r="H5">
        <v>3908000</v>
      </c>
      <c r="I5">
        <v>6832000</v>
      </c>
      <c r="J5">
        <v>3496000</v>
      </c>
      <c r="K5">
        <v>6700000</v>
      </c>
      <c r="L5">
        <v>3248000</v>
      </c>
      <c r="M5">
        <v>7396000</v>
      </c>
    </row>
    <row r="6" spans="1:14" x14ac:dyDescent="0.55000000000000004">
      <c r="A6" s="3">
        <v>22</v>
      </c>
      <c r="B6" s="10">
        <v>0.3638733705772812</v>
      </c>
      <c r="C6" s="10">
        <v>0.6361266294227188</v>
      </c>
      <c r="D6" s="10">
        <v>0.3428795606120047</v>
      </c>
      <c r="E6" s="10">
        <v>0.65712043938799525</v>
      </c>
      <c r="F6" s="10">
        <v>0.30514844043592632</v>
      </c>
      <c r="G6" s="10">
        <v>0.69485155956407363</v>
      </c>
      <c r="H6">
        <v>2292000</v>
      </c>
      <c r="I6">
        <v>11876000</v>
      </c>
      <c r="J6">
        <v>2536000</v>
      </c>
      <c r="K6">
        <v>11464000</v>
      </c>
      <c r="L6">
        <v>2132000</v>
      </c>
      <c r="M6">
        <v>11812000</v>
      </c>
    </row>
    <row r="7" spans="1:14" x14ac:dyDescent="0.55000000000000004">
      <c r="A7" s="3">
        <v>26</v>
      </c>
      <c r="B7" s="10">
        <v>0.10979696432091465</v>
      </c>
      <c r="C7" s="10">
        <v>0.89020303567908532</v>
      </c>
      <c r="D7" s="10">
        <v>9.1750668586710549E-2</v>
      </c>
      <c r="E7" s="10">
        <v>0.90824933141328945</v>
      </c>
      <c r="F7" s="10">
        <v>9.4027202838557061E-2</v>
      </c>
      <c r="G7" s="10">
        <v>0.90597279716144297</v>
      </c>
      <c r="H7">
        <v>2228000</v>
      </c>
      <c r="I7">
        <v>18064000</v>
      </c>
      <c r="J7">
        <v>1784000</v>
      </c>
      <c r="K7">
        <v>17660000</v>
      </c>
      <c r="L7">
        <v>1908000</v>
      </c>
      <c r="M7">
        <v>18384000</v>
      </c>
    </row>
    <row r="8" spans="1:14" x14ac:dyDescent="0.55000000000000004">
      <c r="A8" s="3">
        <v>30</v>
      </c>
      <c r="B8" s="10">
        <v>7.4222448830941798E-2</v>
      </c>
      <c r="C8" s="10">
        <v>0.92577755116905824</v>
      </c>
      <c r="D8" s="10">
        <v>6.9260400616332818E-2</v>
      </c>
      <c r="E8" s="10">
        <v>0.93073959938366713</v>
      </c>
      <c r="F8" s="10">
        <v>7.5450864924549138E-2</v>
      </c>
      <c r="G8" s="10">
        <v>0.92454913507545089</v>
      </c>
      <c r="H8">
        <v>4076000</v>
      </c>
      <c r="I8">
        <v>50840000</v>
      </c>
      <c r="J8">
        <v>3596000</v>
      </c>
      <c r="K8">
        <v>48324000</v>
      </c>
      <c r="L8">
        <v>4100000</v>
      </c>
      <c r="M8">
        <v>50240000</v>
      </c>
    </row>
    <row r="9" spans="1:14" x14ac:dyDescent="0.55000000000000004">
      <c r="A9" s="3">
        <v>41</v>
      </c>
      <c r="B9" s="10">
        <v>4.3999999999999997E-2</v>
      </c>
      <c r="C9" s="10">
        <v>0.95599999999999996</v>
      </c>
      <c r="D9" s="10">
        <v>3.8631090487238978E-2</v>
      </c>
      <c r="E9" s="10">
        <v>0.96136890951276099</v>
      </c>
      <c r="F9" s="10">
        <v>4.5650969529085872E-2</v>
      </c>
      <c r="G9" s="10">
        <v>0.95434903047091413</v>
      </c>
      <c r="H9">
        <v>1584000</v>
      </c>
      <c r="I9">
        <v>344160000</v>
      </c>
      <c r="J9">
        <v>13320000</v>
      </c>
      <c r="K9">
        <v>331480000</v>
      </c>
      <c r="L9">
        <v>16480000</v>
      </c>
      <c r="M9">
        <v>344520000</v>
      </c>
    </row>
    <row r="10" spans="1:14" x14ac:dyDescent="0.55000000000000004">
      <c r="A10" s="3">
        <v>48</v>
      </c>
      <c r="B10" s="10">
        <v>7.7206595538312314E-2</v>
      </c>
      <c r="C10" s="10">
        <v>0.92279340446168767</v>
      </c>
      <c r="D10" s="10">
        <v>8.3250841417541077E-2</v>
      </c>
      <c r="E10" s="10">
        <v>0.91674915858245887</v>
      </c>
      <c r="F10" s="10">
        <v>8.0837173579109065E-2</v>
      </c>
      <c r="G10" s="10">
        <v>0.91916282642089098</v>
      </c>
      <c r="H10">
        <v>3184000</v>
      </c>
      <c r="I10">
        <v>380560000</v>
      </c>
      <c r="J10">
        <v>33640000</v>
      </c>
      <c r="K10">
        <v>370440000</v>
      </c>
      <c r="L10">
        <v>33680000</v>
      </c>
      <c r="M10">
        <v>382960000</v>
      </c>
    </row>
    <row r="11" spans="1:14" ht="14.7" thickBot="1" x14ac:dyDescent="0.6">
      <c r="A11" s="5">
        <v>72</v>
      </c>
      <c r="B11" s="10">
        <v>0.12083043230584214</v>
      </c>
      <c r="C11" s="10">
        <v>0.87916956769415788</v>
      </c>
      <c r="D11" s="10">
        <v>0.11078324459554814</v>
      </c>
      <c r="E11" s="10">
        <v>0.88921675540445189</v>
      </c>
      <c r="F11" s="10">
        <v>8.8643190387933793E-2</v>
      </c>
      <c r="G11" s="10">
        <v>0.91135680961206622</v>
      </c>
      <c r="H11">
        <v>7636000</v>
      </c>
      <c r="I11">
        <v>555600000</v>
      </c>
      <c r="J11">
        <v>69080000</v>
      </c>
      <c r="K11">
        <v>554480000</v>
      </c>
      <c r="L11">
        <v>55480000</v>
      </c>
      <c r="M11">
        <v>570400000</v>
      </c>
    </row>
    <row r="12" spans="1:14" x14ac:dyDescent="0.55000000000000004">
      <c r="A12" s="1">
        <v>0</v>
      </c>
      <c r="B12" s="26">
        <v>0.17255892255892255</v>
      </c>
      <c r="C12" s="26">
        <v>0.82744107744107742</v>
      </c>
      <c r="D12" s="26">
        <v>0.20636215334420882</v>
      </c>
      <c r="E12" s="26">
        <v>0.79363784665579118</v>
      </c>
      <c r="F12" s="26">
        <v>0.19517388218594747</v>
      </c>
      <c r="G12" s="26">
        <v>0.80482611781405256</v>
      </c>
      <c r="H12" s="26">
        <v>820000</v>
      </c>
      <c r="I12" s="26">
        <v>39320</v>
      </c>
      <c r="J12" s="26">
        <v>10120</v>
      </c>
      <c r="K12" s="26">
        <v>38920</v>
      </c>
      <c r="L12" s="26">
        <v>11000</v>
      </c>
      <c r="M12" s="26">
        <v>45360</v>
      </c>
    </row>
    <row r="13" spans="1:14" x14ac:dyDescent="0.55000000000000004">
      <c r="A13" s="3">
        <v>17</v>
      </c>
      <c r="B13" s="26">
        <v>0.14237080411248043</v>
      </c>
      <c r="C13" s="26">
        <v>0.85762919588751962</v>
      </c>
      <c r="D13" s="26">
        <v>0.13102654387865656</v>
      </c>
      <c r="E13" s="26">
        <v>0.86897345612134347</v>
      </c>
      <c r="F13" s="26">
        <v>0.12817041892277001</v>
      </c>
      <c r="G13" s="26">
        <v>0.87182958107722996</v>
      </c>
      <c r="H13" s="26">
        <v>8364000</v>
      </c>
      <c r="I13" s="26">
        <v>5038400</v>
      </c>
      <c r="J13" s="26">
        <v>774000</v>
      </c>
      <c r="K13" s="26">
        <v>5133200</v>
      </c>
      <c r="L13" s="26">
        <v>719600</v>
      </c>
      <c r="M13" s="26">
        <v>4894800</v>
      </c>
    </row>
    <row r="14" spans="1:14" x14ac:dyDescent="0.55000000000000004">
      <c r="A14" s="3">
        <v>22</v>
      </c>
      <c r="B14" s="26">
        <v>0.16577472769627905</v>
      </c>
      <c r="C14" s="26">
        <v>0.83422527230372101</v>
      </c>
      <c r="D14" s="26">
        <v>0.17081828372150953</v>
      </c>
      <c r="E14" s="26">
        <v>0.82918171627849047</v>
      </c>
      <c r="F14" s="26">
        <v>0.1598864711447493</v>
      </c>
      <c r="G14" s="26">
        <v>0.8401135288552507</v>
      </c>
      <c r="H14" s="26">
        <v>10532000</v>
      </c>
      <c r="I14" s="26">
        <v>5300000</v>
      </c>
      <c r="J14" s="26">
        <v>1097200</v>
      </c>
      <c r="K14" s="26">
        <v>5326000</v>
      </c>
      <c r="L14" s="26">
        <v>1014000</v>
      </c>
      <c r="M14" s="26">
        <v>5328000</v>
      </c>
    </row>
    <row r="15" spans="1:14" x14ac:dyDescent="0.55000000000000004">
      <c r="A15" s="3">
        <v>26</v>
      </c>
      <c r="B15" s="26">
        <v>0.24624431705870725</v>
      </c>
      <c r="C15" s="26">
        <v>0.75375568294129269</v>
      </c>
      <c r="D15" s="26">
        <v>0.25201962630718144</v>
      </c>
      <c r="E15" s="26">
        <v>0.74798037369281856</v>
      </c>
      <c r="F15" s="26">
        <v>0.25067345839251604</v>
      </c>
      <c r="G15" s="26">
        <v>0.74932654160748391</v>
      </c>
      <c r="H15" s="26">
        <v>19932000</v>
      </c>
      <c r="I15" s="26">
        <v>6101200</v>
      </c>
      <c r="J15" s="26">
        <v>2034000</v>
      </c>
      <c r="K15" s="26">
        <v>6036800</v>
      </c>
      <c r="L15" s="26">
        <v>2047200</v>
      </c>
      <c r="M15" s="26">
        <v>6119600</v>
      </c>
    </row>
    <row r="16" spans="1:14" x14ac:dyDescent="0.55000000000000004">
      <c r="A16" s="3">
        <v>30</v>
      </c>
      <c r="B16" s="26">
        <v>0.15740501421555958</v>
      </c>
      <c r="C16" s="26">
        <v>0.84259498578444048</v>
      </c>
      <c r="D16" s="26">
        <v>0.13057157839538541</v>
      </c>
      <c r="E16" s="26">
        <v>0.86942842160461453</v>
      </c>
      <c r="F16" s="26">
        <v>0.10865915087550972</v>
      </c>
      <c r="G16" s="26">
        <v>0.8913408491244903</v>
      </c>
      <c r="H16" s="26">
        <v>2436000</v>
      </c>
      <c r="I16" s="26">
        <v>13040000</v>
      </c>
      <c r="J16" s="26">
        <v>1992000</v>
      </c>
      <c r="K16" s="26">
        <v>13264000</v>
      </c>
      <c r="L16" s="26">
        <v>1812000</v>
      </c>
      <c r="M16" s="26">
        <v>14864000</v>
      </c>
    </row>
    <row r="17" spans="1:13" x14ac:dyDescent="0.55000000000000004">
      <c r="A17" s="3">
        <v>41</v>
      </c>
      <c r="B17" s="26">
        <v>0.11949780668582666</v>
      </c>
      <c r="C17" s="26">
        <v>0.88050219331417334</v>
      </c>
      <c r="D17" s="26">
        <v>0.1163716814159292</v>
      </c>
      <c r="E17" s="26">
        <v>0.88362831858407076</v>
      </c>
      <c r="F17" s="26">
        <v>8.4778708133971287E-2</v>
      </c>
      <c r="G17" s="26">
        <v>0.91522129186602874</v>
      </c>
      <c r="H17" s="26">
        <v>3160000</v>
      </c>
      <c r="I17" s="26">
        <v>232840000</v>
      </c>
      <c r="J17" s="26">
        <v>31560000</v>
      </c>
      <c r="K17" s="26">
        <v>239640000</v>
      </c>
      <c r="L17" s="26">
        <v>22680000</v>
      </c>
      <c r="M17" s="26">
        <v>244840000</v>
      </c>
    </row>
    <row r="18" spans="1:13" x14ac:dyDescent="0.55000000000000004">
      <c r="A18" s="3">
        <v>48</v>
      </c>
      <c r="B18" s="26">
        <v>0.15655577299412915</v>
      </c>
      <c r="C18" s="26">
        <v>0.84344422700587085</v>
      </c>
      <c r="D18" s="26">
        <v>0.15472881476730097</v>
      </c>
      <c r="E18" s="26">
        <v>0.84527118523269906</v>
      </c>
      <c r="F18" s="26">
        <v>0.16145235361653273</v>
      </c>
      <c r="G18" s="26">
        <v>0.83854764638346724</v>
      </c>
      <c r="H18" s="26">
        <v>8640000</v>
      </c>
      <c r="I18" s="26">
        <v>465480000</v>
      </c>
      <c r="J18" s="26">
        <v>86840000</v>
      </c>
      <c r="K18" s="26">
        <v>474400000</v>
      </c>
      <c r="L18" s="26">
        <v>90000000</v>
      </c>
      <c r="M18" s="26">
        <v>467440000</v>
      </c>
    </row>
    <row r="19" spans="1:13" ht="14.7" thickBot="1" x14ac:dyDescent="0.6">
      <c r="A19" s="5">
        <v>72</v>
      </c>
      <c r="B19" s="26">
        <v>0.73927231195953658</v>
      </c>
      <c r="C19" s="26">
        <v>0.26072768804046337</v>
      </c>
      <c r="D19" s="26">
        <v>0.71547737033366365</v>
      </c>
      <c r="E19" s="26">
        <v>0.28452262966633629</v>
      </c>
      <c r="F19" s="26">
        <v>0.73351648351648346</v>
      </c>
      <c r="G19" s="26">
        <v>0.26648351648351648</v>
      </c>
      <c r="H19" s="26">
        <v>36248000</v>
      </c>
      <c r="I19" s="26">
        <v>1278400000</v>
      </c>
      <c r="J19" s="26">
        <v>3465200000</v>
      </c>
      <c r="K19" s="26">
        <v>1378000000</v>
      </c>
      <c r="L19" s="26">
        <v>3524400000</v>
      </c>
      <c r="M19" s="26">
        <v>1280400000</v>
      </c>
    </row>
    <row r="20" spans="1:13" x14ac:dyDescent="0.55000000000000004">
      <c r="A20" s="31">
        <v>0</v>
      </c>
      <c r="B20" s="34">
        <f>AVERAGE(B4,D4,F4)</f>
        <v>0.4939706967680671</v>
      </c>
      <c r="C20" s="2">
        <f>AVERAGE(C4,E4,G4)</f>
        <v>0.50602930323193285</v>
      </c>
      <c r="D20" s="1">
        <f>_xlfn.STDEV.S(B4,D4,F4)</f>
        <v>1.9629941663603465E-2</v>
      </c>
      <c r="E20" s="2">
        <f>_xlfn.STDEV.S(C4,E4,G4)</f>
        <v>1.9629941663603472E-2</v>
      </c>
      <c r="F20" s="1"/>
      <c r="G20" s="34"/>
      <c r="H20" s="44">
        <f>AVEDEV(H4,J4,L4)</f>
        <v>176888.88888888899</v>
      </c>
      <c r="I20" s="40">
        <f>AVERAGE(I4,K4,M4)</f>
        <v>6196000</v>
      </c>
      <c r="J20" s="38">
        <f>_xlfn.STDEV.P(H4,J4,L4)</f>
        <v>187626.10574106034</v>
      </c>
      <c r="K20" s="38">
        <f>_xlfn.STDEV.P(I4,K4,M4)</f>
        <v>270130.83249911823</v>
      </c>
      <c r="L20" s="51"/>
      <c r="M20" s="51"/>
    </row>
    <row r="21" spans="1:13" x14ac:dyDescent="0.55000000000000004">
      <c r="A21" s="32">
        <v>17</v>
      </c>
      <c r="B21" s="7">
        <f t="shared" ref="B21:C35" si="0">AVERAGE(B5,D5,F5)</f>
        <v>0.33730045720840413</v>
      </c>
      <c r="C21" s="4">
        <f t="shared" si="0"/>
        <v>0.66269954279159593</v>
      </c>
      <c r="D21" s="3">
        <f t="shared" ref="D21:E35" si="1">_xlfn.STDEV.S(B5,D5,F5)</f>
        <v>2.9757337769326809E-2</v>
      </c>
      <c r="E21" s="4">
        <f t="shared" si="1"/>
        <v>2.9757337769326785E-2</v>
      </c>
      <c r="F21" s="3"/>
      <c r="G21" s="7"/>
      <c r="H21" s="45">
        <f t="shared" ref="H21:H35" si="2">AVEDEV(H5,J5,L5)</f>
        <v>238222.22222222216</v>
      </c>
      <c r="I21" s="41">
        <f t="shared" ref="I21:I35" si="3">AVERAGE(I5,K5,M5)</f>
        <v>6976000</v>
      </c>
      <c r="J21" s="37">
        <f t="shared" ref="J21:K35" si="4">_xlfn.STDEV.P(H5,J5,L5)</f>
        <v>272202.53897093289</v>
      </c>
      <c r="K21" s="37">
        <f t="shared" si="4"/>
        <v>301834.39167861571</v>
      </c>
      <c r="L21" s="9"/>
      <c r="M21" s="9"/>
    </row>
    <row r="22" spans="1:13" x14ac:dyDescent="0.55000000000000004">
      <c r="A22" s="32">
        <v>22</v>
      </c>
      <c r="B22" s="7">
        <f t="shared" si="0"/>
        <v>0.33730045720840413</v>
      </c>
      <c r="C22" s="4">
        <f t="shared" si="0"/>
        <v>0.66269954279159593</v>
      </c>
      <c r="D22" s="3">
        <f t="shared" si="1"/>
        <v>2.9757337769326809E-2</v>
      </c>
      <c r="E22" s="4">
        <f t="shared" si="1"/>
        <v>2.9757337769326785E-2</v>
      </c>
      <c r="F22" s="3"/>
      <c r="G22" s="7"/>
      <c r="H22" s="45">
        <f t="shared" si="2"/>
        <v>144000</v>
      </c>
      <c r="I22" s="41">
        <f t="shared" si="3"/>
        <v>11717333.333333334</v>
      </c>
      <c r="J22" s="37">
        <f t="shared" si="4"/>
        <v>166116.42503577625</v>
      </c>
      <c r="K22" s="37">
        <f t="shared" si="4"/>
        <v>181029.1566448774</v>
      </c>
      <c r="L22" s="9"/>
      <c r="M22" s="9"/>
    </row>
    <row r="23" spans="1:13" x14ac:dyDescent="0.55000000000000004">
      <c r="A23" s="32">
        <v>26</v>
      </c>
      <c r="B23" s="7">
        <f t="shared" si="0"/>
        <v>9.8524945248727416E-2</v>
      </c>
      <c r="C23" s="4">
        <f t="shared" si="0"/>
        <v>0.90147505475127254</v>
      </c>
      <c r="D23" s="3">
        <f t="shared" si="1"/>
        <v>9.8279938198379078E-3</v>
      </c>
      <c r="E23" s="4">
        <f t="shared" si="1"/>
        <v>9.8279938198379303E-3</v>
      </c>
      <c r="F23" s="3"/>
      <c r="G23" s="7"/>
      <c r="H23" s="45">
        <f t="shared" si="2"/>
        <v>169777.77777777775</v>
      </c>
      <c r="I23" s="41">
        <f t="shared" si="3"/>
        <v>18036000</v>
      </c>
      <c r="J23" s="37">
        <f t="shared" si="4"/>
        <v>187056.73530301501</v>
      </c>
      <c r="K23" s="37">
        <f t="shared" si="4"/>
        <v>296234.14162899368</v>
      </c>
      <c r="L23" s="51"/>
      <c r="M23" s="51"/>
    </row>
    <row r="24" spans="1:13" x14ac:dyDescent="0.55000000000000004">
      <c r="A24" s="32">
        <v>30</v>
      </c>
      <c r="B24" s="7">
        <f t="shared" si="0"/>
        <v>7.2977904790607923E-2</v>
      </c>
      <c r="C24" s="4">
        <f t="shared" si="0"/>
        <v>0.92702209520939205</v>
      </c>
      <c r="D24" s="3">
        <f t="shared" si="1"/>
        <v>3.2775188007199856E-3</v>
      </c>
      <c r="E24" s="4">
        <f t="shared" si="1"/>
        <v>3.2775188007199362E-3</v>
      </c>
      <c r="F24" s="3"/>
      <c r="G24" s="7"/>
      <c r="H24" s="45">
        <f t="shared" si="2"/>
        <v>218666.66666666666</v>
      </c>
      <c r="I24" s="41">
        <f t="shared" si="3"/>
        <v>49801333.333333336</v>
      </c>
      <c r="J24" s="37">
        <f t="shared" si="4"/>
        <v>232137.89005675053</v>
      </c>
      <c r="K24" s="37">
        <f t="shared" si="4"/>
        <v>1072966.3969057414</v>
      </c>
      <c r="L24" s="9"/>
      <c r="M24" s="9"/>
    </row>
    <row r="25" spans="1:13" x14ac:dyDescent="0.55000000000000004">
      <c r="A25" s="32">
        <v>41</v>
      </c>
      <c r="B25" s="7">
        <f t="shared" si="0"/>
        <v>4.2760686672108285E-2</v>
      </c>
      <c r="C25" s="4">
        <f t="shared" si="0"/>
        <v>0.95723931332789169</v>
      </c>
      <c r="D25" s="3">
        <f t="shared" si="1"/>
        <v>3.6703676360901293E-3</v>
      </c>
      <c r="E25" s="4">
        <f t="shared" si="1"/>
        <v>3.6703676360901206E-3</v>
      </c>
      <c r="F25" s="3"/>
      <c r="G25" s="7"/>
      <c r="H25" s="45">
        <f t="shared" si="2"/>
        <v>5918222.2222222211</v>
      </c>
      <c r="I25" s="41">
        <f t="shared" si="3"/>
        <v>340053333.33333331</v>
      </c>
      <c r="J25" s="37">
        <f t="shared" si="4"/>
        <v>6408415.5781458355</v>
      </c>
      <c r="K25" s="37">
        <f t="shared" si="4"/>
        <v>6064043.3888802463</v>
      </c>
      <c r="L25" s="9"/>
      <c r="M25" s="9"/>
    </row>
    <row r="26" spans="1:13" x14ac:dyDescent="0.55000000000000004">
      <c r="A26" s="32">
        <v>48</v>
      </c>
      <c r="B26" s="7">
        <f t="shared" si="0"/>
        <v>8.0431536844987495E-2</v>
      </c>
      <c r="C26" s="4">
        <f t="shared" si="0"/>
        <v>0.91956846315501251</v>
      </c>
      <c r="D26" s="3">
        <f t="shared" si="1"/>
        <v>3.0424715170721131E-3</v>
      </c>
      <c r="E26" s="4">
        <f t="shared" si="1"/>
        <v>3.0424715170721288E-3</v>
      </c>
      <c r="F26" s="3"/>
      <c r="G26" s="7"/>
      <c r="H26" s="45">
        <f t="shared" si="2"/>
        <v>13544888.88888889</v>
      </c>
      <c r="I26" s="41">
        <f t="shared" si="3"/>
        <v>377986666.66666669</v>
      </c>
      <c r="J26" s="37">
        <f t="shared" si="4"/>
        <v>14366533.456458993</v>
      </c>
      <c r="K26" s="37">
        <f t="shared" si="4"/>
        <v>5425503.5608585579</v>
      </c>
      <c r="L26" s="51"/>
      <c r="M26" s="51"/>
    </row>
    <row r="27" spans="1:13" ht="14.7" thickBot="1" x14ac:dyDescent="0.6">
      <c r="A27" s="32">
        <v>72</v>
      </c>
      <c r="B27" s="7">
        <f t="shared" si="0"/>
        <v>0.10675228909644136</v>
      </c>
      <c r="C27" s="4">
        <f t="shared" si="0"/>
        <v>0.8932477109035587</v>
      </c>
      <c r="D27" s="3">
        <f t="shared" si="1"/>
        <v>1.646788047221999E-2</v>
      </c>
      <c r="E27" s="4">
        <f t="shared" si="1"/>
        <v>1.6467880472219951E-2</v>
      </c>
      <c r="F27" s="5"/>
      <c r="G27" s="8"/>
      <c r="H27" s="46">
        <f t="shared" si="2"/>
        <v>24286222.22222222</v>
      </c>
      <c r="I27" s="47">
        <f t="shared" si="3"/>
        <v>560160000</v>
      </c>
      <c r="J27" s="39">
        <f t="shared" si="4"/>
        <v>26350992.964634601</v>
      </c>
      <c r="K27" s="39">
        <f t="shared" si="4"/>
        <v>7255195.8393048681</v>
      </c>
      <c r="L27" s="9"/>
      <c r="M27" s="9"/>
    </row>
    <row r="28" spans="1:13" x14ac:dyDescent="0.55000000000000004">
      <c r="A28" s="31">
        <v>0</v>
      </c>
      <c r="B28" s="34">
        <f t="shared" si="0"/>
        <v>0.19136498602969296</v>
      </c>
      <c r="C28" s="2">
        <f t="shared" si="0"/>
        <v>0.80863501397030702</v>
      </c>
      <c r="D28" s="1">
        <f t="shared" si="1"/>
        <v>1.7220492743463503E-2</v>
      </c>
      <c r="E28" s="2">
        <f t="shared" si="1"/>
        <v>1.7220492743463486E-2</v>
      </c>
      <c r="F28" s="1"/>
      <c r="G28" s="34"/>
      <c r="H28" s="44">
        <f t="shared" si="2"/>
        <v>359751.11111111107</v>
      </c>
      <c r="I28" s="40">
        <f t="shared" si="3"/>
        <v>41200</v>
      </c>
      <c r="J28" s="38">
        <f t="shared" si="4"/>
        <v>381573.84443323099</v>
      </c>
      <c r="K28" s="38">
        <f t="shared" si="4"/>
        <v>2946.0934585764021</v>
      </c>
      <c r="L28" s="9"/>
      <c r="M28" s="9"/>
    </row>
    <row r="29" spans="1:13" x14ac:dyDescent="0.55000000000000004">
      <c r="A29" s="32">
        <v>17</v>
      </c>
      <c r="B29" s="7">
        <f t="shared" si="0"/>
        <v>0.13385592230463569</v>
      </c>
      <c r="C29" s="4">
        <f t="shared" si="0"/>
        <v>0.86614407769536428</v>
      </c>
      <c r="D29" s="3">
        <f t="shared" si="1"/>
        <v>7.5111098775136947E-3</v>
      </c>
      <c r="E29" s="4">
        <f t="shared" si="1"/>
        <v>7.5111098775136583E-3</v>
      </c>
      <c r="F29" s="3"/>
      <c r="G29" s="7"/>
      <c r="H29" s="45">
        <f t="shared" si="2"/>
        <v>3385422.222222222</v>
      </c>
      <c r="I29" s="41">
        <f t="shared" si="3"/>
        <v>5022133.333333333</v>
      </c>
      <c r="J29" s="37">
        <f t="shared" si="4"/>
        <v>3590851.194664327</v>
      </c>
      <c r="K29" s="37">
        <f t="shared" si="4"/>
        <v>98003.718750305023</v>
      </c>
    </row>
    <row r="30" spans="1:13" x14ac:dyDescent="0.55000000000000004">
      <c r="A30" s="32">
        <v>22</v>
      </c>
      <c r="B30" s="7">
        <f t="shared" si="0"/>
        <v>0.16549316085417928</v>
      </c>
      <c r="C30" s="4">
        <f t="shared" si="0"/>
        <v>0.83450683914582069</v>
      </c>
      <c r="D30" s="3">
        <f t="shared" si="1"/>
        <v>5.4713427482000103E-3</v>
      </c>
      <c r="E30" s="4">
        <f t="shared" si="1"/>
        <v>5.4713427482000086E-3</v>
      </c>
      <c r="F30" s="3"/>
      <c r="G30" s="7"/>
      <c r="H30" s="45">
        <f t="shared" si="2"/>
        <v>4211733.333333333</v>
      </c>
      <c r="I30" s="41">
        <f t="shared" si="3"/>
        <v>5318000</v>
      </c>
      <c r="J30" s="37">
        <f t="shared" si="4"/>
        <v>4467346.9292933438</v>
      </c>
      <c r="K30" s="37">
        <f t="shared" si="4"/>
        <v>12754.084313139327</v>
      </c>
    </row>
    <row r="31" spans="1:13" x14ac:dyDescent="0.55000000000000004">
      <c r="A31" s="32">
        <v>26</v>
      </c>
      <c r="B31" s="7">
        <f t="shared" si="0"/>
        <v>0.24964580058613492</v>
      </c>
      <c r="C31" s="4">
        <f t="shared" si="0"/>
        <v>0.75035419941386505</v>
      </c>
      <c r="D31" s="3">
        <f t="shared" si="1"/>
        <v>3.0216898672994113E-3</v>
      </c>
      <c r="E31" s="4">
        <f t="shared" si="1"/>
        <v>3.0216898672993891E-3</v>
      </c>
      <c r="F31" s="3"/>
      <c r="G31" s="7"/>
      <c r="H31" s="45">
        <f t="shared" si="2"/>
        <v>7951733.333333333</v>
      </c>
      <c r="I31" s="41">
        <f t="shared" si="3"/>
        <v>6085866.666666667</v>
      </c>
      <c r="J31" s="37">
        <f t="shared" si="4"/>
        <v>8434088.5648657978</v>
      </c>
      <c r="K31" s="37">
        <f t="shared" si="4"/>
        <v>35499.23316855669</v>
      </c>
    </row>
    <row r="32" spans="1:13" x14ac:dyDescent="0.55000000000000004">
      <c r="A32" s="32">
        <v>30</v>
      </c>
      <c r="B32" s="7">
        <f t="shared" si="0"/>
        <v>0.13221191449548489</v>
      </c>
      <c r="C32" s="4">
        <f t="shared" si="0"/>
        <v>0.86778808550451514</v>
      </c>
      <c r="D32" s="3">
        <f t="shared" si="1"/>
        <v>2.4414295506581238E-2</v>
      </c>
      <c r="E32" s="4">
        <f t="shared" si="1"/>
        <v>2.4414295506581186E-2</v>
      </c>
      <c r="F32" s="3"/>
      <c r="G32" s="7"/>
      <c r="H32" s="45">
        <f t="shared" si="2"/>
        <v>237333.33333333334</v>
      </c>
      <c r="I32" s="41">
        <f t="shared" si="3"/>
        <v>13722666.666666666</v>
      </c>
      <c r="J32" s="37">
        <f t="shared" si="4"/>
        <v>262236.53444934019</v>
      </c>
      <c r="K32" s="37">
        <f t="shared" si="4"/>
        <v>812209.05902086291</v>
      </c>
    </row>
    <row r="33" spans="1:11" x14ac:dyDescent="0.55000000000000004">
      <c r="A33" s="32">
        <v>41</v>
      </c>
      <c r="B33" s="7">
        <f t="shared" si="0"/>
        <v>0.10688273207857572</v>
      </c>
      <c r="C33" s="4">
        <f t="shared" si="0"/>
        <v>0.89311726792142421</v>
      </c>
      <c r="D33" s="3">
        <f t="shared" si="1"/>
        <v>1.9206354956329035E-2</v>
      </c>
      <c r="E33" s="4">
        <f t="shared" si="1"/>
        <v>1.9206354956329122E-2</v>
      </c>
      <c r="F33" s="3"/>
      <c r="G33" s="7"/>
      <c r="H33" s="45">
        <f t="shared" si="2"/>
        <v>10648888.88888889</v>
      </c>
      <c r="I33" s="41">
        <f t="shared" si="3"/>
        <v>239106666.66666666</v>
      </c>
      <c r="J33" s="37">
        <f t="shared" si="4"/>
        <v>11862381.248673847</v>
      </c>
      <c r="K33" s="37">
        <f t="shared" si="4"/>
        <v>4913473.5393835409</v>
      </c>
    </row>
    <row r="34" spans="1:11" x14ac:dyDescent="0.55000000000000004">
      <c r="A34" s="32">
        <v>48</v>
      </c>
      <c r="B34" s="7">
        <f t="shared" si="0"/>
        <v>0.15757898045932095</v>
      </c>
      <c r="C34" s="4">
        <f t="shared" si="0"/>
        <v>0.84242101954067905</v>
      </c>
      <c r="D34" s="3">
        <f t="shared" si="1"/>
        <v>3.4765944258570609E-3</v>
      </c>
      <c r="E34" s="4">
        <f t="shared" si="1"/>
        <v>3.4765944258570878E-3</v>
      </c>
      <c r="F34" s="3"/>
      <c r="G34" s="7"/>
      <c r="H34" s="45">
        <f t="shared" si="2"/>
        <v>35457777.777777784</v>
      </c>
      <c r="I34" s="41">
        <f t="shared" si="3"/>
        <v>469106666.66666669</v>
      </c>
      <c r="J34" s="37">
        <f t="shared" si="4"/>
        <v>37630772.277781151</v>
      </c>
      <c r="K34" s="37">
        <f t="shared" si="4"/>
        <v>3827526.0359082543</v>
      </c>
    </row>
    <row r="35" spans="1:11" ht="14.7" thickBot="1" x14ac:dyDescent="0.6">
      <c r="A35" s="33">
        <v>72</v>
      </c>
      <c r="B35" s="8">
        <f t="shared" si="0"/>
        <v>0.72942205526989456</v>
      </c>
      <c r="C35" s="6">
        <f t="shared" si="0"/>
        <v>0.27057794473010538</v>
      </c>
      <c r="D35" s="5">
        <f t="shared" si="1"/>
        <v>1.2414631236751407E-2</v>
      </c>
      <c r="E35" s="6">
        <f t="shared" si="1"/>
        <v>1.2414631236751407E-2</v>
      </c>
      <c r="F35" s="5"/>
      <c r="G35" s="8"/>
      <c r="H35" s="46">
        <f t="shared" si="2"/>
        <v>1537134222.2222221</v>
      </c>
      <c r="I35" s="47">
        <f t="shared" si="3"/>
        <v>1312266666.6666667</v>
      </c>
      <c r="J35" s="39">
        <f t="shared" si="4"/>
        <v>1630556170.7387524</v>
      </c>
      <c r="K35" s="39">
        <f t="shared" si="4"/>
        <v>46487656.665207617</v>
      </c>
    </row>
  </sheetData>
  <mergeCells count="11">
    <mergeCell ref="B1:G1"/>
    <mergeCell ref="H1:M1"/>
    <mergeCell ref="B2:C2"/>
    <mergeCell ref="D2:E2"/>
    <mergeCell ref="F2:G2"/>
    <mergeCell ref="H2:I2"/>
    <mergeCell ref="L23:M23"/>
    <mergeCell ref="L26:M26"/>
    <mergeCell ref="L20:M20"/>
    <mergeCell ref="J2:K2"/>
    <mergeCell ref="L2:M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8"/>
  <sheetViews>
    <sheetView tabSelected="1" zoomScale="79" workbookViewId="0">
      <selection activeCell="T4" sqref="T4"/>
    </sheetView>
  </sheetViews>
  <sheetFormatPr defaultRowHeight="14.4" x14ac:dyDescent="0.55000000000000004"/>
  <cols>
    <col min="1" max="1" width="9" bestFit="1" customWidth="1"/>
    <col min="2" max="4" width="6.41796875" bestFit="1" customWidth="1"/>
    <col min="5" max="5" width="9" bestFit="1" customWidth="1"/>
    <col min="6" max="8" width="6.41796875" bestFit="1" customWidth="1"/>
    <col min="9" max="9" width="9" bestFit="1" customWidth="1"/>
    <col min="10" max="12" width="6.41796875" bestFit="1" customWidth="1"/>
    <col min="13" max="13" width="9" bestFit="1" customWidth="1"/>
    <col min="14" max="19" width="12.1015625" bestFit="1" customWidth="1"/>
    <col min="20" max="20" width="9.5234375" bestFit="1" customWidth="1"/>
    <col min="21" max="25" width="11.5234375" bestFit="1" customWidth="1"/>
  </cols>
  <sheetData>
    <row r="1" spans="1:26" ht="14.7" thickBot="1" x14ac:dyDescent="0.6">
      <c r="A1" s="58" t="s">
        <v>57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 t="s">
        <v>58</v>
      </c>
      <c r="O1" s="58"/>
      <c r="P1" s="58"/>
      <c r="Q1" s="58"/>
      <c r="R1" s="58"/>
      <c r="S1" s="58"/>
      <c r="T1" s="58" t="s">
        <v>59</v>
      </c>
      <c r="U1" s="58"/>
      <c r="V1" s="58"/>
      <c r="W1" s="58"/>
      <c r="X1" s="58"/>
      <c r="Y1" s="58"/>
      <c r="Z1" s="25"/>
    </row>
    <row r="2" spans="1:26" x14ac:dyDescent="0.55000000000000004">
      <c r="A2" s="17">
        <v>0</v>
      </c>
      <c r="B2" s="55">
        <v>1</v>
      </c>
      <c r="C2" s="56"/>
      <c r="D2" s="56"/>
      <c r="E2" s="57"/>
      <c r="F2" s="55">
        <v>2</v>
      </c>
      <c r="G2" s="56"/>
      <c r="H2" s="56"/>
      <c r="I2" s="57"/>
      <c r="J2" s="55">
        <v>3</v>
      </c>
      <c r="K2" s="56"/>
      <c r="L2" s="56"/>
      <c r="M2" s="57"/>
      <c r="N2" s="55">
        <v>1</v>
      </c>
      <c r="O2" s="56"/>
      <c r="P2" s="55">
        <v>2</v>
      </c>
      <c r="Q2" s="56"/>
      <c r="R2" s="55">
        <v>3</v>
      </c>
      <c r="S2" s="57"/>
      <c r="T2" s="55">
        <v>1</v>
      </c>
      <c r="U2" s="56"/>
      <c r="V2" s="55">
        <v>2</v>
      </c>
      <c r="W2" s="56"/>
      <c r="X2" s="55">
        <v>3</v>
      </c>
      <c r="Y2" s="57"/>
    </row>
    <row r="3" spans="1:26" ht="14.7" thickBot="1" x14ac:dyDescent="0.6">
      <c r="A3" s="11" t="s">
        <v>56</v>
      </c>
      <c r="B3" s="11" t="s">
        <v>1</v>
      </c>
      <c r="C3" s="12" t="s">
        <v>2</v>
      </c>
      <c r="D3" s="12" t="s">
        <v>55</v>
      </c>
      <c r="E3" s="13" t="s">
        <v>4</v>
      </c>
      <c r="F3" s="11" t="s">
        <v>1</v>
      </c>
      <c r="G3" s="12" t="s">
        <v>2</v>
      </c>
      <c r="H3" s="12" t="s">
        <v>55</v>
      </c>
      <c r="I3" s="13" t="s">
        <v>4</v>
      </c>
      <c r="J3" s="11" t="s">
        <v>1</v>
      </c>
      <c r="K3" s="12" t="s">
        <v>2</v>
      </c>
      <c r="L3" s="12" t="s">
        <v>55</v>
      </c>
      <c r="M3" s="13" t="s">
        <v>4</v>
      </c>
      <c r="N3" s="14" t="s">
        <v>1</v>
      </c>
      <c r="O3" s="15" t="s">
        <v>2</v>
      </c>
      <c r="P3" s="14" t="s">
        <v>1</v>
      </c>
      <c r="Q3" s="15" t="s">
        <v>2</v>
      </c>
      <c r="R3" s="14" t="s">
        <v>1</v>
      </c>
      <c r="S3" s="16" t="s">
        <v>2</v>
      </c>
      <c r="T3" s="14" t="s">
        <v>1</v>
      </c>
      <c r="U3" s="15" t="s">
        <v>2</v>
      </c>
      <c r="V3" s="14" t="s">
        <v>1</v>
      </c>
      <c r="W3" s="15" t="s">
        <v>2</v>
      </c>
      <c r="X3" s="14" t="s">
        <v>1</v>
      </c>
      <c r="Y3" s="16" t="s">
        <v>2</v>
      </c>
    </row>
    <row r="4" spans="1:26" ht="14.7" thickBot="1" x14ac:dyDescent="0.6">
      <c r="A4" s="11">
        <v>100</v>
      </c>
      <c r="B4" s="10">
        <v>760</v>
      </c>
      <c r="C4" s="10">
        <v>1104</v>
      </c>
      <c r="D4" s="10">
        <v>8489</v>
      </c>
      <c r="E4" s="10">
        <v>1566</v>
      </c>
      <c r="F4" s="10">
        <v>827</v>
      </c>
      <c r="G4" s="10">
        <v>1215</v>
      </c>
      <c r="H4" s="10">
        <v>10053</v>
      </c>
      <c r="I4" s="10">
        <v>1650</v>
      </c>
      <c r="J4">
        <v>786</v>
      </c>
      <c r="K4">
        <v>1174</v>
      </c>
      <c r="L4">
        <v>9740</v>
      </c>
      <c r="M4">
        <v>1701</v>
      </c>
      <c r="N4" s="10">
        <f>B4/(B4+C4)</f>
        <v>0.40772532188841204</v>
      </c>
      <c r="O4" s="10">
        <f>C4/(C4+B4)</f>
        <v>0.59227467811158796</v>
      </c>
      <c r="P4" s="10">
        <f>F4/(F4+G4)</f>
        <v>0.40499510284035262</v>
      </c>
      <c r="Q4" s="10">
        <f>G4/(F4+G4)</f>
        <v>0.59500489715964744</v>
      </c>
      <c r="R4" s="10">
        <f>J4/(J4+K4)</f>
        <v>0.40102040816326529</v>
      </c>
      <c r="S4" s="10">
        <f>K4/(K4+J4)</f>
        <v>0.59897959183673466</v>
      </c>
      <c r="T4">
        <f>B4*40*A$4</f>
        <v>3040000</v>
      </c>
      <c r="U4">
        <f>C4*40*$A7</f>
        <v>4416000</v>
      </c>
      <c r="V4">
        <f>F4*40*$A7</f>
        <v>3308000</v>
      </c>
      <c r="W4">
        <f>G4*40*$A7</f>
        <v>4860000</v>
      </c>
      <c r="X4">
        <f>J4*40*$A7</f>
        <v>3144000</v>
      </c>
      <c r="Y4">
        <f>K4*40*$A7</f>
        <v>4696000</v>
      </c>
    </row>
    <row r="5" spans="1:26" x14ac:dyDescent="0.55000000000000004">
      <c r="A5" s="11">
        <v>17</v>
      </c>
      <c r="B5" s="55">
        <v>1</v>
      </c>
      <c r="C5" s="56"/>
      <c r="D5" s="56"/>
      <c r="E5" s="57"/>
      <c r="F5" s="55">
        <v>2</v>
      </c>
      <c r="G5" s="56"/>
      <c r="H5" s="56"/>
      <c r="I5" s="57"/>
      <c r="J5" s="55">
        <v>3</v>
      </c>
      <c r="K5" s="56"/>
      <c r="L5" s="56"/>
      <c r="M5" s="57"/>
      <c r="N5" s="55">
        <v>1</v>
      </c>
      <c r="O5" s="56"/>
      <c r="P5" s="55">
        <v>2</v>
      </c>
      <c r="Q5" s="56"/>
      <c r="R5" s="55">
        <v>3</v>
      </c>
      <c r="S5" s="57"/>
      <c r="T5" s="55">
        <v>1</v>
      </c>
      <c r="U5" s="56"/>
      <c r="V5" s="55">
        <v>2</v>
      </c>
      <c r="W5" s="56"/>
      <c r="X5" s="55">
        <v>3</v>
      </c>
      <c r="Y5" s="57"/>
    </row>
    <row r="6" spans="1:26" ht="14.7" thickBot="1" x14ac:dyDescent="0.6">
      <c r="A6" s="11" t="s">
        <v>56</v>
      </c>
      <c r="B6" s="11" t="s">
        <v>1</v>
      </c>
      <c r="C6" s="12" t="s">
        <v>2</v>
      </c>
      <c r="D6" s="12" t="s">
        <v>55</v>
      </c>
      <c r="E6" s="13" t="s">
        <v>4</v>
      </c>
      <c r="F6" s="11" t="s">
        <v>1</v>
      </c>
      <c r="G6" s="12" t="s">
        <v>2</v>
      </c>
      <c r="H6" s="12" t="s">
        <v>55</v>
      </c>
      <c r="I6" s="13" t="s">
        <v>4</v>
      </c>
      <c r="J6" s="11" t="s">
        <v>1</v>
      </c>
      <c r="K6" s="12" t="s">
        <v>2</v>
      </c>
      <c r="L6" s="12" t="s">
        <v>55</v>
      </c>
      <c r="M6" s="13" t="s">
        <v>4</v>
      </c>
      <c r="N6" s="14" t="s">
        <v>1</v>
      </c>
      <c r="O6" s="15" t="s">
        <v>2</v>
      </c>
      <c r="P6" s="14" t="s">
        <v>1</v>
      </c>
      <c r="Q6" s="15" t="s">
        <v>2</v>
      </c>
      <c r="R6" s="14" t="s">
        <v>1</v>
      </c>
      <c r="S6" s="16" t="s">
        <v>2</v>
      </c>
      <c r="T6" s="14" t="s">
        <v>1</v>
      </c>
      <c r="U6" s="15" t="s">
        <v>2</v>
      </c>
      <c r="V6" s="14" t="s">
        <v>1</v>
      </c>
      <c r="W6" s="15" t="s">
        <v>2</v>
      </c>
      <c r="X6" s="14" t="s">
        <v>1</v>
      </c>
      <c r="Y6" s="16" t="s">
        <v>2</v>
      </c>
    </row>
    <row r="7" spans="1:26" ht="14.7" thickBot="1" x14ac:dyDescent="0.6">
      <c r="A7" s="11">
        <v>100</v>
      </c>
      <c r="B7">
        <v>505</v>
      </c>
      <c r="C7">
        <v>1479</v>
      </c>
      <c r="D7">
        <v>4679</v>
      </c>
      <c r="E7">
        <v>997</v>
      </c>
      <c r="F7">
        <v>471</v>
      </c>
      <c r="G7">
        <v>1465</v>
      </c>
      <c r="H7">
        <v>4048</v>
      </c>
      <c r="I7">
        <v>916</v>
      </c>
      <c r="J7">
        <v>497</v>
      </c>
      <c r="K7">
        <v>1593</v>
      </c>
      <c r="L7">
        <v>3848</v>
      </c>
      <c r="M7">
        <v>902</v>
      </c>
      <c r="N7" s="10">
        <f>B7/(B7+C7)</f>
        <v>0.25453629032258063</v>
      </c>
      <c r="O7" s="10">
        <f>C7/(C7+B7)</f>
        <v>0.74546370967741937</v>
      </c>
      <c r="P7" s="10">
        <f>F7/(F7+G7)</f>
        <v>0.24328512396694216</v>
      </c>
      <c r="Q7" s="10">
        <f>G7/(F7+G7)</f>
        <v>0.75671487603305787</v>
      </c>
      <c r="R7" s="10">
        <f>J7/(J7+K7)</f>
        <v>0.23779904306220095</v>
      </c>
      <c r="S7" s="10">
        <f>K7/(K7+J7)</f>
        <v>0.76220095693779899</v>
      </c>
      <c r="T7">
        <f>B7*40*A$4</f>
        <v>2020000</v>
      </c>
      <c r="U7">
        <f>C7*40*$A10</f>
        <v>5916000</v>
      </c>
      <c r="V7">
        <f>F7*40*$A10</f>
        <v>1884000</v>
      </c>
      <c r="W7">
        <f>G7*40*$A10</f>
        <v>5860000</v>
      </c>
      <c r="X7">
        <f>J7*40*$A10</f>
        <v>1988000</v>
      </c>
      <c r="Y7">
        <f>K7*40*$A10</f>
        <v>6372000</v>
      </c>
    </row>
    <row r="8" spans="1:26" x14ac:dyDescent="0.55000000000000004">
      <c r="A8" s="11">
        <v>22</v>
      </c>
      <c r="B8" s="55">
        <v>1</v>
      </c>
      <c r="C8" s="56"/>
      <c r="D8" s="56"/>
      <c r="E8" s="57"/>
      <c r="F8" s="55">
        <v>2</v>
      </c>
      <c r="G8" s="56"/>
      <c r="H8" s="56"/>
      <c r="I8" s="57"/>
      <c r="J8" s="55">
        <v>3</v>
      </c>
      <c r="K8" s="56"/>
      <c r="L8" s="56"/>
      <c r="M8" s="57"/>
      <c r="N8" s="55">
        <v>1</v>
      </c>
      <c r="O8" s="56"/>
      <c r="P8" s="55">
        <v>2</v>
      </c>
      <c r="Q8" s="56"/>
      <c r="R8" s="55">
        <v>3</v>
      </c>
      <c r="S8" s="57"/>
      <c r="T8" s="55">
        <v>1</v>
      </c>
      <c r="U8" s="56"/>
      <c r="V8" s="55">
        <v>2</v>
      </c>
      <c r="W8" s="56"/>
      <c r="X8" s="55">
        <v>3</v>
      </c>
      <c r="Y8" s="57"/>
    </row>
    <row r="9" spans="1:26" ht="14.7" thickBot="1" x14ac:dyDescent="0.6">
      <c r="A9" s="11" t="s">
        <v>56</v>
      </c>
      <c r="B9" s="11" t="s">
        <v>1</v>
      </c>
      <c r="C9" s="12" t="s">
        <v>2</v>
      </c>
      <c r="D9" s="12" t="s">
        <v>55</v>
      </c>
      <c r="E9" s="13" t="s">
        <v>4</v>
      </c>
      <c r="F9" s="11" t="s">
        <v>1</v>
      </c>
      <c r="G9" s="12" t="s">
        <v>2</v>
      </c>
      <c r="H9" s="12" t="s">
        <v>55</v>
      </c>
      <c r="I9" s="13" t="s">
        <v>4</v>
      </c>
      <c r="J9" s="11" t="s">
        <v>1</v>
      </c>
      <c r="K9" s="12" t="s">
        <v>2</v>
      </c>
      <c r="L9" s="12" t="s">
        <v>55</v>
      </c>
      <c r="M9" s="13" t="s">
        <v>4</v>
      </c>
      <c r="N9" s="14" t="s">
        <v>1</v>
      </c>
      <c r="O9" s="15" t="s">
        <v>2</v>
      </c>
      <c r="P9" s="14" t="s">
        <v>1</v>
      </c>
      <c r="Q9" s="15" t="s">
        <v>2</v>
      </c>
      <c r="R9" s="14" t="s">
        <v>1</v>
      </c>
      <c r="S9" s="16" t="s">
        <v>2</v>
      </c>
      <c r="T9" s="14" t="s">
        <v>1</v>
      </c>
      <c r="U9" s="15" t="s">
        <v>2</v>
      </c>
      <c r="V9" s="14" t="s">
        <v>1</v>
      </c>
      <c r="W9" s="15" t="s">
        <v>2</v>
      </c>
      <c r="X9" s="14" t="s">
        <v>1</v>
      </c>
      <c r="Y9" s="16" t="s">
        <v>2</v>
      </c>
    </row>
    <row r="10" spans="1:26" ht="14.7" thickBot="1" x14ac:dyDescent="0.6">
      <c r="A10" s="11">
        <v>100</v>
      </c>
      <c r="B10">
        <v>427</v>
      </c>
      <c r="C10">
        <v>2698</v>
      </c>
      <c r="D10">
        <v>3702</v>
      </c>
      <c r="E10">
        <v>782</v>
      </c>
      <c r="F10">
        <v>384</v>
      </c>
      <c r="G10">
        <v>2653</v>
      </c>
      <c r="H10">
        <v>3171</v>
      </c>
      <c r="I10">
        <v>780</v>
      </c>
      <c r="J10">
        <v>304</v>
      </c>
      <c r="K10">
        <v>2655</v>
      </c>
      <c r="L10">
        <v>3256</v>
      </c>
      <c r="M10">
        <v>783</v>
      </c>
      <c r="N10" s="10">
        <f>B7/(B7+C7)</f>
        <v>0.25453629032258063</v>
      </c>
      <c r="O10" s="10">
        <f>C7/(C7+B7)</f>
        <v>0.74546370967741937</v>
      </c>
      <c r="P10" s="10">
        <f>F7/(F7+G7)</f>
        <v>0.24328512396694216</v>
      </c>
      <c r="Q10" s="10">
        <f>G7/(F7+G7)</f>
        <v>0.75671487603305787</v>
      </c>
      <c r="R10" s="10">
        <f>J7/(J7+K7)</f>
        <v>0.23779904306220095</v>
      </c>
      <c r="S10" s="10">
        <f>K7/(K7+J7)</f>
        <v>0.76220095693779899</v>
      </c>
      <c r="T10">
        <f>B10*40*A$4</f>
        <v>1708000</v>
      </c>
      <c r="U10">
        <f>C10*40*$A13</f>
        <v>10792000</v>
      </c>
      <c r="V10">
        <f>F10*40*$A13</f>
        <v>1536000</v>
      </c>
      <c r="W10">
        <f>G10*40*$A13</f>
        <v>10612000</v>
      </c>
      <c r="X10">
        <f>J10*40*$A13</f>
        <v>1216000</v>
      </c>
      <c r="Y10">
        <f>K10*40*$A13</f>
        <v>10620000</v>
      </c>
    </row>
    <row r="11" spans="1:26" x14ac:dyDescent="0.55000000000000004">
      <c r="A11" s="11">
        <v>26</v>
      </c>
      <c r="B11" s="55">
        <v>1</v>
      </c>
      <c r="C11" s="56"/>
      <c r="D11" s="56"/>
      <c r="E11" s="57"/>
      <c r="F11" s="55">
        <v>2</v>
      </c>
      <c r="G11" s="56"/>
      <c r="H11" s="56"/>
      <c r="I11" s="57"/>
      <c r="J11" s="55">
        <v>3</v>
      </c>
      <c r="K11" s="56"/>
      <c r="L11" s="56"/>
      <c r="M11" s="57"/>
      <c r="N11" s="55">
        <v>1</v>
      </c>
      <c r="O11" s="56"/>
      <c r="P11" s="55">
        <v>2</v>
      </c>
      <c r="Q11" s="56"/>
      <c r="R11" s="55">
        <v>3</v>
      </c>
      <c r="S11" s="57"/>
      <c r="T11" s="55">
        <v>1</v>
      </c>
      <c r="U11" s="56"/>
      <c r="V11" s="55">
        <v>2</v>
      </c>
      <c r="W11" s="56"/>
      <c r="X11" s="55">
        <v>3</v>
      </c>
      <c r="Y11" s="57"/>
    </row>
    <row r="12" spans="1:26" ht="14.7" thickBot="1" x14ac:dyDescent="0.6">
      <c r="A12" s="11" t="s">
        <v>56</v>
      </c>
      <c r="B12" s="11" t="s">
        <v>1</v>
      </c>
      <c r="C12" s="12" t="s">
        <v>2</v>
      </c>
      <c r="D12" s="12" t="s">
        <v>55</v>
      </c>
      <c r="E12" s="13" t="s">
        <v>4</v>
      </c>
      <c r="F12" s="11" t="s">
        <v>1</v>
      </c>
      <c r="G12" s="12" t="s">
        <v>2</v>
      </c>
      <c r="H12" s="12" t="s">
        <v>55</v>
      </c>
      <c r="I12" s="13" t="s">
        <v>4</v>
      </c>
      <c r="J12" s="11" t="s">
        <v>1</v>
      </c>
      <c r="K12" s="12" t="s">
        <v>2</v>
      </c>
      <c r="L12" s="12" t="s">
        <v>55</v>
      </c>
      <c r="M12" s="13" t="s">
        <v>4</v>
      </c>
      <c r="N12" s="14" t="s">
        <v>1</v>
      </c>
      <c r="O12" s="15" t="s">
        <v>2</v>
      </c>
      <c r="P12" s="14" t="s">
        <v>1</v>
      </c>
      <c r="Q12" s="15" t="s">
        <v>2</v>
      </c>
      <c r="R12" s="14" t="s">
        <v>1</v>
      </c>
      <c r="S12" s="16" t="s">
        <v>2</v>
      </c>
      <c r="T12" s="14" t="s">
        <v>1</v>
      </c>
      <c r="U12" s="15" t="s">
        <v>2</v>
      </c>
      <c r="V12" s="14" t="s">
        <v>1</v>
      </c>
      <c r="W12" s="15" t="s">
        <v>2</v>
      </c>
      <c r="X12" s="14" t="s">
        <v>1</v>
      </c>
      <c r="Y12" s="16" t="s">
        <v>2</v>
      </c>
    </row>
    <row r="13" spans="1:26" ht="14.7" thickBot="1" x14ac:dyDescent="0.6">
      <c r="A13" s="11">
        <v>100</v>
      </c>
      <c r="B13">
        <v>352</v>
      </c>
      <c r="C13">
        <v>4307</v>
      </c>
      <c r="D13">
        <v>2279</v>
      </c>
      <c r="E13">
        <v>766</v>
      </c>
      <c r="F13">
        <v>283</v>
      </c>
      <c r="G13">
        <v>4214</v>
      </c>
      <c r="H13">
        <v>2395</v>
      </c>
      <c r="I13">
        <v>654</v>
      </c>
      <c r="J13">
        <v>286</v>
      </c>
      <c r="K13">
        <v>4392</v>
      </c>
      <c r="L13">
        <v>2414</v>
      </c>
      <c r="M13">
        <v>706</v>
      </c>
      <c r="N13" s="10">
        <f>B13/(B13+C13)</f>
        <v>7.5552693711096797E-2</v>
      </c>
      <c r="O13" s="10">
        <f>C13/(C13+B13)</f>
        <v>0.92444730628890315</v>
      </c>
      <c r="P13" s="10">
        <f>F13/(F13+G13)</f>
        <v>6.2930842784078275E-2</v>
      </c>
      <c r="Q13" s="10">
        <f>G13/(F13+G13)</f>
        <v>0.93706915721592177</v>
      </c>
      <c r="R13" s="10">
        <f>J13/(J13+K13)</f>
        <v>6.1137238135955535E-2</v>
      </c>
      <c r="S13" s="10">
        <f>K13/(K13+J13)</f>
        <v>0.93886276186404449</v>
      </c>
      <c r="T13">
        <f>B13*40*A$4</f>
        <v>1408000</v>
      </c>
      <c r="U13">
        <f>C13*40*$A16</f>
        <v>17228000</v>
      </c>
      <c r="V13">
        <f>F13*40*$A16</f>
        <v>1132000</v>
      </c>
      <c r="W13">
        <f>G13*40*$A16</f>
        <v>16856000</v>
      </c>
      <c r="X13">
        <f>J13*40*$A16</f>
        <v>1144000</v>
      </c>
      <c r="Y13">
        <f>K13*40*$A16</f>
        <v>17568000</v>
      </c>
    </row>
    <row r="14" spans="1:26" x14ac:dyDescent="0.55000000000000004">
      <c r="A14" s="11">
        <v>30</v>
      </c>
      <c r="B14" s="55">
        <v>1</v>
      </c>
      <c r="C14" s="56"/>
      <c r="D14" s="56"/>
      <c r="E14" s="57"/>
      <c r="F14" s="55">
        <v>2</v>
      </c>
      <c r="G14" s="56"/>
      <c r="H14" s="56"/>
      <c r="I14" s="57"/>
      <c r="J14" s="55">
        <v>3</v>
      </c>
      <c r="K14" s="56"/>
      <c r="L14" s="56"/>
      <c r="M14" s="57"/>
      <c r="N14" s="55">
        <v>1</v>
      </c>
      <c r="O14" s="56"/>
      <c r="P14" s="55">
        <v>2</v>
      </c>
      <c r="Q14" s="56"/>
      <c r="R14" s="55">
        <v>3</v>
      </c>
      <c r="S14" s="57"/>
      <c r="T14" s="55">
        <v>1</v>
      </c>
      <c r="U14" s="56"/>
      <c r="V14" s="55">
        <v>2</v>
      </c>
      <c r="W14" s="56"/>
      <c r="X14" s="55">
        <v>3</v>
      </c>
      <c r="Y14" s="57"/>
    </row>
    <row r="15" spans="1:26" ht="14.7" thickBot="1" x14ac:dyDescent="0.6">
      <c r="A15" s="11" t="s">
        <v>56</v>
      </c>
      <c r="B15" s="11" t="s">
        <v>53</v>
      </c>
      <c r="C15" s="12" t="s">
        <v>54</v>
      </c>
      <c r="D15" s="12" t="s">
        <v>55</v>
      </c>
      <c r="E15" s="13" t="s">
        <v>4</v>
      </c>
      <c r="F15" s="11" t="s">
        <v>53</v>
      </c>
      <c r="G15" s="12" t="s">
        <v>54</v>
      </c>
      <c r="H15" s="12" t="s">
        <v>55</v>
      </c>
      <c r="I15" s="13" t="s">
        <v>4</v>
      </c>
      <c r="J15" s="11" t="s">
        <v>1</v>
      </c>
      <c r="K15" s="12" t="s">
        <v>2</v>
      </c>
      <c r="L15" s="12" t="s">
        <v>55</v>
      </c>
      <c r="M15" s="13" t="s">
        <v>4</v>
      </c>
      <c r="N15" s="14" t="s">
        <v>1</v>
      </c>
      <c r="O15" s="15" t="s">
        <v>2</v>
      </c>
      <c r="P15" s="14" t="s">
        <v>1</v>
      </c>
      <c r="Q15" s="15" t="s">
        <v>2</v>
      </c>
      <c r="R15" s="14" t="s">
        <v>1</v>
      </c>
      <c r="S15" s="16" t="s">
        <v>2</v>
      </c>
      <c r="T15" s="14" t="s">
        <v>1</v>
      </c>
      <c r="U15" s="15" t="s">
        <v>2</v>
      </c>
      <c r="V15" s="14" t="s">
        <v>1</v>
      </c>
      <c r="W15" s="15" t="s">
        <v>2</v>
      </c>
      <c r="X15" s="14" t="s">
        <v>1</v>
      </c>
      <c r="Y15" s="16" t="s">
        <v>2</v>
      </c>
    </row>
    <row r="16" spans="1:26" ht="14.7" thickBot="1" x14ac:dyDescent="0.6">
      <c r="A16" s="11">
        <v>100</v>
      </c>
      <c r="B16">
        <v>623</v>
      </c>
      <c r="C16">
        <v>12394</v>
      </c>
      <c r="D16">
        <v>6257</v>
      </c>
      <c r="E16">
        <v>1616</v>
      </c>
      <c r="F16">
        <v>607</v>
      </c>
      <c r="G16">
        <v>11767</v>
      </c>
      <c r="H16">
        <v>5629</v>
      </c>
      <c r="I16">
        <v>1424</v>
      </c>
      <c r="J16">
        <v>673</v>
      </c>
      <c r="K16">
        <v>12185</v>
      </c>
      <c r="L16">
        <v>5341</v>
      </c>
      <c r="M16">
        <v>1510</v>
      </c>
      <c r="N16" s="10">
        <f t="shared" ref="N16" si="0">B16/(B16+C16)</f>
        <v>4.786049012829377E-2</v>
      </c>
      <c r="O16" s="10">
        <f t="shared" ref="O16" si="1">C16/(C16+B16)</f>
        <v>0.95213950987170626</v>
      </c>
      <c r="P16" s="10">
        <f t="shared" ref="P16" si="2">F16/(F16+G16)</f>
        <v>4.9054469048003882E-2</v>
      </c>
      <c r="Q16" s="10">
        <f t="shared" ref="Q16" si="3">G16/(F16+G16)</f>
        <v>0.95094553095199608</v>
      </c>
      <c r="R16" s="10">
        <f t="shared" ref="R16" si="4">J16/(J16+K16)</f>
        <v>5.2340955047441282E-2</v>
      </c>
      <c r="S16" s="10">
        <f t="shared" ref="S16" si="5">K16/(K16+J16)</f>
        <v>0.9476590449525587</v>
      </c>
      <c r="T16">
        <f t="shared" ref="T16" si="6">B16*40*A$4</f>
        <v>2492000</v>
      </c>
      <c r="U16">
        <f t="shared" ref="U16" si="7">C16*40*$A16</f>
        <v>49576000</v>
      </c>
      <c r="V16">
        <f t="shared" ref="V16:W16" si="8">F16*40*$A16</f>
        <v>2428000</v>
      </c>
      <c r="W16">
        <f t="shared" si="8"/>
        <v>47068000</v>
      </c>
      <c r="X16">
        <f t="shared" ref="X16:Y16" si="9">J16*40*$A16</f>
        <v>2692000</v>
      </c>
      <c r="Y16">
        <f t="shared" si="9"/>
        <v>48740000</v>
      </c>
    </row>
    <row r="17" spans="1:25" x14ac:dyDescent="0.55000000000000004">
      <c r="A17" s="11">
        <v>41</v>
      </c>
      <c r="B17" s="55">
        <v>1</v>
      </c>
      <c r="C17" s="56"/>
      <c r="D17" s="56"/>
      <c r="E17" s="57"/>
      <c r="F17" s="55">
        <v>2</v>
      </c>
      <c r="G17" s="56"/>
      <c r="H17" s="56"/>
      <c r="I17" s="57"/>
      <c r="J17" s="55">
        <v>3</v>
      </c>
      <c r="K17" s="56"/>
      <c r="L17" s="56"/>
      <c r="M17" s="57"/>
      <c r="N17" s="55">
        <v>1</v>
      </c>
      <c r="O17" s="56"/>
      <c r="P17" s="55">
        <v>2</v>
      </c>
      <c r="Q17" s="56"/>
      <c r="R17" s="55">
        <v>3</v>
      </c>
      <c r="S17" s="57"/>
      <c r="T17" s="55">
        <v>1</v>
      </c>
      <c r="U17" s="56"/>
      <c r="V17" s="55">
        <v>2</v>
      </c>
      <c r="W17" s="56"/>
      <c r="X17" s="55">
        <v>3</v>
      </c>
      <c r="Y17" s="57"/>
    </row>
    <row r="18" spans="1:25" ht="14.7" thickBot="1" x14ac:dyDescent="0.6">
      <c r="A18" s="11" t="s">
        <v>56</v>
      </c>
      <c r="B18" s="11" t="s">
        <v>1</v>
      </c>
      <c r="C18" s="12" t="s">
        <v>2</v>
      </c>
      <c r="D18" s="12" t="s">
        <v>55</v>
      </c>
      <c r="E18" s="13" t="s">
        <v>4</v>
      </c>
      <c r="F18" s="11" t="s">
        <v>1</v>
      </c>
      <c r="G18" s="12" t="s">
        <v>2</v>
      </c>
      <c r="H18" s="12" t="s">
        <v>55</v>
      </c>
      <c r="I18" s="13" t="s">
        <v>4</v>
      </c>
      <c r="J18" s="11" t="s">
        <v>1</v>
      </c>
      <c r="K18" s="12" t="s">
        <v>2</v>
      </c>
      <c r="L18" s="12" t="s">
        <v>55</v>
      </c>
      <c r="M18" s="13" t="s">
        <v>4</v>
      </c>
      <c r="N18" s="14" t="s">
        <v>1</v>
      </c>
      <c r="O18" s="15" t="s">
        <v>2</v>
      </c>
      <c r="P18" s="14" t="s">
        <v>1</v>
      </c>
      <c r="Q18" s="15" t="s">
        <v>2</v>
      </c>
      <c r="R18" s="14" t="s">
        <v>1</v>
      </c>
      <c r="S18" s="16" t="s">
        <v>2</v>
      </c>
      <c r="T18" s="14" t="s">
        <v>1</v>
      </c>
      <c r="U18" s="15" t="s">
        <v>2</v>
      </c>
      <c r="V18" s="14" t="s">
        <v>1</v>
      </c>
      <c r="W18" s="15" t="s">
        <v>2</v>
      </c>
      <c r="X18" s="14" t="s">
        <v>1</v>
      </c>
      <c r="Y18" s="16" t="s">
        <v>2</v>
      </c>
    </row>
    <row r="19" spans="1:25" ht="14.7" thickBot="1" x14ac:dyDescent="0.6">
      <c r="A19" s="11">
        <v>1000</v>
      </c>
      <c r="B19">
        <v>335</v>
      </c>
      <c r="C19">
        <v>8093</v>
      </c>
      <c r="D19">
        <v>1479</v>
      </c>
      <c r="E19">
        <v>1474</v>
      </c>
      <c r="F19">
        <v>343</v>
      </c>
      <c r="G19">
        <v>7734</v>
      </c>
      <c r="H19">
        <v>1457</v>
      </c>
      <c r="I19">
        <v>1394</v>
      </c>
      <c r="J19">
        <v>340</v>
      </c>
      <c r="K19">
        <v>8106</v>
      </c>
      <c r="L19">
        <v>1521</v>
      </c>
      <c r="M19">
        <v>1502</v>
      </c>
      <c r="N19" s="10">
        <f t="shared" ref="N19" si="10">B19/(B19+C19)</f>
        <v>3.9748457522543898E-2</v>
      </c>
      <c r="O19" s="10">
        <f t="shared" ref="O19" si="11">C19/(C19+B19)</f>
        <v>0.96025154247745614</v>
      </c>
      <c r="P19" s="10">
        <f t="shared" ref="P19" si="12">F19/(F19+G19)</f>
        <v>4.2466262226074039E-2</v>
      </c>
      <c r="Q19" s="10">
        <f t="shared" ref="Q19" si="13">G19/(F19+G19)</f>
        <v>0.95753373777392592</v>
      </c>
      <c r="R19" s="10">
        <f t="shared" ref="R19" si="14">J19/(J19+K19)</f>
        <v>4.0255742363248873E-2</v>
      </c>
      <c r="S19" s="10">
        <f t="shared" ref="S19" si="15">K19/(K19+J19)</f>
        <v>0.95974425763675109</v>
      </c>
      <c r="T19">
        <f t="shared" ref="T19" si="16">B19*40*A$4</f>
        <v>1340000</v>
      </c>
      <c r="U19">
        <f t="shared" ref="U19" si="17">C19*40*$A19</f>
        <v>323720000</v>
      </c>
      <c r="V19">
        <f t="shared" ref="V19:W19" si="18">F19*40*$A19</f>
        <v>13720000</v>
      </c>
      <c r="W19">
        <f t="shared" si="18"/>
        <v>309360000</v>
      </c>
      <c r="X19">
        <f t="shared" ref="X19:Y19" si="19">J19*40*$A19</f>
        <v>13600000</v>
      </c>
      <c r="Y19">
        <f t="shared" si="19"/>
        <v>324240000</v>
      </c>
    </row>
    <row r="20" spans="1:25" x14ac:dyDescent="0.55000000000000004">
      <c r="A20" s="11">
        <v>48</v>
      </c>
      <c r="B20" s="55">
        <v>1</v>
      </c>
      <c r="C20" s="56"/>
      <c r="D20" s="56"/>
      <c r="E20" s="57"/>
      <c r="F20" s="55">
        <v>2</v>
      </c>
      <c r="G20" s="56"/>
      <c r="H20" s="56"/>
      <c r="I20" s="57"/>
      <c r="J20" s="55">
        <v>3</v>
      </c>
      <c r="K20" s="56"/>
      <c r="L20" s="56"/>
      <c r="M20" s="57"/>
      <c r="N20" s="55">
        <v>1</v>
      </c>
      <c r="O20" s="56"/>
      <c r="P20" s="55">
        <v>2</v>
      </c>
      <c r="Q20" s="56"/>
      <c r="R20" s="55">
        <v>3</v>
      </c>
      <c r="S20" s="57"/>
      <c r="T20" s="55">
        <v>1</v>
      </c>
      <c r="U20" s="56"/>
      <c r="V20" s="55">
        <v>2</v>
      </c>
      <c r="W20" s="56"/>
      <c r="X20" s="55">
        <v>3</v>
      </c>
      <c r="Y20" s="57"/>
    </row>
    <row r="21" spans="1:25" ht="14.7" thickBot="1" x14ac:dyDescent="0.6">
      <c r="A21" s="11" t="s">
        <v>56</v>
      </c>
      <c r="B21" s="11" t="s">
        <v>1</v>
      </c>
      <c r="C21" s="12" t="s">
        <v>2</v>
      </c>
      <c r="D21" s="12" t="s">
        <v>55</v>
      </c>
      <c r="E21" s="13" t="s">
        <v>4</v>
      </c>
      <c r="F21" s="11" t="s">
        <v>1</v>
      </c>
      <c r="G21" s="12" t="s">
        <v>2</v>
      </c>
      <c r="H21" s="12" t="s">
        <v>55</v>
      </c>
      <c r="I21" s="13" t="s">
        <v>4</v>
      </c>
      <c r="J21" s="11" t="s">
        <v>1</v>
      </c>
      <c r="K21" s="12" t="s">
        <v>2</v>
      </c>
      <c r="L21" s="12" t="s">
        <v>55</v>
      </c>
      <c r="M21" s="13" t="s">
        <v>4</v>
      </c>
      <c r="N21" s="14" t="s">
        <v>1</v>
      </c>
      <c r="O21" s="15" t="s">
        <v>2</v>
      </c>
      <c r="P21" s="14" t="s">
        <v>1</v>
      </c>
      <c r="Q21" s="15" t="s">
        <v>2</v>
      </c>
      <c r="R21" s="14" t="s">
        <v>1</v>
      </c>
      <c r="S21" s="16" t="s">
        <v>2</v>
      </c>
      <c r="T21" s="14" t="s">
        <v>1</v>
      </c>
      <c r="U21" s="15" t="s">
        <v>2</v>
      </c>
      <c r="V21" s="14" t="s">
        <v>1</v>
      </c>
      <c r="W21" s="15" t="s">
        <v>2</v>
      </c>
      <c r="X21" s="14" t="s">
        <v>1</v>
      </c>
      <c r="Y21" s="16" t="s">
        <v>2</v>
      </c>
    </row>
    <row r="22" spans="1:25" ht="14.7" thickBot="1" x14ac:dyDescent="0.6">
      <c r="A22" s="11">
        <v>1000</v>
      </c>
      <c r="B22">
        <v>598</v>
      </c>
      <c r="C22">
        <v>8952</v>
      </c>
      <c r="D22">
        <v>2445</v>
      </c>
      <c r="E22">
        <v>2050</v>
      </c>
      <c r="F22">
        <v>627</v>
      </c>
      <c r="G22">
        <v>8715</v>
      </c>
      <c r="H22">
        <v>2614</v>
      </c>
      <c r="I22">
        <v>2064</v>
      </c>
      <c r="J22">
        <v>586</v>
      </c>
      <c r="K22">
        <v>8931</v>
      </c>
      <c r="L22">
        <v>2602</v>
      </c>
      <c r="M22">
        <v>2185</v>
      </c>
      <c r="N22" s="10">
        <f t="shared" ref="N22" si="20">B22/(B22+C22)</f>
        <v>6.2617801047120419E-2</v>
      </c>
      <c r="O22" s="10">
        <f t="shared" ref="O22" si="21">C22/(C22+B22)</f>
        <v>0.93738219895287955</v>
      </c>
      <c r="P22" s="10">
        <f t="shared" ref="P22" si="22">F22/(F22+G22)</f>
        <v>6.7116249197174058E-2</v>
      </c>
      <c r="Q22" s="10">
        <f t="shared" ref="Q22" si="23">G22/(F22+G22)</f>
        <v>0.93288375080282593</v>
      </c>
      <c r="R22" s="10">
        <f t="shared" ref="R22" si="24">J22/(J22+K22)</f>
        <v>6.1574025428181148E-2</v>
      </c>
      <c r="S22" s="10">
        <f t="shared" ref="S22" si="25">K22/(K22+J22)</f>
        <v>0.93842597457181887</v>
      </c>
      <c r="T22">
        <f t="shared" ref="T22" si="26">B22*40*A$4</f>
        <v>2392000</v>
      </c>
      <c r="U22">
        <f t="shared" ref="U22" si="27">C22*40*$A22</f>
        <v>358080000</v>
      </c>
      <c r="V22">
        <f t="shared" ref="V22:W22" si="28">F22*40*$A22</f>
        <v>25080000</v>
      </c>
      <c r="W22">
        <f t="shared" si="28"/>
        <v>348600000</v>
      </c>
      <c r="X22">
        <f t="shared" ref="X22:Y22" si="29">J22*40*$A22</f>
        <v>23440000</v>
      </c>
      <c r="Y22">
        <f t="shared" si="29"/>
        <v>357240000</v>
      </c>
    </row>
    <row r="23" spans="1:25" x14ac:dyDescent="0.55000000000000004">
      <c r="A23" s="11">
        <v>72</v>
      </c>
      <c r="B23" s="55">
        <v>1</v>
      </c>
      <c r="C23" s="56"/>
      <c r="D23" s="56"/>
      <c r="E23" s="57"/>
      <c r="F23" s="55">
        <v>2</v>
      </c>
      <c r="G23" s="56"/>
      <c r="H23" s="56"/>
      <c r="I23" s="57"/>
      <c r="J23" s="55">
        <v>3</v>
      </c>
      <c r="K23" s="56"/>
      <c r="L23" s="56"/>
      <c r="M23" s="57"/>
      <c r="N23" s="55">
        <v>1</v>
      </c>
      <c r="O23" s="56"/>
      <c r="P23" s="55">
        <v>2</v>
      </c>
      <c r="Q23" s="56"/>
      <c r="R23" s="55">
        <v>3</v>
      </c>
      <c r="S23" s="57"/>
      <c r="T23" s="55">
        <v>1</v>
      </c>
      <c r="U23" s="56"/>
      <c r="V23" s="55">
        <v>2</v>
      </c>
      <c r="W23" s="56"/>
      <c r="X23" s="55">
        <v>3</v>
      </c>
      <c r="Y23" s="57"/>
    </row>
    <row r="24" spans="1:25" ht="14.7" thickBot="1" x14ac:dyDescent="0.6">
      <c r="A24" s="11" t="s">
        <v>56</v>
      </c>
      <c r="B24" s="11" t="s">
        <v>1</v>
      </c>
      <c r="C24" s="12" t="s">
        <v>2</v>
      </c>
      <c r="D24" s="12" t="s">
        <v>55</v>
      </c>
      <c r="E24" s="13" t="s">
        <v>4</v>
      </c>
      <c r="F24" s="11" t="s">
        <v>1</v>
      </c>
      <c r="G24" s="12" t="s">
        <v>2</v>
      </c>
      <c r="H24" s="12" t="s">
        <v>55</v>
      </c>
      <c r="I24" s="13" t="s">
        <v>4</v>
      </c>
      <c r="J24" s="11" t="s">
        <v>1</v>
      </c>
      <c r="K24" s="12" t="s">
        <v>2</v>
      </c>
      <c r="L24" s="12" t="s">
        <v>55</v>
      </c>
      <c r="M24" s="13" t="s">
        <v>4</v>
      </c>
      <c r="N24" s="14" t="s">
        <v>1</v>
      </c>
      <c r="O24" s="15" t="s">
        <v>2</v>
      </c>
      <c r="P24" s="14" t="s">
        <v>1</v>
      </c>
      <c r="Q24" s="15" t="s">
        <v>2</v>
      </c>
      <c r="R24" s="14" t="s">
        <v>1</v>
      </c>
      <c r="S24" s="16" t="s">
        <v>2</v>
      </c>
      <c r="T24" s="14" t="s">
        <v>1</v>
      </c>
      <c r="U24" s="15" t="s">
        <v>2</v>
      </c>
      <c r="V24" s="14" t="s">
        <v>1</v>
      </c>
      <c r="W24" s="15" t="s">
        <v>2</v>
      </c>
      <c r="X24" s="14" t="s">
        <v>1</v>
      </c>
      <c r="Y24" s="16" t="s">
        <v>2</v>
      </c>
    </row>
    <row r="25" spans="1:25" ht="14.7" thickBot="1" x14ac:dyDescent="0.6">
      <c r="A25" s="14">
        <v>1000</v>
      </c>
      <c r="B25">
        <v>1779</v>
      </c>
      <c r="C25">
        <v>13249</v>
      </c>
      <c r="D25">
        <v>2749</v>
      </c>
      <c r="E25">
        <v>2895</v>
      </c>
      <c r="F25">
        <v>1644</v>
      </c>
      <c r="G25">
        <v>13216</v>
      </c>
      <c r="H25">
        <v>2637</v>
      </c>
      <c r="I25">
        <v>2828</v>
      </c>
      <c r="J25">
        <v>1268</v>
      </c>
      <c r="K25">
        <v>13598</v>
      </c>
      <c r="L25">
        <v>2488</v>
      </c>
      <c r="M25">
        <v>2808</v>
      </c>
      <c r="N25" s="10">
        <f t="shared" ref="N25" si="30">B25/(B25+C25)</f>
        <v>0.11837902581847219</v>
      </c>
      <c r="O25" s="10">
        <f t="shared" ref="O25" si="31">C25/(C25+B25)</f>
        <v>0.88162097418152785</v>
      </c>
      <c r="P25" s="10">
        <f t="shared" ref="P25" si="32">F25/(F25+G25)</f>
        <v>0.11063257065948856</v>
      </c>
      <c r="Q25" s="10">
        <f t="shared" ref="Q25" si="33">G25/(F25+G25)</f>
        <v>0.8893674293405115</v>
      </c>
      <c r="R25" s="10">
        <f t="shared" ref="R25" si="34">J25/(J25+K25)</f>
        <v>8.5295304722184856E-2</v>
      </c>
      <c r="S25" s="10">
        <f t="shared" ref="S25" si="35">K25/(K25+J25)</f>
        <v>0.91470469527781517</v>
      </c>
      <c r="T25">
        <f t="shared" ref="T25" si="36">B25*40*A$4</f>
        <v>7116000</v>
      </c>
      <c r="U25">
        <f t="shared" ref="U25" si="37">C25*40*$A25</f>
        <v>529960000</v>
      </c>
      <c r="V25">
        <f t="shared" ref="V25:W25" si="38">F25*40*$A25</f>
        <v>65760000</v>
      </c>
      <c r="W25">
        <f t="shared" si="38"/>
        <v>528640000</v>
      </c>
      <c r="X25">
        <f t="shared" ref="X25:Y25" si="39">J25*40*$A25</f>
        <v>50720000</v>
      </c>
      <c r="Y25">
        <f t="shared" si="39"/>
        <v>543920000</v>
      </c>
    </row>
    <row r="26" spans="1:25" x14ac:dyDescent="0.55000000000000004">
      <c r="A26" s="18"/>
      <c r="B26" s="52"/>
      <c r="C26" s="53"/>
      <c r="D26" s="53"/>
      <c r="E26" s="54"/>
      <c r="F26" s="52"/>
      <c r="G26" s="53"/>
      <c r="H26" s="53"/>
      <c r="I26" s="54"/>
      <c r="J26" s="52"/>
      <c r="K26" s="53"/>
      <c r="L26" s="53"/>
      <c r="M26" s="54"/>
      <c r="N26" s="52"/>
      <c r="O26" s="53"/>
      <c r="P26" s="52"/>
      <c r="Q26" s="53"/>
      <c r="R26" s="52"/>
      <c r="S26" s="54"/>
      <c r="T26" s="52"/>
      <c r="U26" s="53"/>
      <c r="V26" s="52"/>
      <c r="W26" s="53"/>
      <c r="X26" s="52"/>
      <c r="Y26" s="54"/>
    </row>
    <row r="27" spans="1:25" ht="14.7" thickBot="1" x14ac:dyDescent="0.6">
      <c r="A27" s="19"/>
      <c r="B27" s="19"/>
      <c r="C27" s="20"/>
      <c r="D27" s="20"/>
      <c r="E27" s="21"/>
      <c r="F27" s="19"/>
      <c r="G27" s="20"/>
      <c r="H27" s="20"/>
      <c r="I27" s="21"/>
      <c r="J27" s="19"/>
      <c r="K27" s="20"/>
      <c r="L27" s="20"/>
      <c r="M27" s="21"/>
      <c r="N27" s="22"/>
      <c r="O27" s="23"/>
      <c r="P27" s="22"/>
      <c r="Q27" s="23"/>
      <c r="R27" s="22"/>
      <c r="S27" s="24"/>
      <c r="T27" s="22"/>
      <c r="U27" s="23"/>
      <c r="V27" s="22"/>
      <c r="W27" s="23"/>
      <c r="X27" s="22"/>
      <c r="Y27" s="24"/>
    </row>
    <row r="28" spans="1:25" ht="14.7" thickBot="1" x14ac:dyDescent="0.6">
      <c r="A28" s="19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x14ac:dyDescent="0.55000000000000004">
      <c r="A29" s="19"/>
      <c r="B29" s="52"/>
      <c r="C29" s="53"/>
      <c r="D29" s="53"/>
      <c r="E29" s="54"/>
      <c r="F29" s="52"/>
      <c r="G29" s="53"/>
      <c r="H29" s="53"/>
      <c r="I29" s="54"/>
      <c r="J29" s="52"/>
      <c r="K29" s="53"/>
      <c r="L29" s="53"/>
      <c r="M29" s="54"/>
      <c r="N29" s="52"/>
      <c r="O29" s="53"/>
      <c r="P29" s="52"/>
      <c r="Q29" s="53"/>
      <c r="R29" s="52"/>
      <c r="S29" s="54"/>
      <c r="T29" s="52"/>
      <c r="U29" s="53"/>
      <c r="V29" s="52"/>
      <c r="W29" s="53"/>
      <c r="X29" s="52"/>
      <c r="Y29" s="54"/>
    </row>
    <row r="30" spans="1:25" ht="14.7" thickBot="1" x14ac:dyDescent="0.6">
      <c r="A30" s="19"/>
      <c r="B30" s="19"/>
      <c r="C30" s="20"/>
      <c r="D30" s="20"/>
      <c r="E30" s="21"/>
      <c r="F30" s="19"/>
      <c r="G30" s="20"/>
      <c r="H30" s="20"/>
      <c r="I30" s="21"/>
      <c r="J30" s="19"/>
      <c r="K30" s="20"/>
      <c r="L30" s="20"/>
      <c r="M30" s="21"/>
      <c r="N30" s="22"/>
      <c r="O30" s="23"/>
      <c r="P30" s="22"/>
      <c r="Q30" s="23"/>
      <c r="R30" s="22"/>
      <c r="S30" s="24"/>
      <c r="T30" s="22"/>
      <c r="U30" s="23"/>
      <c r="V30" s="22"/>
      <c r="W30" s="23"/>
      <c r="X30" s="22"/>
      <c r="Y30" s="24"/>
    </row>
    <row r="31" spans="1:25" ht="14.7" thickBot="1" x14ac:dyDescent="0.6">
      <c r="A31" s="19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x14ac:dyDescent="0.55000000000000004">
      <c r="A32" s="19"/>
      <c r="B32" s="52"/>
      <c r="C32" s="53"/>
      <c r="D32" s="53"/>
      <c r="E32" s="54"/>
      <c r="F32" s="52"/>
      <c r="G32" s="53"/>
      <c r="H32" s="53"/>
      <c r="I32" s="54"/>
      <c r="J32" s="52"/>
      <c r="K32" s="53"/>
      <c r="L32" s="53"/>
      <c r="M32" s="54"/>
      <c r="N32" s="52"/>
      <c r="O32" s="53"/>
      <c r="P32" s="52"/>
      <c r="Q32" s="53"/>
      <c r="R32" s="52"/>
      <c r="S32" s="54"/>
      <c r="T32" s="52"/>
      <c r="U32" s="53"/>
      <c r="V32" s="52"/>
      <c r="W32" s="53"/>
      <c r="X32" s="52"/>
      <c r="Y32" s="54"/>
    </row>
    <row r="33" spans="1:25" ht="14.7" thickBot="1" x14ac:dyDescent="0.6">
      <c r="A33" s="19"/>
      <c r="B33" s="19"/>
      <c r="C33" s="20"/>
      <c r="D33" s="20"/>
      <c r="E33" s="21"/>
      <c r="F33" s="19"/>
      <c r="G33" s="20"/>
      <c r="H33" s="20"/>
      <c r="I33" s="21"/>
      <c r="J33" s="19"/>
      <c r="K33" s="20"/>
      <c r="L33" s="20"/>
      <c r="M33" s="21"/>
      <c r="N33" s="22"/>
      <c r="O33" s="23"/>
      <c r="P33" s="22"/>
      <c r="Q33" s="23"/>
      <c r="R33" s="22"/>
      <c r="S33" s="24"/>
      <c r="T33" s="22"/>
      <c r="U33" s="23"/>
      <c r="V33" s="22"/>
      <c r="W33" s="23"/>
      <c r="X33" s="22"/>
      <c r="Y33" s="24"/>
    </row>
    <row r="34" spans="1:25" ht="14.7" thickBot="1" x14ac:dyDescent="0.6">
      <c r="A34" s="19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x14ac:dyDescent="0.55000000000000004">
      <c r="A35" s="19"/>
      <c r="B35" s="52"/>
      <c r="C35" s="53"/>
      <c r="D35" s="53"/>
      <c r="E35" s="54"/>
      <c r="F35" s="52"/>
      <c r="G35" s="53"/>
      <c r="H35" s="53"/>
      <c r="I35" s="54"/>
      <c r="J35" s="52"/>
      <c r="K35" s="53"/>
      <c r="L35" s="53"/>
      <c r="M35" s="54"/>
      <c r="N35" s="52"/>
      <c r="O35" s="53"/>
      <c r="P35" s="52"/>
      <c r="Q35" s="53"/>
      <c r="R35" s="52"/>
      <c r="S35" s="54"/>
      <c r="T35" s="52"/>
      <c r="U35" s="53"/>
      <c r="V35" s="52"/>
      <c r="W35" s="53"/>
      <c r="X35" s="52"/>
      <c r="Y35" s="54"/>
    </row>
    <row r="36" spans="1:25" ht="14.7" thickBot="1" x14ac:dyDescent="0.6">
      <c r="A36" s="19"/>
      <c r="B36" s="19"/>
      <c r="C36" s="20"/>
      <c r="D36" s="20"/>
      <c r="E36" s="21"/>
      <c r="F36" s="19"/>
      <c r="G36" s="20"/>
      <c r="H36" s="20"/>
      <c r="I36" s="21"/>
      <c r="J36" s="19"/>
      <c r="K36" s="20"/>
      <c r="L36" s="20"/>
      <c r="M36" s="21"/>
      <c r="N36" s="22"/>
      <c r="O36" s="23"/>
      <c r="P36" s="22"/>
      <c r="Q36" s="23"/>
      <c r="R36" s="22"/>
      <c r="S36" s="24"/>
      <c r="T36" s="22"/>
      <c r="U36" s="23"/>
      <c r="V36" s="22"/>
      <c r="W36" s="23"/>
      <c r="X36" s="22"/>
      <c r="Y36" s="24"/>
    </row>
    <row r="37" spans="1:25" ht="14.7" thickBot="1" x14ac:dyDescent="0.6">
      <c r="A37" s="19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x14ac:dyDescent="0.55000000000000004">
      <c r="A38" s="19"/>
      <c r="B38" s="52"/>
      <c r="C38" s="53"/>
      <c r="D38" s="53"/>
      <c r="E38" s="54"/>
      <c r="F38" s="52"/>
      <c r="G38" s="53"/>
      <c r="H38" s="53"/>
      <c r="I38" s="54"/>
      <c r="J38" s="52"/>
      <c r="K38" s="53"/>
      <c r="L38" s="53"/>
      <c r="M38" s="54"/>
      <c r="N38" s="52"/>
      <c r="O38" s="53"/>
      <c r="P38" s="52"/>
      <c r="Q38" s="53"/>
      <c r="R38" s="52"/>
      <c r="S38" s="54"/>
      <c r="T38" s="52"/>
      <c r="U38" s="53"/>
      <c r="V38" s="52"/>
      <c r="W38" s="53"/>
      <c r="X38" s="52"/>
      <c r="Y38" s="54"/>
    </row>
    <row r="39" spans="1:25" ht="14.7" thickBot="1" x14ac:dyDescent="0.6">
      <c r="A39" s="19"/>
      <c r="B39" s="19"/>
      <c r="C39" s="20"/>
      <c r="D39" s="20"/>
      <c r="E39" s="21"/>
      <c r="F39" s="19"/>
      <c r="G39" s="20"/>
      <c r="H39" s="20"/>
      <c r="I39" s="21"/>
      <c r="J39" s="19"/>
      <c r="K39" s="20"/>
      <c r="L39" s="20"/>
      <c r="M39" s="21"/>
      <c r="N39" s="22"/>
      <c r="O39" s="23"/>
      <c r="P39" s="22"/>
      <c r="Q39" s="23"/>
      <c r="R39" s="22"/>
      <c r="S39" s="24"/>
      <c r="T39" s="22"/>
      <c r="U39" s="23"/>
      <c r="V39" s="22"/>
      <c r="W39" s="23"/>
      <c r="X39" s="22"/>
      <c r="Y39" s="24"/>
    </row>
    <row r="40" spans="1:25" ht="14.7" thickBot="1" x14ac:dyDescent="0.6">
      <c r="A40" s="19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x14ac:dyDescent="0.55000000000000004">
      <c r="A41" s="19"/>
      <c r="B41" s="52"/>
      <c r="C41" s="53"/>
      <c r="D41" s="53"/>
      <c r="E41" s="54"/>
      <c r="F41" s="52"/>
      <c r="G41" s="53"/>
      <c r="H41" s="53"/>
      <c r="I41" s="54"/>
      <c r="J41" s="52"/>
      <c r="K41" s="53"/>
      <c r="L41" s="53"/>
      <c r="M41" s="54"/>
      <c r="N41" s="52"/>
      <c r="O41" s="53"/>
      <c r="P41" s="52"/>
      <c r="Q41" s="53"/>
      <c r="R41" s="52"/>
      <c r="S41" s="54"/>
      <c r="T41" s="52"/>
      <c r="U41" s="53"/>
      <c r="V41" s="52"/>
      <c r="W41" s="53"/>
      <c r="X41" s="52"/>
      <c r="Y41" s="54"/>
    </row>
    <row r="42" spans="1:25" ht="14.7" thickBot="1" x14ac:dyDescent="0.6">
      <c r="A42" s="19"/>
      <c r="B42" s="19"/>
      <c r="C42" s="20"/>
      <c r="D42" s="20"/>
      <c r="E42" s="21"/>
      <c r="F42" s="19"/>
      <c r="G42" s="20"/>
      <c r="H42" s="20"/>
      <c r="I42" s="21"/>
      <c r="J42" s="19"/>
      <c r="K42" s="20"/>
      <c r="L42" s="20"/>
      <c r="M42" s="21"/>
      <c r="N42" s="22"/>
      <c r="O42" s="23"/>
      <c r="P42" s="22"/>
      <c r="Q42" s="23"/>
      <c r="R42" s="22"/>
      <c r="S42" s="24"/>
      <c r="T42" s="22"/>
      <c r="U42" s="23"/>
      <c r="V42" s="22"/>
      <c r="W42" s="23"/>
      <c r="X42" s="22"/>
      <c r="Y42" s="24"/>
    </row>
    <row r="43" spans="1:25" ht="14.7" thickBot="1" x14ac:dyDescent="0.6">
      <c r="A43" s="19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x14ac:dyDescent="0.55000000000000004">
      <c r="A44" s="19"/>
      <c r="B44" s="52"/>
      <c r="C44" s="53"/>
      <c r="D44" s="53"/>
      <c r="E44" s="54"/>
      <c r="F44" s="52"/>
      <c r="G44" s="53"/>
      <c r="H44" s="53"/>
      <c r="I44" s="54"/>
      <c r="J44" s="52"/>
      <c r="K44" s="53"/>
      <c r="L44" s="53"/>
      <c r="M44" s="54"/>
      <c r="N44" s="52"/>
      <c r="O44" s="53"/>
      <c r="P44" s="52"/>
      <c r="Q44" s="53"/>
      <c r="R44" s="52"/>
      <c r="S44" s="54"/>
      <c r="T44" s="52"/>
      <c r="U44" s="53"/>
      <c r="V44" s="52"/>
      <c r="W44" s="53"/>
      <c r="X44" s="52"/>
      <c r="Y44" s="54"/>
    </row>
    <row r="45" spans="1:25" ht="14.7" thickBot="1" x14ac:dyDescent="0.6">
      <c r="A45" s="19"/>
      <c r="B45" s="19"/>
      <c r="C45" s="20"/>
      <c r="D45" s="20"/>
      <c r="E45" s="21"/>
      <c r="F45" s="19"/>
      <c r="G45" s="20"/>
      <c r="H45" s="20"/>
      <c r="I45" s="21"/>
      <c r="J45" s="19"/>
      <c r="K45" s="20"/>
      <c r="L45" s="20"/>
      <c r="M45" s="21"/>
      <c r="N45" s="22"/>
      <c r="O45" s="23"/>
      <c r="P45" s="22"/>
      <c r="Q45" s="23"/>
      <c r="R45" s="22"/>
      <c r="S45" s="24"/>
      <c r="T45" s="22"/>
      <c r="U45" s="23"/>
      <c r="V45" s="22"/>
      <c r="W45" s="23"/>
      <c r="X45" s="22"/>
      <c r="Y45" s="24"/>
    </row>
    <row r="46" spans="1:25" ht="14.7" thickBot="1" x14ac:dyDescent="0.6">
      <c r="A46" s="19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x14ac:dyDescent="0.55000000000000004">
      <c r="A47" s="18"/>
      <c r="B47" s="52"/>
      <c r="C47" s="53"/>
      <c r="D47" s="53"/>
      <c r="E47" s="54"/>
      <c r="F47" s="52"/>
      <c r="G47" s="53"/>
      <c r="H47" s="53"/>
      <c r="I47" s="54"/>
      <c r="J47" s="52"/>
      <c r="K47" s="53"/>
      <c r="L47" s="53"/>
      <c r="M47" s="54"/>
      <c r="N47" s="53"/>
      <c r="O47" s="53"/>
      <c r="P47" s="52"/>
      <c r="Q47" s="53"/>
      <c r="R47" s="52"/>
      <c r="S47" s="54"/>
      <c r="T47" s="52"/>
      <c r="U47" s="53"/>
      <c r="V47" s="52"/>
      <c r="W47" s="53"/>
      <c r="X47" s="52"/>
      <c r="Y47" s="54"/>
    </row>
    <row r="48" spans="1:25" ht="14.7" thickBot="1" x14ac:dyDescent="0.6">
      <c r="A48" s="19"/>
      <c r="B48" s="19"/>
      <c r="C48" s="20"/>
      <c r="D48" s="20"/>
      <c r="E48" s="21"/>
      <c r="F48" s="19"/>
      <c r="G48" s="20"/>
      <c r="H48" s="20"/>
      <c r="I48" s="21"/>
      <c r="J48" s="19"/>
      <c r="K48" s="20"/>
      <c r="L48" s="20"/>
      <c r="M48" s="21"/>
      <c r="N48" s="23"/>
      <c r="O48" s="23"/>
      <c r="P48" s="22"/>
      <c r="Q48" s="23"/>
      <c r="R48" s="22"/>
      <c r="S48" s="24"/>
      <c r="T48" s="22"/>
      <c r="U48" s="23"/>
      <c r="V48" s="22"/>
      <c r="W48" s="23"/>
      <c r="X48" s="22"/>
      <c r="Y48" s="24"/>
    </row>
    <row r="49" spans="1:25" ht="14.7" thickBot="1" x14ac:dyDescent="0.6">
      <c r="A49" s="2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x14ac:dyDescent="0.55000000000000004">
      <c r="T50" s="51"/>
      <c r="U50" s="51"/>
      <c r="V50" s="51"/>
      <c r="W50" s="51"/>
      <c r="X50" s="51"/>
      <c r="Y50" s="51"/>
    </row>
    <row r="51" spans="1:25" x14ac:dyDescent="0.55000000000000004">
      <c r="T51" s="9"/>
      <c r="U51" s="9"/>
      <c r="V51" s="9"/>
      <c r="W51" s="9"/>
      <c r="X51" s="9"/>
      <c r="Y51" s="9"/>
    </row>
    <row r="52" spans="1:25" x14ac:dyDescent="0.55000000000000004">
      <c r="T52" s="9"/>
      <c r="U52" s="9"/>
      <c r="V52" s="9"/>
      <c r="W52" s="9"/>
      <c r="X52" s="9"/>
      <c r="Y52" s="9"/>
    </row>
    <row r="53" spans="1:25" x14ac:dyDescent="0.55000000000000004">
      <c r="T53" s="51"/>
      <c r="U53" s="51"/>
      <c r="V53" s="51"/>
      <c r="W53" s="51"/>
      <c r="X53" s="51"/>
      <c r="Y53" s="51"/>
    </row>
    <row r="54" spans="1:25" x14ac:dyDescent="0.55000000000000004">
      <c r="T54" s="9"/>
      <c r="U54" s="9"/>
      <c r="V54" s="9"/>
      <c r="W54" s="9"/>
      <c r="X54" s="9"/>
      <c r="Y54" s="9"/>
    </row>
    <row r="55" spans="1:25" x14ac:dyDescent="0.55000000000000004">
      <c r="T55" s="9"/>
      <c r="U55" s="9"/>
      <c r="V55" s="9"/>
      <c r="W55" s="9"/>
      <c r="X55" s="9"/>
      <c r="Y55" s="9"/>
    </row>
    <row r="56" spans="1:25" x14ac:dyDescent="0.55000000000000004">
      <c r="T56" s="51"/>
      <c r="U56" s="51"/>
      <c r="V56" s="51"/>
      <c r="W56" s="51"/>
      <c r="X56" s="51"/>
      <c r="Y56" s="51"/>
    </row>
    <row r="57" spans="1:25" x14ac:dyDescent="0.55000000000000004">
      <c r="T57" s="9"/>
      <c r="U57" s="9"/>
      <c r="V57" s="9"/>
      <c r="W57" s="9"/>
      <c r="X57" s="9"/>
      <c r="Y57" s="9"/>
    </row>
    <row r="58" spans="1:25" x14ac:dyDescent="0.55000000000000004">
      <c r="T58" s="9"/>
      <c r="U58" s="9"/>
      <c r="V58" s="9"/>
      <c r="W58" s="9"/>
      <c r="X58" s="9"/>
      <c r="Y58" s="9"/>
    </row>
  </sheetData>
  <mergeCells count="156">
    <mergeCell ref="A1:M1"/>
    <mergeCell ref="N1:S1"/>
    <mergeCell ref="T1:Y1"/>
    <mergeCell ref="B2:E2"/>
    <mergeCell ref="F2:I2"/>
    <mergeCell ref="J2:M2"/>
    <mergeCell ref="N2:O2"/>
    <mergeCell ref="P2:Q2"/>
    <mergeCell ref="R2:S2"/>
    <mergeCell ref="T2:U2"/>
    <mergeCell ref="V2:W2"/>
    <mergeCell ref="X2:Y2"/>
    <mergeCell ref="B5:E5"/>
    <mergeCell ref="F5:I5"/>
    <mergeCell ref="J5:M5"/>
    <mergeCell ref="N5:O5"/>
    <mergeCell ref="P5:Q5"/>
    <mergeCell ref="R5:S5"/>
    <mergeCell ref="T5:U5"/>
    <mergeCell ref="V5:W5"/>
    <mergeCell ref="X5:Y5"/>
    <mergeCell ref="B8:E8"/>
    <mergeCell ref="F8:I8"/>
    <mergeCell ref="J8:M8"/>
    <mergeCell ref="N8:O8"/>
    <mergeCell ref="P8:Q8"/>
    <mergeCell ref="R8:S8"/>
    <mergeCell ref="T8:U8"/>
    <mergeCell ref="V8:W8"/>
    <mergeCell ref="X8:Y8"/>
    <mergeCell ref="T11:U11"/>
    <mergeCell ref="V11:W11"/>
    <mergeCell ref="X11:Y11"/>
    <mergeCell ref="B14:E14"/>
    <mergeCell ref="F14:I14"/>
    <mergeCell ref="J14:M14"/>
    <mergeCell ref="N14:O14"/>
    <mergeCell ref="P14:Q14"/>
    <mergeCell ref="R14:S14"/>
    <mergeCell ref="T14:U14"/>
    <mergeCell ref="B11:E11"/>
    <mergeCell ref="F11:I11"/>
    <mergeCell ref="J11:M11"/>
    <mergeCell ref="N11:O11"/>
    <mergeCell ref="P11:Q11"/>
    <mergeCell ref="R11:S11"/>
    <mergeCell ref="V14:W14"/>
    <mergeCell ref="X14:Y14"/>
    <mergeCell ref="B17:E17"/>
    <mergeCell ref="F17:I17"/>
    <mergeCell ref="J17:M17"/>
    <mergeCell ref="N17:O17"/>
    <mergeCell ref="P17:Q17"/>
    <mergeCell ref="R17:S17"/>
    <mergeCell ref="T17:U17"/>
    <mergeCell ref="V17:W17"/>
    <mergeCell ref="X17:Y17"/>
    <mergeCell ref="B20:E20"/>
    <mergeCell ref="F20:I20"/>
    <mergeCell ref="J20:M20"/>
    <mergeCell ref="N20:O20"/>
    <mergeCell ref="P20:Q20"/>
    <mergeCell ref="R20:S20"/>
    <mergeCell ref="T20:U20"/>
    <mergeCell ref="V20:W20"/>
    <mergeCell ref="X20:Y20"/>
    <mergeCell ref="T23:U23"/>
    <mergeCell ref="V23:W23"/>
    <mergeCell ref="X23:Y23"/>
    <mergeCell ref="B26:E26"/>
    <mergeCell ref="F26:I26"/>
    <mergeCell ref="J26:M26"/>
    <mergeCell ref="N26:O26"/>
    <mergeCell ref="P26:Q26"/>
    <mergeCell ref="R26:S26"/>
    <mergeCell ref="T26:U26"/>
    <mergeCell ref="B23:E23"/>
    <mergeCell ref="F23:I23"/>
    <mergeCell ref="J23:M23"/>
    <mergeCell ref="N23:O23"/>
    <mergeCell ref="P23:Q23"/>
    <mergeCell ref="R23:S23"/>
    <mergeCell ref="V26:W26"/>
    <mergeCell ref="X26:Y26"/>
    <mergeCell ref="B29:E29"/>
    <mergeCell ref="F29:I29"/>
    <mergeCell ref="J29:M29"/>
    <mergeCell ref="N29:O29"/>
    <mergeCell ref="P29:Q29"/>
    <mergeCell ref="R29:S29"/>
    <mergeCell ref="T29:U29"/>
    <mergeCell ref="V29:W29"/>
    <mergeCell ref="X29:Y29"/>
    <mergeCell ref="B32:E32"/>
    <mergeCell ref="F32:I32"/>
    <mergeCell ref="J32:M32"/>
    <mergeCell ref="N32:O32"/>
    <mergeCell ref="P32:Q32"/>
    <mergeCell ref="R32:S32"/>
    <mergeCell ref="T32:U32"/>
    <mergeCell ref="V32:W32"/>
    <mergeCell ref="X32:Y32"/>
    <mergeCell ref="T35:U35"/>
    <mergeCell ref="V35:W35"/>
    <mergeCell ref="X35:Y35"/>
    <mergeCell ref="B38:E38"/>
    <mergeCell ref="F38:I38"/>
    <mergeCell ref="J38:M38"/>
    <mergeCell ref="N38:O38"/>
    <mergeCell ref="P38:Q38"/>
    <mergeCell ref="R38:S38"/>
    <mergeCell ref="T38:U38"/>
    <mergeCell ref="B35:E35"/>
    <mergeCell ref="F35:I35"/>
    <mergeCell ref="J35:M35"/>
    <mergeCell ref="N35:O35"/>
    <mergeCell ref="P35:Q35"/>
    <mergeCell ref="R35:S35"/>
    <mergeCell ref="V38:W38"/>
    <mergeCell ref="X38:Y38"/>
    <mergeCell ref="B41:E41"/>
    <mergeCell ref="F41:I41"/>
    <mergeCell ref="J41:M41"/>
    <mergeCell ref="N41:O41"/>
    <mergeCell ref="P41:Q41"/>
    <mergeCell ref="R41:S41"/>
    <mergeCell ref="T41:U41"/>
    <mergeCell ref="V41:W41"/>
    <mergeCell ref="B47:E47"/>
    <mergeCell ref="F47:I47"/>
    <mergeCell ref="J47:M47"/>
    <mergeCell ref="N47:O47"/>
    <mergeCell ref="P47:Q47"/>
    <mergeCell ref="R47:S47"/>
    <mergeCell ref="X41:Y41"/>
    <mergeCell ref="B44:E44"/>
    <mergeCell ref="F44:I44"/>
    <mergeCell ref="J44:M44"/>
    <mergeCell ref="N44:O44"/>
    <mergeCell ref="P44:Q44"/>
    <mergeCell ref="R44:S44"/>
    <mergeCell ref="T44:U44"/>
    <mergeCell ref="V44:W44"/>
    <mergeCell ref="X44:Y44"/>
    <mergeCell ref="T53:U53"/>
    <mergeCell ref="V53:W53"/>
    <mergeCell ref="X53:Y53"/>
    <mergeCell ref="T56:U56"/>
    <mergeCell ref="V56:W56"/>
    <mergeCell ref="X56:Y56"/>
    <mergeCell ref="T47:U47"/>
    <mergeCell ref="V47:W47"/>
    <mergeCell ref="X47:Y47"/>
    <mergeCell ref="T50:U50"/>
    <mergeCell ref="V50:W50"/>
    <mergeCell ref="X50:Y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5"/>
  <sheetViews>
    <sheetView zoomScale="74" workbookViewId="0">
      <selection activeCell="I24" sqref="I24"/>
    </sheetView>
  </sheetViews>
  <sheetFormatPr defaultRowHeight="14.4" x14ac:dyDescent="0.55000000000000004"/>
  <cols>
    <col min="1" max="1" width="9.1015625" bestFit="1" customWidth="1"/>
    <col min="2" max="7" width="12.20703125" bestFit="1" customWidth="1"/>
    <col min="8" max="11" width="12" bestFit="1" customWidth="1"/>
    <col min="12" max="13" width="11.68359375" bestFit="1" customWidth="1"/>
  </cols>
  <sheetData>
    <row r="1" spans="1:14" ht="14.7" thickBot="1" x14ac:dyDescent="0.6">
      <c r="B1" s="58" t="s">
        <v>58</v>
      </c>
      <c r="C1" s="58"/>
      <c r="D1" s="58"/>
      <c r="E1" s="58"/>
      <c r="F1" s="58"/>
      <c r="G1" s="58"/>
      <c r="H1" s="58" t="s">
        <v>59</v>
      </c>
      <c r="I1" s="58"/>
      <c r="J1" s="58"/>
      <c r="K1" s="58"/>
      <c r="L1" s="58"/>
      <c r="M1" s="58"/>
      <c r="N1" s="25"/>
    </row>
    <row r="2" spans="1:14" x14ac:dyDescent="0.55000000000000004">
      <c r="B2" s="55">
        <v>1</v>
      </c>
      <c r="C2" s="56"/>
      <c r="D2" s="55">
        <v>2</v>
      </c>
      <c r="E2" s="56"/>
      <c r="F2" s="55">
        <v>3</v>
      </c>
      <c r="G2" s="57"/>
      <c r="H2" s="55">
        <v>1</v>
      </c>
      <c r="I2" s="56"/>
      <c r="J2" s="55">
        <v>2</v>
      </c>
      <c r="K2" s="56"/>
      <c r="L2" s="55">
        <v>3</v>
      </c>
      <c r="M2" s="57"/>
    </row>
    <row r="3" spans="1:14" ht="14.7" thickBot="1" x14ac:dyDescent="0.6">
      <c r="B3" s="14" t="s">
        <v>1</v>
      </c>
      <c r="C3" s="15" t="s">
        <v>2</v>
      </c>
      <c r="D3" s="14" t="s">
        <v>1</v>
      </c>
      <c r="E3" s="15" t="s">
        <v>2</v>
      </c>
      <c r="F3" s="14" t="s">
        <v>1</v>
      </c>
      <c r="G3" s="16" t="s">
        <v>2</v>
      </c>
      <c r="H3" s="14" t="s">
        <v>1</v>
      </c>
      <c r="I3" s="15" t="s">
        <v>2</v>
      </c>
      <c r="J3" s="14" t="s">
        <v>1</v>
      </c>
      <c r="K3" s="15" t="s">
        <v>2</v>
      </c>
      <c r="L3" s="14" t="s">
        <v>1</v>
      </c>
      <c r="M3" s="16" t="s">
        <v>2</v>
      </c>
    </row>
    <row r="4" spans="1:14" x14ac:dyDescent="0.55000000000000004">
      <c r="A4" s="1">
        <v>0</v>
      </c>
      <c r="B4" s="10">
        <v>0.40772532188841204</v>
      </c>
      <c r="C4" s="10">
        <v>0.59227467811158796</v>
      </c>
      <c r="D4" s="10">
        <v>0.40499510284035262</v>
      </c>
      <c r="E4" s="10">
        <v>0.59500489715964744</v>
      </c>
      <c r="F4" s="10">
        <v>0.40102040816326529</v>
      </c>
      <c r="G4" s="10">
        <v>0.59897959183673466</v>
      </c>
      <c r="H4">
        <v>3040000</v>
      </c>
      <c r="I4">
        <v>4416000</v>
      </c>
      <c r="J4">
        <v>3308000</v>
      </c>
      <c r="K4">
        <v>4860000</v>
      </c>
      <c r="L4">
        <v>3144000</v>
      </c>
      <c r="M4">
        <v>4696000</v>
      </c>
    </row>
    <row r="5" spans="1:14" x14ac:dyDescent="0.55000000000000004">
      <c r="A5" s="3">
        <v>17</v>
      </c>
      <c r="B5" s="10">
        <v>0.25453629032258063</v>
      </c>
      <c r="C5" s="10">
        <v>0.74546370967741937</v>
      </c>
      <c r="D5" s="10">
        <v>0.24328512396694216</v>
      </c>
      <c r="E5" s="10">
        <v>0.75671487603305787</v>
      </c>
      <c r="F5" s="10">
        <v>0.23779904306220095</v>
      </c>
      <c r="G5" s="10">
        <v>0.76220095693779899</v>
      </c>
      <c r="H5">
        <v>2020000</v>
      </c>
      <c r="I5">
        <v>5916000</v>
      </c>
      <c r="J5">
        <v>1884000</v>
      </c>
      <c r="K5">
        <v>5860000</v>
      </c>
      <c r="L5">
        <v>1988000</v>
      </c>
      <c r="M5">
        <v>6372000</v>
      </c>
    </row>
    <row r="6" spans="1:14" x14ac:dyDescent="0.55000000000000004">
      <c r="A6" s="3">
        <v>22</v>
      </c>
      <c r="B6" s="10">
        <v>0.25453629032258063</v>
      </c>
      <c r="C6" s="10">
        <v>0.74546370967741937</v>
      </c>
      <c r="D6" s="10">
        <v>0.24328512396694216</v>
      </c>
      <c r="E6" s="10">
        <v>0.75671487603305787</v>
      </c>
      <c r="F6" s="10">
        <v>0.23779904306220095</v>
      </c>
      <c r="G6" s="10">
        <v>0.76220095693779899</v>
      </c>
      <c r="H6">
        <v>1708000</v>
      </c>
      <c r="I6">
        <v>10792000</v>
      </c>
      <c r="J6">
        <v>1536000</v>
      </c>
      <c r="K6">
        <v>10612000</v>
      </c>
      <c r="L6">
        <v>1216000</v>
      </c>
      <c r="M6">
        <v>10620000</v>
      </c>
    </row>
    <row r="7" spans="1:14" x14ac:dyDescent="0.55000000000000004">
      <c r="A7" s="3">
        <v>26</v>
      </c>
      <c r="B7" s="10">
        <v>7.5552693711096797E-2</v>
      </c>
      <c r="C7" s="10">
        <v>0.92444730628890315</v>
      </c>
      <c r="D7" s="10">
        <v>6.2930842784078275E-2</v>
      </c>
      <c r="E7" s="10">
        <v>0.93706915721592177</v>
      </c>
      <c r="F7" s="10">
        <v>6.1137238135955535E-2</v>
      </c>
      <c r="G7" s="10">
        <v>0.93886276186404449</v>
      </c>
      <c r="H7">
        <v>1408000</v>
      </c>
      <c r="I7">
        <v>17228000</v>
      </c>
      <c r="J7">
        <v>1132000</v>
      </c>
      <c r="K7">
        <v>16856000</v>
      </c>
      <c r="L7">
        <v>1144000</v>
      </c>
      <c r="M7">
        <v>17568000</v>
      </c>
    </row>
    <row r="8" spans="1:14" x14ac:dyDescent="0.55000000000000004">
      <c r="A8" s="3">
        <v>30</v>
      </c>
      <c r="B8" s="10">
        <v>4.786049012829377E-2</v>
      </c>
      <c r="C8" s="10">
        <v>0.95213950987170626</v>
      </c>
      <c r="D8" s="10">
        <v>4.9054469048003882E-2</v>
      </c>
      <c r="E8" s="10">
        <v>0.95094553095199608</v>
      </c>
      <c r="F8" s="10">
        <v>5.2340955047441282E-2</v>
      </c>
      <c r="G8" s="10">
        <v>0.9476590449525587</v>
      </c>
      <c r="H8">
        <v>2492000</v>
      </c>
      <c r="I8">
        <v>49576000</v>
      </c>
      <c r="J8">
        <v>2428000</v>
      </c>
      <c r="K8">
        <v>47068000</v>
      </c>
      <c r="L8">
        <v>2692000</v>
      </c>
      <c r="M8">
        <v>48740000</v>
      </c>
    </row>
    <row r="9" spans="1:14" x14ac:dyDescent="0.55000000000000004">
      <c r="A9" s="3">
        <v>41</v>
      </c>
      <c r="B9" s="10">
        <v>3.9748457522543898E-2</v>
      </c>
      <c r="C9" s="10">
        <v>0.96025154247745614</v>
      </c>
      <c r="D9" s="10">
        <v>4.2466262226074039E-2</v>
      </c>
      <c r="E9" s="10">
        <v>0.95753373777392592</v>
      </c>
      <c r="F9" s="10">
        <v>4.0255742363248873E-2</v>
      </c>
      <c r="G9" s="10">
        <v>0.95974425763675109</v>
      </c>
      <c r="H9">
        <v>1340000</v>
      </c>
      <c r="I9">
        <v>323720000</v>
      </c>
      <c r="J9">
        <v>13720000</v>
      </c>
      <c r="K9">
        <v>309360000</v>
      </c>
      <c r="L9">
        <v>13600000</v>
      </c>
      <c r="M9">
        <v>324240000</v>
      </c>
    </row>
    <row r="10" spans="1:14" x14ac:dyDescent="0.55000000000000004">
      <c r="A10" s="3">
        <v>48</v>
      </c>
      <c r="B10" s="10">
        <v>6.2617801047120419E-2</v>
      </c>
      <c r="C10" s="10">
        <v>0.93738219895287955</v>
      </c>
      <c r="D10" s="10">
        <v>6.7116249197174058E-2</v>
      </c>
      <c r="E10" s="10">
        <v>0.93288375080282593</v>
      </c>
      <c r="F10" s="10">
        <v>6.1574025428181148E-2</v>
      </c>
      <c r="G10" s="10">
        <v>0.93842597457181887</v>
      </c>
      <c r="H10">
        <v>2392000</v>
      </c>
      <c r="I10">
        <v>358080000</v>
      </c>
      <c r="J10">
        <v>25080000</v>
      </c>
      <c r="K10">
        <v>348600000</v>
      </c>
      <c r="L10">
        <v>23440000</v>
      </c>
      <c r="M10">
        <v>357240000</v>
      </c>
    </row>
    <row r="11" spans="1:14" ht="14.7" thickBot="1" x14ac:dyDescent="0.6">
      <c r="A11" s="5">
        <v>72</v>
      </c>
      <c r="B11" s="10">
        <v>0.11837902581847219</v>
      </c>
      <c r="C11" s="10">
        <v>0.88162097418152785</v>
      </c>
      <c r="D11" s="10">
        <v>0.11063257065948856</v>
      </c>
      <c r="E11" s="10">
        <v>0.8893674293405115</v>
      </c>
      <c r="F11" s="10">
        <v>8.5295304722184856E-2</v>
      </c>
      <c r="G11" s="10">
        <v>0.91470469527781517</v>
      </c>
      <c r="H11">
        <v>7116000</v>
      </c>
      <c r="I11">
        <v>529960000</v>
      </c>
      <c r="J11">
        <v>65760000</v>
      </c>
      <c r="K11">
        <v>528640000</v>
      </c>
      <c r="L11">
        <v>50720000</v>
      </c>
      <c r="M11">
        <v>543920000</v>
      </c>
    </row>
    <row r="12" spans="1:14" x14ac:dyDescent="0.55000000000000004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4" x14ac:dyDescent="0.55000000000000004">
      <c r="A13" s="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4" x14ac:dyDescent="0.55000000000000004">
      <c r="A14" s="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4" x14ac:dyDescent="0.55000000000000004">
      <c r="A15" s="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14" x14ac:dyDescent="0.55000000000000004">
      <c r="A16" s="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x14ac:dyDescent="0.55000000000000004">
      <c r="A17" s="3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55000000000000004">
      <c r="A18" s="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4.7" thickBot="1" x14ac:dyDescent="0.6">
      <c r="A19" s="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55000000000000004">
      <c r="A20" s="31">
        <v>0</v>
      </c>
      <c r="B20" s="34">
        <f>AVERAGE(B4,D4,F4)</f>
        <v>0.40458027763067667</v>
      </c>
      <c r="C20" s="2">
        <f>AVERAGE(C4,E4,G4)</f>
        <v>0.59541972236932328</v>
      </c>
      <c r="D20" s="1">
        <f>_xlfn.STDEV.S(B4,D4,F4)</f>
        <v>3.3716504832726015E-3</v>
      </c>
      <c r="E20" s="2">
        <f>_xlfn.STDEV.S(C4,E4,G4)</f>
        <v>3.371650483272569E-3</v>
      </c>
      <c r="F20" s="1"/>
      <c r="G20" s="34"/>
      <c r="H20" s="44">
        <f>AVEDEV(H4,J4,L4)</f>
        <v>96000</v>
      </c>
      <c r="I20" s="40">
        <f>AVERAGE(I4,K4,M4)</f>
        <v>4657333.333333333</v>
      </c>
      <c r="J20" s="38">
        <f>_xlfn.STDEV.P(H4,J4,L4)</f>
        <v>110320.74449833388</v>
      </c>
      <c r="K20" s="38">
        <f>_xlfn.STDEV.P(I4,K4,M4)</f>
        <v>183312.72611457054</v>
      </c>
      <c r="L20" s="51"/>
      <c r="M20" s="51"/>
    </row>
    <row r="21" spans="1:13" x14ac:dyDescent="0.55000000000000004">
      <c r="A21" s="32">
        <v>17</v>
      </c>
      <c r="B21" s="7">
        <f t="shared" ref="B21:C35" si="0">AVERAGE(B5,D5,F5)</f>
        <v>0.24520681911724126</v>
      </c>
      <c r="C21" s="4">
        <f t="shared" si="0"/>
        <v>0.75479318088275882</v>
      </c>
      <c r="D21" s="3">
        <f t="shared" ref="D21:E35" si="1">_xlfn.STDEV.S(B5,D5,F5)</f>
        <v>8.5324993789501081E-3</v>
      </c>
      <c r="E21" s="4">
        <f t="shared" si="1"/>
        <v>8.5324993789500873E-3</v>
      </c>
      <c r="F21" s="3"/>
      <c r="G21" s="7"/>
      <c r="H21" s="45">
        <f t="shared" ref="H21:H35" si="2">AVEDEV(H5,J5,L5)</f>
        <v>53333.333333333336</v>
      </c>
      <c r="I21" s="41">
        <f t="shared" ref="I21:I35" si="3">AVERAGE(I5,K5,M5)</f>
        <v>6049333.333333333</v>
      </c>
      <c r="J21" s="37">
        <f t="shared" ref="J21:K35" si="4">_xlfn.STDEV.P(H5,J5,L5)</f>
        <v>58057.442818872645</v>
      </c>
      <c r="K21" s="37">
        <f t="shared" si="4"/>
        <v>229302.32348486042</v>
      </c>
      <c r="L21" s="9"/>
      <c r="M21" s="9"/>
    </row>
    <row r="22" spans="1:13" x14ac:dyDescent="0.55000000000000004">
      <c r="A22" s="32">
        <v>22</v>
      </c>
      <c r="B22" s="7">
        <f t="shared" si="0"/>
        <v>0.24520681911724126</v>
      </c>
      <c r="C22" s="4">
        <f t="shared" si="0"/>
        <v>0.75479318088275882</v>
      </c>
      <c r="D22" s="3">
        <f t="shared" si="1"/>
        <v>8.5324993789501081E-3</v>
      </c>
      <c r="E22" s="4">
        <f t="shared" si="1"/>
        <v>8.5324993789500873E-3</v>
      </c>
      <c r="F22" s="3"/>
      <c r="G22" s="7"/>
      <c r="H22" s="45">
        <f t="shared" si="2"/>
        <v>180444.44444444441</v>
      </c>
      <c r="I22" s="41">
        <f t="shared" si="3"/>
        <v>10674666.666666666</v>
      </c>
      <c r="J22" s="37">
        <f t="shared" si="4"/>
        <v>203864.87899804831</v>
      </c>
      <c r="K22" s="37">
        <f t="shared" si="4"/>
        <v>83031.453210348074</v>
      </c>
      <c r="L22" s="9"/>
      <c r="M22" s="9"/>
    </row>
    <row r="23" spans="1:13" x14ac:dyDescent="0.55000000000000004">
      <c r="A23" s="32">
        <v>26</v>
      </c>
      <c r="B23" s="7">
        <f t="shared" si="0"/>
        <v>6.6540258210376874E-2</v>
      </c>
      <c r="C23" s="4">
        <f t="shared" si="0"/>
        <v>0.9334597417896231</v>
      </c>
      <c r="D23" s="3">
        <f t="shared" si="1"/>
        <v>7.8563509118050167E-3</v>
      </c>
      <c r="E23" s="4">
        <f t="shared" si="1"/>
        <v>7.856350911805067E-3</v>
      </c>
      <c r="F23" s="3"/>
      <c r="G23" s="7"/>
      <c r="H23" s="45">
        <f t="shared" si="2"/>
        <v>120000</v>
      </c>
      <c r="I23" s="41">
        <f t="shared" si="3"/>
        <v>17217333.333333332</v>
      </c>
      <c r="J23" s="37">
        <f t="shared" si="4"/>
        <v>127373.46662472526</v>
      </c>
      <c r="K23" s="37">
        <f t="shared" si="4"/>
        <v>290770.6236117321</v>
      </c>
      <c r="L23" s="51"/>
      <c r="M23" s="51"/>
    </row>
    <row r="24" spans="1:13" x14ac:dyDescent="0.55000000000000004">
      <c r="A24" s="32">
        <v>30</v>
      </c>
      <c r="B24" s="7">
        <f t="shared" si="0"/>
        <v>4.975197140791298E-2</v>
      </c>
      <c r="C24" s="4">
        <f t="shared" si="0"/>
        <v>0.95024802859208701</v>
      </c>
      <c r="D24" s="3">
        <f t="shared" si="1"/>
        <v>2.3202421488902722E-3</v>
      </c>
      <c r="E24" s="4">
        <f t="shared" si="1"/>
        <v>2.3202421488902848E-3</v>
      </c>
      <c r="F24" s="3"/>
      <c r="G24" s="7"/>
      <c r="H24" s="45">
        <f t="shared" si="2"/>
        <v>103111.11111111117</v>
      </c>
      <c r="I24" s="41">
        <f t="shared" si="3"/>
        <v>48461333.333333336</v>
      </c>
      <c r="J24" s="37">
        <f t="shared" si="4"/>
        <v>112443.56609230941</v>
      </c>
      <c r="K24" s="37">
        <f t="shared" si="4"/>
        <v>1042675.191781005</v>
      </c>
      <c r="L24" s="9"/>
      <c r="M24" s="9"/>
    </row>
    <row r="25" spans="1:13" x14ac:dyDescent="0.55000000000000004">
      <c r="A25" s="32">
        <v>41</v>
      </c>
      <c r="B25" s="7">
        <f t="shared" si="0"/>
        <v>4.0823487370622268E-2</v>
      </c>
      <c r="C25" s="4">
        <f t="shared" si="0"/>
        <v>0.95917651262937775</v>
      </c>
      <c r="D25" s="3">
        <f t="shared" si="1"/>
        <v>1.4451181255110959E-3</v>
      </c>
      <c r="E25" s="4">
        <f t="shared" si="1"/>
        <v>1.4451181255111269E-3</v>
      </c>
      <c r="F25" s="3"/>
      <c r="G25" s="7"/>
      <c r="H25" s="45">
        <f t="shared" si="2"/>
        <v>5475555.555555555</v>
      </c>
      <c r="I25" s="41">
        <f t="shared" si="3"/>
        <v>319106666.66666669</v>
      </c>
      <c r="J25" s="37">
        <f t="shared" si="4"/>
        <v>5807910.3145815041</v>
      </c>
      <c r="K25" s="37">
        <f t="shared" si="4"/>
        <v>6895202.8412674144</v>
      </c>
      <c r="L25" s="9"/>
      <c r="M25" s="9"/>
    </row>
    <row r="26" spans="1:13" x14ac:dyDescent="0.55000000000000004">
      <c r="A26" s="32">
        <v>48</v>
      </c>
      <c r="B26" s="7">
        <f t="shared" si="0"/>
        <v>6.376935855749187E-2</v>
      </c>
      <c r="C26" s="4">
        <f t="shared" si="0"/>
        <v>0.93623064144250812</v>
      </c>
      <c r="D26" s="3">
        <f t="shared" si="1"/>
        <v>2.9451017980992055E-3</v>
      </c>
      <c r="E26" s="4">
        <f t="shared" si="1"/>
        <v>2.9451017980992129E-3</v>
      </c>
      <c r="F26" s="3"/>
      <c r="G26" s="7"/>
      <c r="H26" s="45">
        <f t="shared" si="2"/>
        <v>9719111.1111111101</v>
      </c>
      <c r="I26" s="41">
        <f t="shared" si="3"/>
        <v>354640000</v>
      </c>
      <c r="J26" s="37">
        <f t="shared" si="4"/>
        <v>10330393.388228523</v>
      </c>
      <c r="K26" s="37">
        <f t="shared" si="4"/>
        <v>4284670.3490467034</v>
      </c>
      <c r="L26" s="51"/>
      <c r="M26" s="51"/>
    </row>
    <row r="27" spans="1:13" ht="14.7" thickBot="1" x14ac:dyDescent="0.6">
      <c r="A27" s="32">
        <v>72</v>
      </c>
      <c r="B27" s="7">
        <f t="shared" si="0"/>
        <v>0.10476896706671519</v>
      </c>
      <c r="C27" s="4">
        <f t="shared" si="0"/>
        <v>0.89523103293328488</v>
      </c>
      <c r="D27" s="3">
        <f t="shared" si="1"/>
        <v>1.7303743401764864E-2</v>
      </c>
      <c r="E27" s="4">
        <f t="shared" si="1"/>
        <v>1.7303743401764837E-2</v>
      </c>
      <c r="F27" s="5"/>
      <c r="G27" s="8"/>
      <c r="H27" s="46">
        <f t="shared" si="2"/>
        <v>22721777.77777778</v>
      </c>
      <c r="I27" s="47">
        <f t="shared" si="3"/>
        <v>534173333.33333331</v>
      </c>
      <c r="J27" s="39">
        <f t="shared" si="4"/>
        <v>24869948.737828597</v>
      </c>
      <c r="K27" s="39">
        <f t="shared" si="4"/>
        <v>6912970.0965327173</v>
      </c>
      <c r="L27" s="9"/>
      <c r="M27" s="9"/>
    </row>
    <row r="28" spans="1:13" x14ac:dyDescent="0.55000000000000004">
      <c r="A28" s="31">
        <v>0</v>
      </c>
      <c r="B28" s="34" t="e">
        <f t="shared" si="0"/>
        <v>#DIV/0!</v>
      </c>
      <c r="C28" s="2" t="e">
        <f t="shared" si="0"/>
        <v>#DIV/0!</v>
      </c>
      <c r="D28" s="1" t="e">
        <f t="shared" si="1"/>
        <v>#DIV/0!</v>
      </c>
      <c r="E28" s="2" t="e">
        <f t="shared" si="1"/>
        <v>#DIV/0!</v>
      </c>
      <c r="F28" s="1"/>
      <c r="G28" s="34"/>
      <c r="H28" s="44" t="e">
        <f t="shared" si="2"/>
        <v>#NUM!</v>
      </c>
      <c r="I28" s="40" t="e">
        <f t="shared" si="3"/>
        <v>#DIV/0!</v>
      </c>
      <c r="J28" s="38" t="e">
        <f t="shared" si="4"/>
        <v>#DIV/0!</v>
      </c>
      <c r="K28" s="38" t="e">
        <f t="shared" si="4"/>
        <v>#DIV/0!</v>
      </c>
      <c r="L28" s="9"/>
      <c r="M28" s="9"/>
    </row>
    <row r="29" spans="1:13" x14ac:dyDescent="0.55000000000000004">
      <c r="A29" s="32">
        <v>17</v>
      </c>
      <c r="B29" s="7" t="e">
        <f t="shared" si="0"/>
        <v>#DIV/0!</v>
      </c>
      <c r="C29" s="4" t="e">
        <f t="shared" si="0"/>
        <v>#DIV/0!</v>
      </c>
      <c r="D29" s="3" t="e">
        <f t="shared" si="1"/>
        <v>#DIV/0!</v>
      </c>
      <c r="E29" s="4" t="e">
        <f t="shared" si="1"/>
        <v>#DIV/0!</v>
      </c>
      <c r="F29" s="3"/>
      <c r="G29" s="7"/>
      <c r="H29" s="45" t="e">
        <f t="shared" si="2"/>
        <v>#NUM!</v>
      </c>
      <c r="I29" s="41" t="e">
        <f t="shared" si="3"/>
        <v>#DIV/0!</v>
      </c>
      <c r="J29" s="37" t="e">
        <f t="shared" si="4"/>
        <v>#DIV/0!</v>
      </c>
      <c r="K29" s="37" t="e">
        <f t="shared" si="4"/>
        <v>#DIV/0!</v>
      </c>
    </row>
    <row r="30" spans="1:13" x14ac:dyDescent="0.55000000000000004">
      <c r="A30" s="32">
        <v>22</v>
      </c>
      <c r="B30" s="7" t="e">
        <f t="shared" si="0"/>
        <v>#DIV/0!</v>
      </c>
      <c r="C30" s="4" t="e">
        <f t="shared" si="0"/>
        <v>#DIV/0!</v>
      </c>
      <c r="D30" s="3" t="e">
        <f t="shared" si="1"/>
        <v>#DIV/0!</v>
      </c>
      <c r="E30" s="4" t="e">
        <f t="shared" si="1"/>
        <v>#DIV/0!</v>
      </c>
      <c r="F30" s="3"/>
      <c r="G30" s="7"/>
      <c r="H30" s="45" t="e">
        <f t="shared" si="2"/>
        <v>#NUM!</v>
      </c>
      <c r="I30" s="41" t="e">
        <f t="shared" si="3"/>
        <v>#DIV/0!</v>
      </c>
      <c r="J30" s="37" t="e">
        <f t="shared" si="4"/>
        <v>#DIV/0!</v>
      </c>
      <c r="K30" s="37" t="e">
        <f t="shared" si="4"/>
        <v>#DIV/0!</v>
      </c>
    </row>
    <row r="31" spans="1:13" x14ac:dyDescent="0.55000000000000004">
      <c r="A31" s="32">
        <v>26</v>
      </c>
      <c r="B31" s="7" t="e">
        <f t="shared" si="0"/>
        <v>#DIV/0!</v>
      </c>
      <c r="C31" s="4" t="e">
        <f t="shared" si="0"/>
        <v>#DIV/0!</v>
      </c>
      <c r="D31" s="3" t="e">
        <f t="shared" si="1"/>
        <v>#DIV/0!</v>
      </c>
      <c r="E31" s="4" t="e">
        <f t="shared" si="1"/>
        <v>#DIV/0!</v>
      </c>
      <c r="F31" s="3"/>
      <c r="G31" s="7"/>
      <c r="H31" s="45" t="e">
        <f t="shared" si="2"/>
        <v>#NUM!</v>
      </c>
      <c r="I31" s="41" t="e">
        <f t="shared" si="3"/>
        <v>#DIV/0!</v>
      </c>
      <c r="J31" s="37" t="e">
        <f t="shared" si="4"/>
        <v>#DIV/0!</v>
      </c>
      <c r="K31" s="37" t="e">
        <f t="shared" si="4"/>
        <v>#DIV/0!</v>
      </c>
    </row>
    <row r="32" spans="1:13" x14ac:dyDescent="0.55000000000000004">
      <c r="A32" s="32">
        <v>30</v>
      </c>
      <c r="B32" s="7" t="e">
        <f t="shared" si="0"/>
        <v>#DIV/0!</v>
      </c>
      <c r="C32" s="4" t="e">
        <f t="shared" si="0"/>
        <v>#DIV/0!</v>
      </c>
      <c r="D32" s="3" t="e">
        <f t="shared" si="1"/>
        <v>#DIV/0!</v>
      </c>
      <c r="E32" s="4" t="e">
        <f t="shared" si="1"/>
        <v>#DIV/0!</v>
      </c>
      <c r="F32" s="3"/>
      <c r="G32" s="7"/>
      <c r="H32" s="45" t="e">
        <f t="shared" si="2"/>
        <v>#NUM!</v>
      </c>
      <c r="I32" s="41" t="e">
        <f t="shared" si="3"/>
        <v>#DIV/0!</v>
      </c>
      <c r="J32" s="37" t="e">
        <f t="shared" si="4"/>
        <v>#DIV/0!</v>
      </c>
      <c r="K32" s="37" t="e">
        <f t="shared" si="4"/>
        <v>#DIV/0!</v>
      </c>
    </row>
    <row r="33" spans="1:11" x14ac:dyDescent="0.55000000000000004">
      <c r="A33" s="32">
        <v>41</v>
      </c>
      <c r="B33" s="7" t="e">
        <f t="shared" si="0"/>
        <v>#DIV/0!</v>
      </c>
      <c r="C33" s="4" t="e">
        <f t="shared" si="0"/>
        <v>#DIV/0!</v>
      </c>
      <c r="D33" s="3" t="e">
        <f t="shared" si="1"/>
        <v>#DIV/0!</v>
      </c>
      <c r="E33" s="4" t="e">
        <f t="shared" si="1"/>
        <v>#DIV/0!</v>
      </c>
      <c r="F33" s="3"/>
      <c r="G33" s="7"/>
      <c r="H33" s="45" t="e">
        <f t="shared" si="2"/>
        <v>#NUM!</v>
      </c>
      <c r="I33" s="41" t="e">
        <f t="shared" si="3"/>
        <v>#DIV/0!</v>
      </c>
      <c r="J33" s="37" t="e">
        <f t="shared" si="4"/>
        <v>#DIV/0!</v>
      </c>
      <c r="K33" s="37" t="e">
        <f t="shared" si="4"/>
        <v>#DIV/0!</v>
      </c>
    </row>
    <row r="34" spans="1:11" x14ac:dyDescent="0.55000000000000004">
      <c r="A34" s="32">
        <v>48</v>
      </c>
      <c r="B34" s="7" t="e">
        <f t="shared" si="0"/>
        <v>#DIV/0!</v>
      </c>
      <c r="C34" s="4" t="e">
        <f t="shared" si="0"/>
        <v>#DIV/0!</v>
      </c>
      <c r="D34" s="3" t="e">
        <f t="shared" si="1"/>
        <v>#DIV/0!</v>
      </c>
      <c r="E34" s="4" t="e">
        <f t="shared" si="1"/>
        <v>#DIV/0!</v>
      </c>
      <c r="F34" s="3"/>
      <c r="G34" s="7"/>
      <c r="H34" s="45" t="e">
        <f t="shared" si="2"/>
        <v>#NUM!</v>
      </c>
      <c r="I34" s="41" t="e">
        <f t="shared" si="3"/>
        <v>#DIV/0!</v>
      </c>
      <c r="J34" s="37" t="e">
        <f t="shared" si="4"/>
        <v>#DIV/0!</v>
      </c>
      <c r="K34" s="37" t="e">
        <f t="shared" si="4"/>
        <v>#DIV/0!</v>
      </c>
    </row>
    <row r="35" spans="1:11" ht="14.7" thickBot="1" x14ac:dyDescent="0.6">
      <c r="A35" s="33">
        <v>72</v>
      </c>
      <c r="B35" s="8" t="e">
        <f t="shared" si="0"/>
        <v>#DIV/0!</v>
      </c>
      <c r="C35" s="6" t="e">
        <f t="shared" si="0"/>
        <v>#DIV/0!</v>
      </c>
      <c r="D35" s="5" t="e">
        <f t="shared" si="1"/>
        <v>#DIV/0!</v>
      </c>
      <c r="E35" s="6" t="e">
        <f t="shared" si="1"/>
        <v>#DIV/0!</v>
      </c>
      <c r="F35" s="5"/>
      <c r="G35" s="8"/>
      <c r="H35" s="46" t="e">
        <f t="shared" si="2"/>
        <v>#NUM!</v>
      </c>
      <c r="I35" s="47" t="e">
        <f t="shared" si="3"/>
        <v>#DIV/0!</v>
      </c>
      <c r="J35" s="39" t="e">
        <f t="shared" si="4"/>
        <v>#DIV/0!</v>
      </c>
      <c r="K35" s="39" t="e">
        <f t="shared" si="4"/>
        <v>#DIV/0!</v>
      </c>
    </row>
  </sheetData>
  <mergeCells count="11">
    <mergeCell ref="L20:M20"/>
    <mergeCell ref="L23:M23"/>
    <mergeCell ref="L26:M26"/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results_analysis</vt:lpstr>
      <vt:lpstr>results_analysis (2)</vt:lpstr>
      <vt:lpstr>results_analysis_neur</vt:lpstr>
      <vt:lpstr>results_analysis (2) rand</vt:lpstr>
      <vt:lpstr>results_analysis rand</vt:lpstr>
      <vt:lpstr>Sheet3</vt:lpstr>
      <vt:lpstr>results_analysis (2) rand (2)</vt:lpstr>
      <vt:lpstr>results_analysis rand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Clémence Joseph</cp:lastModifiedBy>
  <dcterms:created xsi:type="dcterms:W3CDTF">2021-11-05T12:07:15Z</dcterms:created>
  <dcterms:modified xsi:type="dcterms:W3CDTF">2021-11-29T16:22:03Z</dcterms:modified>
</cp:coreProperties>
</file>