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karoline_faust_kuleuven_be/Documents/MSysBioLab/Clémence/pairwise interactions/DATA/results/"/>
    </mc:Choice>
  </mc:AlternateContent>
  <xr:revisionPtr revIDLastSave="1093" documentId="8_{9BF3A3F5-FCA0-404C-89E7-1F898B3356A5}" xr6:coauthVersionLast="47" xr6:coauthVersionMax="47" xr10:uidLastSave="{A6D5B12B-83DA-432E-8E8E-6B5361094CCF}"/>
  <bookViews>
    <workbookView xWindow="57480" yWindow="-9510" windowWidth="29040" windowHeight="15225" xr2:uid="{3AA856BD-7662-4FAE-A0DA-B98CECF4C9C6}"/>
  </bookViews>
  <sheets>
    <sheet name="Monocutlures" sheetId="7" r:id="rId1"/>
    <sheet name="Sheet1" sheetId="1" state="hidden" r:id="rId2"/>
  </sheets>
  <definedNames>
    <definedName name="_xlnm._FilterDatabase" localSheetId="0" hidden="1">Monocutlures!$A$2:$K$294</definedName>
    <definedName name="_xlnm._FilterDatabase" localSheetId="1" hidden="1">Sheet1!$A$2:$K$404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7" l="1"/>
  <c r="I152" i="7"/>
  <c r="I138" i="7"/>
  <c r="I217" i="7"/>
  <c r="D124" i="7"/>
  <c r="D259" i="7"/>
  <c r="D275" i="7"/>
  <c r="D264" i="7"/>
  <c r="D249" i="7"/>
  <c r="D231" i="7"/>
  <c r="D134" i="7"/>
  <c r="D176" i="7"/>
  <c r="D158" i="7"/>
  <c r="D101" i="7"/>
  <c r="D87" i="7"/>
  <c r="D69" i="7"/>
  <c r="D53" i="7"/>
  <c r="D13" i="7"/>
  <c r="D274" i="7"/>
  <c r="D272" i="7"/>
  <c r="D262" i="7"/>
  <c r="D261" i="7"/>
  <c r="D248" i="7"/>
  <c r="D247" i="7"/>
  <c r="D230" i="7"/>
  <c r="D229" i="7"/>
  <c r="D211" i="7"/>
  <c r="D207" i="7"/>
  <c r="D196" i="7"/>
  <c r="D170" i="7"/>
  <c r="D168" i="7"/>
  <c r="D167" i="7"/>
  <c r="D100" i="7"/>
  <c r="D99" i="7"/>
  <c r="D86" i="7"/>
  <c r="D85" i="7"/>
  <c r="D68" i="7"/>
  <c r="D67" i="7"/>
  <c r="D52" i="7"/>
  <c r="D51" i="7"/>
  <c r="D12" i="7"/>
  <c r="D11" i="7"/>
  <c r="D278" i="7" l="1"/>
  <c r="D271" i="7"/>
  <c r="D266" i="7"/>
  <c r="D260" i="7"/>
  <c r="D246" i="7"/>
  <c r="D254" i="7"/>
  <c r="D242" i="7"/>
  <c r="D238" i="7"/>
  <c r="D234" i="7"/>
  <c r="D228" i="7"/>
  <c r="D224" i="7"/>
  <c r="D188" i="7"/>
  <c r="D187" i="7"/>
  <c r="D184" i="7"/>
  <c r="D183" i="7"/>
  <c r="D181" i="7"/>
  <c r="D171" i="7"/>
  <c r="D164" i="7"/>
  <c r="D163" i="7"/>
  <c r="D162" i="7"/>
  <c r="D160" i="7"/>
  <c r="D156" i="7"/>
  <c r="D153" i="7"/>
  <c r="D151" i="7"/>
  <c r="D148" i="7"/>
  <c r="D145" i="7"/>
  <c r="D144" i="7"/>
  <c r="D131" i="7"/>
  <c r="D129" i="7"/>
  <c r="D127" i="7"/>
  <c r="D123" i="7"/>
  <c r="D120" i="7"/>
  <c r="D114" i="7"/>
  <c r="D113" i="7"/>
  <c r="D108" i="7"/>
  <c r="D105" i="7"/>
  <c r="D98" i="7"/>
  <c r="D96" i="7"/>
  <c r="D82" i="7"/>
  <c r="D94" i="7"/>
  <c r="D92" i="7"/>
  <c r="D89" i="7"/>
  <c r="D84" i="7"/>
  <c r="D63" i="7"/>
  <c r="D58" i="7"/>
  <c r="D50" i="7"/>
  <c r="D46" i="7"/>
  <c r="D42" i="7"/>
  <c r="D38" i="7"/>
  <c r="D34" i="7"/>
  <c r="D30" i="7"/>
  <c r="D26" i="7"/>
  <c r="D22" i="7"/>
  <c r="D18" i="7"/>
  <c r="D10" i="7"/>
  <c r="D6" i="7"/>
  <c r="D277" i="7"/>
  <c r="D270" i="7"/>
  <c r="D263" i="7"/>
  <c r="D245" i="7"/>
  <c r="D253" i="7"/>
  <c r="D241" i="7"/>
  <c r="D237" i="7"/>
  <c r="D233" i="7"/>
  <c r="D227" i="7"/>
  <c r="D223" i="7"/>
  <c r="D166" i="7"/>
  <c r="D165" i="7"/>
  <c r="D107" i="7"/>
  <c r="D128" i="7"/>
  <c r="D115" i="7"/>
  <c r="D143" i="7"/>
  <c r="D155" i="7"/>
  <c r="D154" i="7"/>
  <c r="D132" i="7"/>
  <c r="D112" i="7"/>
  <c r="D146" i="7"/>
  <c r="D172" i="7"/>
  <c r="D121" i="7"/>
  <c r="D159" i="7"/>
  <c r="D161" i="7"/>
  <c r="D152" i="7"/>
  <c r="D106" i="7"/>
  <c r="D147" i="7"/>
  <c r="D186" i="7"/>
  <c r="D185" i="7"/>
  <c r="D189" i="7"/>
  <c r="D122" i="7"/>
  <c r="D180" i="7"/>
  <c r="D182" i="7"/>
  <c r="D126" i="7"/>
  <c r="D97" i="7"/>
  <c r="D95" i="7"/>
  <c r="D81" i="7"/>
  <c r="D93" i="7"/>
  <c r="D90" i="7"/>
  <c r="D88" i="7"/>
  <c r="D83" i="7"/>
  <c r="D62" i="7"/>
  <c r="D57" i="7"/>
  <c r="D49" i="7"/>
  <c r="D45" i="7"/>
  <c r="D41" i="7"/>
  <c r="D37" i="7"/>
  <c r="D33" i="7"/>
  <c r="D29" i="7"/>
  <c r="D25" i="7"/>
  <c r="D21" i="7"/>
  <c r="D17" i="7"/>
  <c r="D9" i="7"/>
  <c r="D5" i="7"/>
  <c r="D273" i="7"/>
  <c r="D267" i="7"/>
  <c r="D269" i="7"/>
  <c r="D268" i="7"/>
  <c r="D256" i="7"/>
  <c r="D255" i="7"/>
  <c r="D258" i="7"/>
  <c r="D257" i="7"/>
  <c r="D244" i="7"/>
  <c r="D243" i="7"/>
  <c r="D252" i="7"/>
  <c r="D251" i="7"/>
  <c r="D240" i="7"/>
  <c r="D239" i="7"/>
  <c r="D236" i="7"/>
  <c r="D235" i="7"/>
  <c r="D220" i="7"/>
  <c r="D222" i="7"/>
  <c r="D226" i="7"/>
  <c r="D225" i="7"/>
  <c r="D221" i="7"/>
  <c r="D219" i="7"/>
  <c r="D203" i="7"/>
  <c r="D202" i="7"/>
  <c r="D201" i="7"/>
  <c r="D197" i="7"/>
  <c r="D195" i="7"/>
  <c r="D208" i="7"/>
  <c r="D218" i="7"/>
  <c r="D209" i="7"/>
  <c r="D192" i="7"/>
  <c r="D190" i="7"/>
  <c r="D199" i="7"/>
  <c r="D216" i="7"/>
  <c r="D193" i="7"/>
  <c r="D210" i="7"/>
  <c r="D215" i="7"/>
  <c r="D217" i="7"/>
  <c r="D198" i="7"/>
  <c r="D212" i="7"/>
  <c r="D214" i="7"/>
  <c r="D206" i="7"/>
  <c r="D213" i="7"/>
  <c r="D191" i="7"/>
  <c r="D205" i="7"/>
  <c r="D204" i="7"/>
  <c r="D150" i="7"/>
  <c r="D149" i="7"/>
  <c r="D104" i="7"/>
  <c r="D125" i="7"/>
  <c r="D110" i="7"/>
  <c r="D135" i="7"/>
  <c r="D194" i="7"/>
  <c r="D140" i="7"/>
  <c r="D139" i="7"/>
  <c r="D130" i="7"/>
  <c r="D109" i="7"/>
  <c r="D136" i="7"/>
  <c r="D169" i="7"/>
  <c r="D118" i="7"/>
  <c r="D141" i="7"/>
  <c r="D142" i="7"/>
  <c r="D138" i="7"/>
  <c r="D103" i="7"/>
  <c r="D137" i="7"/>
  <c r="D179" i="7"/>
  <c r="D175" i="7"/>
  <c r="D178" i="7"/>
  <c r="D119" i="7"/>
  <c r="D173" i="7"/>
  <c r="D174" i="7"/>
  <c r="D78" i="7"/>
  <c r="D72" i="7"/>
  <c r="D77" i="7"/>
  <c r="D71" i="7"/>
  <c r="D80" i="7"/>
  <c r="D79" i="7"/>
  <c r="D76" i="7"/>
  <c r="D66" i="7"/>
  <c r="D75" i="7"/>
  <c r="D65" i="7"/>
  <c r="D74" i="7"/>
  <c r="D64" i="7"/>
  <c r="D73" i="7"/>
  <c r="D60" i="7"/>
  <c r="D61" i="7"/>
  <c r="D59" i="7"/>
  <c r="D56" i="7"/>
  <c r="D55" i="7"/>
  <c r="D48" i="7"/>
  <c r="D47" i="7"/>
  <c r="D44" i="7"/>
  <c r="D43" i="7"/>
  <c r="D40" i="7"/>
  <c r="D39" i="7"/>
  <c r="D36" i="7"/>
  <c r="D35" i="7"/>
  <c r="D32" i="7"/>
  <c r="D31" i="7"/>
  <c r="D28" i="7"/>
  <c r="D27" i="7"/>
  <c r="D24" i="7"/>
  <c r="D23" i="7"/>
  <c r="D20" i="7"/>
  <c r="D19" i="7"/>
  <c r="D16" i="7"/>
  <c r="D15" i="7"/>
  <c r="D8" i="7"/>
  <c r="D7" i="7"/>
  <c r="D4" i="7"/>
  <c r="D3" i="7"/>
  <c r="I254" i="7"/>
  <c r="I251" i="7"/>
  <c r="I246" i="7"/>
  <c r="I250" i="7"/>
  <c r="I249" i="7"/>
  <c r="I245" i="7"/>
  <c r="I253" i="7"/>
  <c r="I248" i="7"/>
  <c r="I244" i="7"/>
  <c r="I252" i="7"/>
  <c r="I247" i="7"/>
  <c r="I243" i="7"/>
  <c r="I189" i="1" l="1"/>
  <c r="I190" i="1"/>
  <c r="I253" i="1"/>
  <c r="I225" i="1"/>
  <c r="I355" i="1"/>
  <c r="I319" i="1"/>
  <c r="I58" i="1"/>
  <c r="I29" i="1"/>
  <c r="I156" i="1"/>
  <c r="I127" i="1"/>
  <c r="I288" i="1"/>
  <c r="I287" i="1"/>
  <c r="I94" i="1"/>
  <c r="I192" i="1"/>
  <c r="I398" i="1"/>
  <c r="I396" i="1"/>
  <c r="I93" i="1"/>
  <c r="I191" i="1"/>
  <c r="I286" i="1"/>
  <c r="I285" i="1"/>
  <c r="I284" i="1"/>
  <c r="I394" i="1"/>
  <c r="I90" i="1"/>
  <c r="I188" i="1"/>
</calcChain>
</file>

<file path=xl/sharedStrings.xml><?xml version="1.0" encoding="utf-8"?>
<sst xmlns="http://schemas.openxmlformats.org/spreadsheetml/2006/main" count="3093" uniqueCount="66">
  <si>
    <t xml:space="preserve">Monocultures </t>
  </si>
  <si>
    <t>predicted</t>
  </si>
  <si>
    <t>Media</t>
  </si>
  <si>
    <t>species</t>
  </si>
  <si>
    <t>expected</t>
  </si>
  <si>
    <t>MMT</t>
  </si>
  <si>
    <t>Type</t>
  </si>
  <si>
    <t>Refined</t>
  </si>
  <si>
    <t>ABB</t>
  </si>
  <si>
    <t>AF</t>
  </si>
  <si>
    <t>DietCs1</t>
  </si>
  <si>
    <t>DietCs3</t>
  </si>
  <si>
    <t>mMCB</t>
  </si>
  <si>
    <t>YCFA</t>
  </si>
  <si>
    <t>YCGD</t>
  </si>
  <si>
    <t>YCGMS</t>
  </si>
  <si>
    <t>Agora</t>
  </si>
  <si>
    <t>Bacteroides_thetaiotaomicron_VPI_5482</t>
  </si>
  <si>
    <t>Bacteroides_uniformis_ATCC_8492</t>
  </si>
  <si>
    <t>Bacteroides_vulgatus_ATCC_8482</t>
  </si>
  <si>
    <t>Blautia_hydrogenotrophica_DSM_10507</t>
  </si>
  <si>
    <t>Clostridium_hiranonis_TO_931_DSM_13275</t>
  </si>
  <si>
    <t>Collinsella_aerofaciens_ATCC_25986</t>
  </si>
  <si>
    <t>Desulfovibrio_piger_ATCC_29098</t>
  </si>
  <si>
    <t>Eggerthella_lenta_DSM_2243</t>
  </si>
  <si>
    <t>Eubacterium_rectale_ATCC_33656</t>
  </si>
  <si>
    <t>Faecalibacterium_prausnitzii_A2_165</t>
  </si>
  <si>
    <t>Prevotella_copri_CB7_DSM_18205</t>
  </si>
  <si>
    <t>Bacteroides_ovatus_ATCC_8483</t>
  </si>
  <si>
    <t>Bacteroides_caccae_ATCC_43185</t>
  </si>
  <si>
    <t>Bifidobacterium_longum_infantis_ATCC_15697</t>
  </si>
  <si>
    <t>YCAG</t>
  </si>
  <si>
    <t>Bifidobacterium_adolescentis_ATCC_15703</t>
  </si>
  <si>
    <t>Roseburia_intestinalis_L1_82</t>
  </si>
  <si>
    <t>Roseburia_inulinivorans_DSM_16841</t>
  </si>
  <si>
    <t>Akkermansia_muciniphila_ATCC_BAA_835</t>
  </si>
  <si>
    <t>Bacteroides_sp_1_1_30</t>
  </si>
  <si>
    <t>Bifidobacterium_animalis_lactis_Bl_04_ATCC_SD5219</t>
  </si>
  <si>
    <t>Clostridium_clostridioforme_CM201</t>
  </si>
  <si>
    <t>Clostridium_innocuum_2959</t>
  </si>
  <si>
    <t>Enterococcus_faecalis_OG1RF_ATCC_47077</t>
  </si>
  <si>
    <t>Flavonifractor_plautii_ATCC_29863</t>
  </si>
  <si>
    <t>Lactobacillus_reuteri_MM4_1A_</t>
  </si>
  <si>
    <t>enterococcus_faecalisV583</t>
  </si>
  <si>
    <t>COMET</t>
  </si>
  <si>
    <t>Param</t>
  </si>
  <si>
    <t>hour</t>
  </si>
  <si>
    <t>h/10</t>
  </si>
  <si>
    <t>Blautia_hydrogenotrophica</t>
  </si>
  <si>
    <t>Bacteroides_caccae</t>
  </si>
  <si>
    <t>Bifidobacterium_longum_infantis</t>
  </si>
  <si>
    <t>Enterococcus_faecalis_OG1RF</t>
  </si>
  <si>
    <t>mxbiom</t>
  </si>
  <si>
    <t>Micom</t>
  </si>
  <si>
    <t>STD</t>
  </si>
  <si>
    <t>Dietcs1</t>
  </si>
  <si>
    <t>dietCs3</t>
  </si>
  <si>
    <t>refined</t>
  </si>
  <si>
    <t>STD expected</t>
  </si>
  <si>
    <t>Methods</t>
  </si>
  <si>
    <t>NA</t>
  </si>
  <si>
    <t>merge</t>
  </si>
  <si>
    <t xml:space="preserve">Bifidobacterium longum subsp. longum NCC 2705 </t>
  </si>
  <si>
    <t>COMET h/10</t>
  </si>
  <si>
    <t>COMET hour</t>
  </si>
  <si>
    <t>Western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</si>
</sst>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scheme val="minor"/>
    </font>
    <font>
      <sz val="10"/>
      <name val="Helvetica Neue"/>
      <family val="2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5">
    <xf numFmtId="0" fontId="0" fillId="0" borderId="0"/>
    <xf numFmtId="0" fontId="7" fillId="0" borderId="0"/>
    <xf numFmtId="0" fontId="9" fillId="0" borderId="0" applyBorder="0" applyProtection="0"/>
    <xf numFmtId="0" fontId="7" fillId="0" borderId="0"/>
    <xf numFmtId="0" fontId="8" fillId="0" borderId="1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ill="1"/>
    <xf numFmtId="0" fontId="4" fillId="2" borderId="0" xfId="0" applyFont="1" applyFill="1"/>
    <xf numFmtId="0" fontId="0" fillId="0" borderId="0" xfId="0" applyFont="1" applyFill="1"/>
    <xf numFmtId="16" fontId="0" fillId="0" borderId="0" xfId="0" applyNumberFormat="1"/>
    <xf numFmtId="16" fontId="0" fillId="0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4" borderId="0" xfId="0" applyFont="1" applyFill="1"/>
    <xf numFmtId="16" fontId="0" fillId="4" borderId="0" xfId="0" applyNumberFormat="1" applyFill="1"/>
    <xf numFmtId="0" fontId="5" fillId="0" borderId="0" xfId="0" applyFont="1" applyFill="1"/>
    <xf numFmtId="0" fontId="10" fillId="0" borderId="0" xfId="0" applyFont="1" applyFill="1"/>
    <xf numFmtId="16" fontId="6" fillId="0" borderId="0" xfId="0" applyNumberFormat="1" applyFont="1" applyFill="1"/>
    <xf numFmtId="0" fontId="11" fillId="0" borderId="0" xfId="0" applyFont="1" applyFill="1"/>
    <xf numFmtId="0" fontId="12" fillId="0" borderId="0" xfId="0" applyFont="1" applyFill="1"/>
    <xf numFmtId="0" fontId="6" fillId="0" borderId="0" xfId="0" quotePrefix="1" applyFont="1" applyFill="1"/>
    <xf numFmtId="0" fontId="1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1" xr:uid="{6C0749CC-76AB-4273-BE6B-B5DCD9FF3A14}"/>
    <cellStyle name="TableStyleLight1" xfId="2" xr:uid="{F4F61BA3-FC94-405C-AB4B-B5E3C916C586}"/>
    <cellStyle name="TableStyleLight1 2" xfId="3" xr:uid="{2DD79B26-AAC7-4ADE-B0D5-A0C35CF35B09}"/>
    <cellStyle name="TableStyleLight1 3" xfId="4" xr:uid="{55A648AD-FCA4-4F88-86EC-A410E3299C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226F-BF50-4065-BF53-E3FB89D15439}">
  <sheetPr filterMode="1"/>
  <dimension ref="A1:K294"/>
  <sheetViews>
    <sheetView tabSelected="1" zoomScale="85" zoomScaleNormal="85" workbookViewId="0">
      <selection activeCell="G217" sqref="G217"/>
    </sheetView>
  </sheetViews>
  <sheetFormatPr defaultRowHeight="14.4"/>
  <cols>
    <col min="1" max="1" width="15.734375" customWidth="1"/>
    <col min="4" max="4" width="10.7890625" bestFit="1" customWidth="1"/>
    <col min="5" max="5" width="43.578125" customWidth="1"/>
    <col min="6" max="6" width="8.83984375" customWidth="1"/>
  </cols>
  <sheetData>
    <row r="1" spans="1:1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>
      <c r="A2" s="15" t="s">
        <v>2</v>
      </c>
      <c r="B2" s="15" t="s">
        <v>59</v>
      </c>
      <c r="C2" s="15" t="s">
        <v>45</v>
      </c>
      <c r="D2" s="15" t="s">
        <v>61</v>
      </c>
      <c r="E2" s="15" t="s">
        <v>3</v>
      </c>
      <c r="F2" s="15" t="s">
        <v>6</v>
      </c>
      <c r="G2" s="15" t="s">
        <v>1</v>
      </c>
      <c r="H2" s="15" t="s">
        <v>52</v>
      </c>
      <c r="I2" s="15" t="s">
        <v>4</v>
      </c>
      <c r="J2" s="15" t="s">
        <v>58</v>
      </c>
      <c r="K2" s="11"/>
    </row>
    <row r="3" spans="1:11">
      <c r="A3" s="11" t="s">
        <v>8</v>
      </c>
      <c r="B3" s="11" t="s">
        <v>44</v>
      </c>
      <c r="C3" s="16" t="s">
        <v>47</v>
      </c>
      <c r="D3" s="16" t="str">
        <f>_xlfn.CONCAT(B3," ",C3)</f>
        <v>COMET h/10</v>
      </c>
      <c r="E3" s="11" t="s">
        <v>28</v>
      </c>
      <c r="F3" s="11" t="s">
        <v>16</v>
      </c>
      <c r="G3" s="11">
        <v>7.2893734526360801</v>
      </c>
      <c r="H3" s="11">
        <v>2.7031375437</v>
      </c>
      <c r="I3" s="11">
        <v>0.43321698784996576</v>
      </c>
      <c r="J3" s="11"/>
      <c r="K3" s="11"/>
    </row>
    <row r="4" spans="1:11">
      <c r="A4" s="11" t="s">
        <v>8</v>
      </c>
      <c r="B4" s="11" t="s">
        <v>44</v>
      </c>
      <c r="C4" s="16" t="s">
        <v>46</v>
      </c>
      <c r="D4" s="16" t="str">
        <f>_xlfn.CONCAT(B4," ",C4)</f>
        <v>COMET hour</v>
      </c>
      <c r="E4" s="11" t="s">
        <v>28</v>
      </c>
      <c r="F4" s="11" t="s">
        <v>16</v>
      </c>
      <c r="G4" s="11">
        <v>1.4482075041068401</v>
      </c>
      <c r="H4" s="11">
        <v>4.2554797445999997</v>
      </c>
      <c r="I4" s="11">
        <v>0.43321698784996576</v>
      </c>
      <c r="J4" s="11"/>
      <c r="K4" s="11"/>
    </row>
    <row r="5" spans="1:11">
      <c r="A5" s="11" t="s">
        <v>8</v>
      </c>
      <c r="B5" s="11" t="s">
        <v>53</v>
      </c>
      <c r="C5" s="11"/>
      <c r="D5" s="16" t="str">
        <f>B5</f>
        <v>Micom</v>
      </c>
      <c r="E5" s="11" t="s">
        <v>28</v>
      </c>
      <c r="F5" s="11" t="s">
        <v>16</v>
      </c>
      <c r="G5" s="11">
        <v>3.2554797446203199</v>
      </c>
      <c r="H5" s="11"/>
      <c r="I5" s="11">
        <v>0.43321698784996576</v>
      </c>
      <c r="J5" s="11"/>
      <c r="K5" s="11"/>
    </row>
    <row r="6" spans="1:11">
      <c r="A6" s="11" t="s">
        <v>8</v>
      </c>
      <c r="B6" s="11" t="s">
        <v>5</v>
      </c>
      <c r="C6" s="11"/>
      <c r="D6" s="16" t="str">
        <f>B6</f>
        <v>MMT</v>
      </c>
      <c r="E6" s="11" t="s">
        <v>28</v>
      </c>
      <c r="F6" s="11" t="s">
        <v>16</v>
      </c>
      <c r="G6" s="11">
        <v>3.25547974462323</v>
      </c>
      <c r="H6" s="11"/>
      <c r="I6" s="11">
        <v>0.43321698784996576</v>
      </c>
      <c r="J6" s="11"/>
      <c r="K6" s="11"/>
    </row>
    <row r="7" spans="1:11">
      <c r="A7" s="11" t="s">
        <v>8</v>
      </c>
      <c r="B7" s="11" t="s">
        <v>44</v>
      </c>
      <c r="C7" s="16" t="s">
        <v>47</v>
      </c>
      <c r="D7" s="16" t="str">
        <f>_xlfn.CONCAT(B7," ",C7)</f>
        <v>COMET h/10</v>
      </c>
      <c r="E7" s="11" t="s">
        <v>17</v>
      </c>
      <c r="F7" s="11" t="s">
        <v>16</v>
      </c>
      <c r="G7" s="11">
        <v>11.409492007211298</v>
      </c>
      <c r="H7" s="11">
        <v>2.7674017833</v>
      </c>
      <c r="I7" s="11">
        <v>0.63648283790644378</v>
      </c>
      <c r="J7" s="11"/>
      <c r="K7" s="11"/>
    </row>
    <row r="8" spans="1:11">
      <c r="A8" s="11" t="s">
        <v>8</v>
      </c>
      <c r="B8" s="11" t="s">
        <v>44</v>
      </c>
      <c r="C8" s="16" t="s">
        <v>46</v>
      </c>
      <c r="D8" s="16" t="str">
        <f>_xlfn.CONCAT(B8," ",C8)</f>
        <v>COMET hour</v>
      </c>
      <c r="E8" s="11" t="s">
        <v>17</v>
      </c>
      <c r="F8" s="11" t="s">
        <v>16</v>
      </c>
      <c r="G8" s="11">
        <v>1.7318770266826</v>
      </c>
      <c r="H8" s="11">
        <v>5.6512515091999997</v>
      </c>
      <c r="I8" s="11">
        <v>0.63648283790644378</v>
      </c>
      <c r="J8" s="11"/>
      <c r="K8" s="11"/>
    </row>
    <row r="9" spans="1:11">
      <c r="A9" s="11" t="s">
        <v>8</v>
      </c>
      <c r="B9" s="11" t="s">
        <v>53</v>
      </c>
      <c r="C9" s="11"/>
      <c r="D9" s="16" t="str">
        <f>B9</f>
        <v>Micom</v>
      </c>
      <c r="E9" s="11" t="s">
        <v>17</v>
      </c>
      <c r="F9" s="11" t="s">
        <v>16</v>
      </c>
      <c r="G9" s="11">
        <v>4.6512515092388496</v>
      </c>
      <c r="H9" s="11"/>
      <c r="I9" s="11">
        <v>0.63648283790644378</v>
      </c>
      <c r="J9" s="11"/>
      <c r="K9" s="11"/>
    </row>
    <row r="10" spans="1:11">
      <c r="A10" s="11" t="s">
        <v>8</v>
      </c>
      <c r="B10" s="11" t="s">
        <v>5</v>
      </c>
      <c r="C10" s="11"/>
      <c r="D10" s="16" t="str">
        <f>B10</f>
        <v>MMT</v>
      </c>
      <c r="E10" s="11" t="s">
        <v>17</v>
      </c>
      <c r="F10" s="11" t="s">
        <v>16</v>
      </c>
      <c r="G10" s="11">
        <v>4.6512515092448696</v>
      </c>
      <c r="H10" s="11"/>
      <c r="I10" s="11">
        <v>0.63648283790644378</v>
      </c>
      <c r="J10" s="11"/>
      <c r="K10" s="11"/>
    </row>
    <row r="11" spans="1:11">
      <c r="A11" s="11" t="s">
        <v>8</v>
      </c>
      <c r="B11" s="11" t="s">
        <v>44</v>
      </c>
      <c r="C11" s="16" t="s">
        <v>47</v>
      </c>
      <c r="D11" s="16" t="str">
        <f>_xlfn.CONCAT(B11," ",C11)</f>
        <v>COMET h/10</v>
      </c>
      <c r="E11" s="11" t="s">
        <v>17</v>
      </c>
      <c r="F11" s="11" t="s">
        <v>7</v>
      </c>
      <c r="G11" s="11">
        <v>7.1587147019987896</v>
      </c>
      <c r="H11" s="11">
        <v>2.1375863782</v>
      </c>
      <c r="I11" s="11">
        <v>0.63648283790644378</v>
      </c>
      <c r="J11" s="11"/>
      <c r="K11" s="11"/>
    </row>
    <row r="12" spans="1:11">
      <c r="A12" s="11" t="s">
        <v>8</v>
      </c>
      <c r="B12" s="11" t="s">
        <v>44</v>
      </c>
      <c r="C12" s="11" t="s">
        <v>46</v>
      </c>
      <c r="D12" s="16" t="str">
        <f>_xlfn.CONCAT(B12," ",C12)</f>
        <v>COMET hour</v>
      </c>
      <c r="E12" s="11" t="s">
        <v>17</v>
      </c>
      <c r="F12" s="11" t="s">
        <v>7</v>
      </c>
      <c r="G12" s="11">
        <v>0.81604558999870802</v>
      </c>
      <c r="H12" s="11">
        <v>3.1355863782000002</v>
      </c>
      <c r="I12" s="11">
        <v>0.63648283790644378</v>
      </c>
      <c r="J12" s="11"/>
      <c r="K12" s="11"/>
    </row>
    <row r="13" spans="1:11">
      <c r="A13" s="11" t="s">
        <v>8</v>
      </c>
      <c r="B13" s="11" t="s">
        <v>53</v>
      </c>
      <c r="C13" s="11"/>
      <c r="D13" s="16" t="str">
        <f>B13</f>
        <v>Micom</v>
      </c>
      <c r="E13" s="11" t="s">
        <v>17</v>
      </c>
      <c r="F13" s="11" t="s">
        <v>57</v>
      </c>
      <c r="G13" s="11">
        <v>1.0980519689708701</v>
      </c>
      <c r="H13" s="11"/>
      <c r="I13" s="11">
        <v>0.63648283790644378</v>
      </c>
      <c r="J13" s="11"/>
      <c r="K13" s="11"/>
    </row>
    <row r="14" spans="1:11">
      <c r="A14" s="11" t="s">
        <v>8</v>
      </c>
      <c r="B14" s="11" t="s">
        <v>5</v>
      </c>
      <c r="C14" s="11"/>
      <c r="D14" s="11" t="s">
        <v>5</v>
      </c>
      <c r="E14" s="11" t="s">
        <v>17</v>
      </c>
      <c r="F14" s="11" t="s">
        <v>7</v>
      </c>
      <c r="G14" s="11">
        <v>1.09805196897099</v>
      </c>
      <c r="H14" s="11"/>
      <c r="I14" s="11">
        <v>0.63648283790644378</v>
      </c>
      <c r="J14" s="11"/>
      <c r="K14" s="11"/>
    </row>
    <row r="15" spans="1:11">
      <c r="A15" s="11" t="s">
        <v>8</v>
      </c>
      <c r="B15" s="11" t="s">
        <v>44</v>
      </c>
      <c r="C15" s="16" t="s">
        <v>47</v>
      </c>
      <c r="D15" s="16" t="str">
        <f>_xlfn.CONCAT(B15," ",C15)</f>
        <v>COMET h/10</v>
      </c>
      <c r="E15" s="11" t="s">
        <v>18</v>
      </c>
      <c r="F15" s="11" t="s">
        <v>16</v>
      </c>
      <c r="G15" s="11">
        <v>9.1407584227612997</v>
      </c>
      <c r="H15" s="11">
        <v>2.6843011732000002</v>
      </c>
      <c r="I15" s="11">
        <v>0.43092701372215264</v>
      </c>
      <c r="J15" s="11"/>
      <c r="K15" s="11"/>
    </row>
    <row r="16" spans="1:11">
      <c r="A16" s="11" t="s">
        <v>8</v>
      </c>
      <c r="B16" s="11" t="s">
        <v>44</v>
      </c>
      <c r="C16" s="16" t="s">
        <v>46</v>
      </c>
      <c r="D16" s="16" t="str">
        <f>_xlfn.CONCAT(B16," ",C16)</f>
        <v>COMET hour</v>
      </c>
      <c r="E16" s="11" t="s">
        <v>18</v>
      </c>
      <c r="F16" s="11" t="s">
        <v>16</v>
      </c>
      <c r="G16" s="11">
        <v>1.4482075041068401</v>
      </c>
      <c r="H16" s="11">
        <v>4.2554797445999997</v>
      </c>
      <c r="I16" s="11">
        <v>0.43092701372215264</v>
      </c>
      <c r="J16" s="11"/>
      <c r="K16" s="11"/>
    </row>
    <row r="17" spans="1:11">
      <c r="A17" s="11" t="s">
        <v>8</v>
      </c>
      <c r="B17" s="11" t="s">
        <v>53</v>
      </c>
      <c r="C17" s="11"/>
      <c r="D17" s="16" t="str">
        <f>B17</f>
        <v>Micom</v>
      </c>
      <c r="E17" s="11" t="s">
        <v>18</v>
      </c>
      <c r="F17" s="11" t="s">
        <v>16</v>
      </c>
      <c r="G17" s="11">
        <v>3.2554797446172299</v>
      </c>
      <c r="H17" s="11"/>
      <c r="I17" s="11">
        <v>0.43092701372215264</v>
      </c>
      <c r="J17" s="11"/>
      <c r="K17" s="11"/>
    </row>
    <row r="18" spans="1:11">
      <c r="A18" s="11" t="s">
        <v>8</v>
      </c>
      <c r="B18" s="11" t="s">
        <v>5</v>
      </c>
      <c r="C18" s="11"/>
      <c r="D18" s="16" t="str">
        <f>B18</f>
        <v>MMT</v>
      </c>
      <c r="E18" s="11" t="s">
        <v>18</v>
      </c>
      <c r="F18" s="11" t="s">
        <v>16</v>
      </c>
      <c r="G18" s="11">
        <v>3.2554797446218098</v>
      </c>
      <c r="H18" s="11"/>
      <c r="I18" s="11">
        <v>0.43092701372215264</v>
      </c>
      <c r="J18" s="11"/>
      <c r="K18" s="11"/>
    </row>
    <row r="19" spans="1:11">
      <c r="A19" s="11" t="s">
        <v>8</v>
      </c>
      <c r="B19" s="11" t="s">
        <v>44</v>
      </c>
      <c r="C19" s="16" t="s">
        <v>47</v>
      </c>
      <c r="D19" s="16" t="str">
        <f>_xlfn.CONCAT(B19," ",C19)</f>
        <v>COMET h/10</v>
      </c>
      <c r="E19" s="11" t="s">
        <v>19</v>
      </c>
      <c r="F19" s="11" t="s">
        <v>16</v>
      </c>
      <c r="G19" s="11">
        <v>7.8680748128927602</v>
      </c>
      <c r="H19" s="11">
        <v>2.9095542552000002</v>
      </c>
      <c r="I19" s="11">
        <v>0.52434801649815066</v>
      </c>
      <c r="J19" s="11"/>
      <c r="K19" s="11"/>
    </row>
    <row r="20" spans="1:11">
      <c r="A20" s="11" t="s">
        <v>8</v>
      </c>
      <c r="B20" s="11" t="s">
        <v>44</v>
      </c>
      <c r="C20" s="16" t="s">
        <v>46</v>
      </c>
      <c r="D20" s="16" t="str">
        <f>_xlfn.CONCAT(B20," ",C20)</f>
        <v>COMET hour</v>
      </c>
      <c r="E20" s="11" t="s">
        <v>19</v>
      </c>
      <c r="F20" s="11" t="s">
        <v>16</v>
      </c>
      <c r="G20" s="11">
        <v>1.48231458028659</v>
      </c>
      <c r="H20" s="11">
        <v>4.4031252825999996</v>
      </c>
      <c r="I20" s="11">
        <v>0.52434801649815066</v>
      </c>
      <c r="J20" s="11"/>
      <c r="K20" s="11"/>
    </row>
    <row r="21" spans="1:11">
      <c r="A21" s="11" t="s">
        <v>8</v>
      </c>
      <c r="B21" s="11" t="s">
        <v>53</v>
      </c>
      <c r="C21" s="11"/>
      <c r="D21" s="16" t="str">
        <f>B21</f>
        <v>Micom</v>
      </c>
      <c r="E21" s="11" t="s">
        <v>19</v>
      </c>
      <c r="F21" s="11" t="s">
        <v>16</v>
      </c>
      <c r="G21" s="11">
        <v>3.4031252825611298</v>
      </c>
      <c r="H21" s="11"/>
      <c r="I21" s="11">
        <v>0.52434801649815066</v>
      </c>
      <c r="J21" s="11"/>
      <c r="K21" s="11"/>
    </row>
    <row r="22" spans="1:11">
      <c r="A22" s="11" t="s">
        <v>8</v>
      </c>
      <c r="B22" s="11" t="s">
        <v>5</v>
      </c>
      <c r="C22" s="11"/>
      <c r="D22" s="16" t="str">
        <f>B22</f>
        <v>MMT</v>
      </c>
      <c r="E22" s="11" t="s">
        <v>19</v>
      </c>
      <c r="F22" s="11" t="s">
        <v>16</v>
      </c>
      <c r="G22" s="11">
        <v>3.4031252825613501</v>
      </c>
      <c r="H22" s="11"/>
      <c r="I22" s="11">
        <v>0.52434801649815066</v>
      </c>
      <c r="J22" s="11"/>
      <c r="K22" s="11"/>
    </row>
    <row r="23" spans="1:11">
      <c r="A23" s="11" t="s">
        <v>8</v>
      </c>
      <c r="B23" s="11" t="s">
        <v>44</v>
      </c>
      <c r="C23" s="16" t="s">
        <v>47</v>
      </c>
      <c r="D23" s="16" t="str">
        <f>_xlfn.CONCAT(B23," ",C23)</f>
        <v>COMET h/10</v>
      </c>
      <c r="E23" s="11" t="s">
        <v>20</v>
      </c>
      <c r="F23" s="11" t="s">
        <v>16</v>
      </c>
      <c r="G23" s="11">
        <v>2.9311178156544999</v>
      </c>
      <c r="H23" s="11">
        <v>1.0220486378</v>
      </c>
      <c r="I23" s="11">
        <v>0.30555194353545567</v>
      </c>
      <c r="J23" s="11"/>
      <c r="K23" s="11"/>
    </row>
    <row r="24" spans="1:11">
      <c r="A24" s="11" t="s">
        <v>8</v>
      </c>
      <c r="B24" s="11" t="s">
        <v>44</v>
      </c>
      <c r="C24" s="16" t="s">
        <v>46</v>
      </c>
      <c r="D24" s="16" t="str">
        <f>_xlfn.CONCAT(B24," ",C24)</f>
        <v>COMET hour</v>
      </c>
      <c r="E24" s="11" t="s">
        <v>20</v>
      </c>
      <c r="F24" s="11" t="s">
        <v>16</v>
      </c>
      <c r="G24" s="11">
        <v>0.71238041269322605</v>
      </c>
      <c r="H24" s="11">
        <v>2.0388387644999999</v>
      </c>
      <c r="I24" s="11">
        <v>0.30555194353545567</v>
      </c>
      <c r="J24" s="11"/>
      <c r="K24" s="11"/>
    </row>
    <row r="25" spans="1:11">
      <c r="A25" s="11" t="s">
        <v>8</v>
      </c>
      <c r="B25" s="11" t="s">
        <v>53</v>
      </c>
      <c r="C25" s="11"/>
      <c r="D25" s="16" t="str">
        <f>B25</f>
        <v>Micom</v>
      </c>
      <c r="E25" s="11" t="s">
        <v>20</v>
      </c>
      <c r="F25" s="11" t="s">
        <v>16</v>
      </c>
      <c r="G25" s="11">
        <v>1.0388387644618899</v>
      </c>
      <c r="H25" s="11"/>
      <c r="I25" s="11">
        <v>0.30555194353545567</v>
      </c>
      <c r="J25" s="11"/>
      <c r="K25" s="11"/>
    </row>
    <row r="26" spans="1:11">
      <c r="A26" s="11" t="s">
        <v>8</v>
      </c>
      <c r="B26" s="11" t="s">
        <v>5</v>
      </c>
      <c r="C26" s="11"/>
      <c r="D26" s="16" t="str">
        <f>B26</f>
        <v>MMT</v>
      </c>
      <c r="E26" s="11" t="s">
        <v>20</v>
      </c>
      <c r="F26" s="11" t="s">
        <v>16</v>
      </c>
      <c r="G26" s="11">
        <v>1.03883876446179</v>
      </c>
      <c r="H26" s="11"/>
      <c r="I26" s="11">
        <v>0.30555194353545567</v>
      </c>
      <c r="J26" s="11"/>
      <c r="K26" s="11"/>
    </row>
    <row r="27" spans="1:11">
      <c r="A27" s="11" t="s">
        <v>8</v>
      </c>
      <c r="B27" s="11" t="s">
        <v>44</v>
      </c>
      <c r="C27" s="16" t="s">
        <v>47</v>
      </c>
      <c r="D27" s="16" t="str">
        <f>_xlfn.CONCAT(B27," ",C27)</f>
        <v>COMET h/10</v>
      </c>
      <c r="E27" s="11" t="s">
        <v>21</v>
      </c>
      <c r="F27" s="11" t="s">
        <v>16</v>
      </c>
      <c r="G27" s="11">
        <v>2.46230133933462</v>
      </c>
      <c r="H27" s="11">
        <v>0.5832148425</v>
      </c>
      <c r="I27" s="11">
        <v>0.4287251159256108</v>
      </c>
      <c r="J27" s="11"/>
      <c r="K27" s="11"/>
    </row>
    <row r="28" spans="1:11">
      <c r="A28" s="11" t="s">
        <v>8</v>
      </c>
      <c r="B28" s="11" t="s">
        <v>44</v>
      </c>
      <c r="C28" s="16" t="s">
        <v>46</v>
      </c>
      <c r="D28" s="16" t="str">
        <f>_xlfn.CONCAT(B28," ",C28)</f>
        <v>COMET hour</v>
      </c>
      <c r="E28" s="11" t="s">
        <v>21</v>
      </c>
      <c r="F28" s="11" t="s">
        <v>16</v>
      </c>
      <c r="G28" s="11">
        <v>0.81604558999870802</v>
      </c>
      <c r="H28" s="11">
        <v>3.1355863782000002</v>
      </c>
      <c r="I28" s="11">
        <v>0.4287251159256108</v>
      </c>
      <c r="J28" s="11"/>
      <c r="K28" s="11"/>
    </row>
    <row r="29" spans="1:11">
      <c r="A29" s="11" t="s">
        <v>8</v>
      </c>
      <c r="B29" s="11" t="s">
        <v>53</v>
      </c>
      <c r="C29" s="11"/>
      <c r="D29" s="16" t="str">
        <f>B29</f>
        <v>Micom</v>
      </c>
      <c r="E29" s="11" t="s">
        <v>21</v>
      </c>
      <c r="F29" s="11" t="s">
        <v>16</v>
      </c>
      <c r="G29" s="11">
        <v>0.62977207136791302</v>
      </c>
      <c r="H29" s="11"/>
      <c r="I29" s="11">
        <v>0.4287251159256108</v>
      </c>
      <c r="J29" s="11"/>
      <c r="K29" s="11"/>
    </row>
    <row r="30" spans="1:11">
      <c r="A30" s="11" t="s">
        <v>8</v>
      </c>
      <c r="B30" s="11" t="s">
        <v>5</v>
      </c>
      <c r="C30" s="11"/>
      <c r="D30" s="16" t="str">
        <f>B30</f>
        <v>MMT</v>
      </c>
      <c r="E30" s="11" t="s">
        <v>21</v>
      </c>
      <c r="F30" s="11" t="s">
        <v>16</v>
      </c>
      <c r="G30" s="11">
        <v>0.62977207136783098</v>
      </c>
      <c r="H30" s="11"/>
      <c r="I30" s="11">
        <v>0.4287251159256108</v>
      </c>
      <c r="J30" s="11"/>
      <c r="K30" s="11"/>
    </row>
    <row r="31" spans="1:11">
      <c r="A31" s="11" t="s">
        <v>8</v>
      </c>
      <c r="B31" s="11" t="s">
        <v>44</v>
      </c>
      <c r="C31" s="16" t="s">
        <v>47</v>
      </c>
      <c r="D31" s="16" t="str">
        <f>_xlfn.CONCAT(B31," ",C31)</f>
        <v>COMET h/10</v>
      </c>
      <c r="E31" s="11" t="s">
        <v>22</v>
      </c>
      <c r="F31" s="11" t="s">
        <v>16</v>
      </c>
      <c r="G31" s="11">
        <v>3.19217412457877</v>
      </c>
      <c r="H31" s="11">
        <v>0.91567020752999995</v>
      </c>
      <c r="I31" s="11">
        <v>0.4177992768822984</v>
      </c>
      <c r="J31" s="11"/>
      <c r="K31" s="11"/>
    </row>
    <row r="32" spans="1:11">
      <c r="A32" s="11" t="s">
        <v>8</v>
      </c>
      <c r="B32" s="11" t="s">
        <v>44</v>
      </c>
      <c r="C32" s="16" t="s">
        <v>46</v>
      </c>
      <c r="D32" s="16" t="str">
        <f>_xlfn.CONCAT(B32," ",C32)</f>
        <v>COMET hour</v>
      </c>
      <c r="E32" s="11" t="s">
        <v>22</v>
      </c>
      <c r="F32" s="11" t="s">
        <v>16</v>
      </c>
      <c r="G32" s="11">
        <v>0.488440171544123</v>
      </c>
      <c r="H32" s="11">
        <v>1.6297720713999999</v>
      </c>
      <c r="I32" s="11">
        <v>0.4177992768822984</v>
      </c>
      <c r="J32" s="11"/>
      <c r="K32" s="11"/>
    </row>
    <row r="33" spans="1:11">
      <c r="A33" s="11" t="s">
        <v>8</v>
      </c>
      <c r="B33" s="11" t="s">
        <v>53</v>
      </c>
      <c r="C33" s="11"/>
      <c r="D33" s="16" t="str">
        <f>B33</f>
        <v>Micom</v>
      </c>
      <c r="E33" s="11" t="s">
        <v>22</v>
      </c>
      <c r="F33" s="11" t="s">
        <v>16</v>
      </c>
      <c r="G33" s="11">
        <v>1.3253955244515001</v>
      </c>
      <c r="H33" s="11"/>
      <c r="I33" s="11">
        <v>0.4177992768822984</v>
      </c>
      <c r="J33" s="11"/>
      <c r="K33" s="11"/>
    </row>
    <row r="34" spans="1:11">
      <c r="A34" s="11" t="s">
        <v>8</v>
      </c>
      <c r="B34" s="11" t="s">
        <v>5</v>
      </c>
      <c r="C34" s="11"/>
      <c r="D34" s="16" t="str">
        <f>B34</f>
        <v>MMT</v>
      </c>
      <c r="E34" s="11" t="s">
        <v>22</v>
      </c>
      <c r="F34" s="11" t="s">
        <v>16</v>
      </c>
      <c r="G34" s="11">
        <v>1.3253955244512099</v>
      </c>
      <c r="H34" s="11"/>
      <c r="I34" s="11">
        <v>0.4177992768822984</v>
      </c>
      <c r="J34" s="11"/>
      <c r="K34" s="11"/>
    </row>
    <row r="35" spans="1:11">
      <c r="A35" s="11" t="s">
        <v>8</v>
      </c>
      <c r="B35" s="11" t="s">
        <v>44</v>
      </c>
      <c r="C35" s="16" t="s">
        <v>47</v>
      </c>
      <c r="D35" s="16" t="str">
        <f>_xlfn.CONCAT(B35," ",C35)</f>
        <v>COMET h/10</v>
      </c>
      <c r="E35" s="11" t="s">
        <v>23</v>
      </c>
      <c r="F35" s="11" t="s">
        <v>16</v>
      </c>
      <c r="G35" s="11">
        <v>1.4025100011475</v>
      </c>
      <c r="H35" s="11">
        <v>0.1383010398</v>
      </c>
      <c r="I35" s="11">
        <v>0.37724202038912547</v>
      </c>
      <c r="J35" s="11"/>
      <c r="K35" s="11"/>
    </row>
    <row r="36" spans="1:11">
      <c r="A36" s="11" t="s">
        <v>8</v>
      </c>
      <c r="B36" s="11" t="s">
        <v>44</v>
      </c>
      <c r="C36" s="16" t="s">
        <v>46</v>
      </c>
      <c r="D36" s="16" t="str">
        <f>_xlfn.CONCAT(B36," ",C36)</f>
        <v>COMET hour</v>
      </c>
      <c r="E36" s="11" t="s">
        <v>23</v>
      </c>
      <c r="F36" s="11" t="s">
        <v>16</v>
      </c>
      <c r="G36" s="11">
        <v>0.84389014263539797</v>
      </c>
      <c r="H36" s="11">
        <v>2.3253955245000002</v>
      </c>
      <c r="I36" s="11">
        <v>0.37724202038912547</v>
      </c>
      <c r="J36" s="11"/>
      <c r="K36" s="11"/>
    </row>
    <row r="37" spans="1:11">
      <c r="A37" s="11" t="s">
        <v>8</v>
      </c>
      <c r="B37" s="11" t="s">
        <v>53</v>
      </c>
      <c r="C37" s="11"/>
      <c r="D37" s="16" t="str">
        <f>B37</f>
        <v>Micom</v>
      </c>
      <c r="E37" s="11" t="s">
        <v>23</v>
      </c>
      <c r="F37" s="11" t="s">
        <v>16</v>
      </c>
      <c r="G37" s="11">
        <v>0.54038128305746103</v>
      </c>
      <c r="H37" s="11"/>
      <c r="I37" s="11">
        <v>0.37724202038912547</v>
      </c>
      <c r="J37" s="11"/>
      <c r="K37" s="11"/>
    </row>
    <row r="38" spans="1:11">
      <c r="A38" s="11" t="s">
        <v>8</v>
      </c>
      <c r="B38" s="11" t="s">
        <v>5</v>
      </c>
      <c r="C38" s="11"/>
      <c r="D38" s="16" t="str">
        <f>B38</f>
        <v>MMT</v>
      </c>
      <c r="E38" s="11" t="s">
        <v>23</v>
      </c>
      <c r="F38" s="11" t="s">
        <v>16</v>
      </c>
      <c r="G38" s="11">
        <v>0.54038128305716804</v>
      </c>
      <c r="H38" s="11"/>
      <c r="I38" s="11">
        <v>0.37724202038912547</v>
      </c>
      <c r="J38" s="11"/>
      <c r="K38" s="11"/>
    </row>
    <row r="39" spans="1:11">
      <c r="A39" s="11" t="s">
        <v>8</v>
      </c>
      <c r="B39" s="11" t="s">
        <v>44</v>
      </c>
      <c r="C39" s="16" t="s">
        <v>47</v>
      </c>
      <c r="D39" s="16" t="str">
        <f>_xlfn.CONCAT(B39," ",C39)</f>
        <v>COMET h/10</v>
      </c>
      <c r="E39" s="11" t="s">
        <v>24</v>
      </c>
      <c r="F39" s="11" t="s">
        <v>16</v>
      </c>
      <c r="G39" s="11">
        <v>2.8256918545563696</v>
      </c>
      <c r="H39" s="11">
        <v>0.26854938494000002</v>
      </c>
      <c r="I39" s="11">
        <v>0.29557765544327586</v>
      </c>
      <c r="J39" s="11"/>
      <c r="K39" s="11"/>
    </row>
    <row r="40" spans="1:11">
      <c r="A40" s="11" t="s">
        <v>8</v>
      </c>
      <c r="B40" s="11" t="s">
        <v>44</v>
      </c>
      <c r="C40" s="16" t="s">
        <v>46</v>
      </c>
      <c r="D40" s="16" t="str">
        <f>_xlfn.CONCAT(B40," ",C40)</f>
        <v>COMET hour</v>
      </c>
      <c r="E40" s="11" t="s">
        <v>24</v>
      </c>
      <c r="F40" s="11" t="s">
        <v>16</v>
      </c>
      <c r="G40" s="11">
        <v>0.42522220306057301</v>
      </c>
      <c r="H40" s="11">
        <v>1.5299303370999999</v>
      </c>
      <c r="I40" s="11">
        <v>0.29557765544327586</v>
      </c>
      <c r="J40" s="11"/>
      <c r="K40" s="11"/>
    </row>
    <row r="41" spans="1:11">
      <c r="A41" s="11" t="s">
        <v>8</v>
      </c>
      <c r="B41" s="11" t="s">
        <v>53</v>
      </c>
      <c r="C41" s="11"/>
      <c r="D41" s="16" t="str">
        <f>B41</f>
        <v>Micom</v>
      </c>
      <c r="E41" s="11" t="s">
        <v>24</v>
      </c>
      <c r="F41" s="11" t="s">
        <v>16</v>
      </c>
      <c r="G41" s="11">
        <v>0.26654938493705099</v>
      </c>
      <c r="H41" s="11"/>
      <c r="I41" s="11">
        <v>0.29557765544327586</v>
      </c>
      <c r="J41" s="11"/>
      <c r="K41" s="11"/>
    </row>
    <row r="42" spans="1:11">
      <c r="A42" s="11" t="s">
        <v>8</v>
      </c>
      <c r="B42" s="11" t="s">
        <v>5</v>
      </c>
      <c r="C42" s="11"/>
      <c r="D42" s="16" t="str">
        <f>B42</f>
        <v>MMT</v>
      </c>
      <c r="E42" s="11" t="s">
        <v>24</v>
      </c>
      <c r="F42" s="11" t="s">
        <v>16</v>
      </c>
      <c r="G42" s="11">
        <v>0.26654938493729402</v>
      </c>
      <c r="H42" s="11"/>
      <c r="I42" s="11">
        <v>0.29557765544327586</v>
      </c>
      <c r="J42" s="11"/>
      <c r="K42" s="11"/>
    </row>
    <row r="43" spans="1:11">
      <c r="A43" s="11" t="s">
        <v>8</v>
      </c>
      <c r="B43" s="11" t="s">
        <v>44</v>
      </c>
      <c r="C43" s="16" t="s">
        <v>47</v>
      </c>
      <c r="D43" s="16" t="str">
        <f>_xlfn.CONCAT(B43," ",C43)</f>
        <v>COMET h/10</v>
      </c>
      <c r="E43" s="11" t="s">
        <v>25</v>
      </c>
      <c r="F43" s="11" t="s">
        <v>16</v>
      </c>
      <c r="G43" s="11">
        <v>8.3062556191926404</v>
      </c>
      <c r="H43" s="11">
        <v>0.89211184334000004</v>
      </c>
      <c r="I43" s="11" t="s">
        <v>60</v>
      </c>
      <c r="J43" s="11"/>
      <c r="K43" s="11"/>
    </row>
    <row r="44" spans="1:11">
      <c r="A44" s="11" t="s">
        <v>8</v>
      </c>
      <c r="B44" s="11" t="s">
        <v>44</v>
      </c>
      <c r="C44" s="16" t="s">
        <v>46</v>
      </c>
      <c r="D44" s="16" t="str">
        <f>_xlfn.CONCAT(B44," ",C44)</f>
        <v>COMET hour</v>
      </c>
      <c r="E44" s="11" t="s">
        <v>25</v>
      </c>
      <c r="F44" s="11" t="s">
        <v>16</v>
      </c>
      <c r="G44" s="11">
        <v>0.23629618290901</v>
      </c>
      <c r="H44" s="11">
        <v>1.2665493849</v>
      </c>
      <c r="I44" s="11" t="s">
        <v>60</v>
      </c>
      <c r="J44" s="11"/>
      <c r="K44" s="11"/>
    </row>
    <row r="45" spans="1:11">
      <c r="A45" s="11" t="s">
        <v>8</v>
      </c>
      <c r="B45" s="11" t="s">
        <v>53</v>
      </c>
      <c r="C45" s="11"/>
      <c r="D45" s="16" t="str">
        <f>B45</f>
        <v>Micom</v>
      </c>
      <c r="E45" s="11" t="s">
        <v>25</v>
      </c>
      <c r="F45" s="11" t="s">
        <v>16</v>
      </c>
      <c r="G45" s="11">
        <v>0.96784806856746697</v>
      </c>
      <c r="H45" s="11"/>
      <c r="I45" s="11" t="s">
        <v>60</v>
      </c>
      <c r="J45" s="11"/>
      <c r="K45" s="11"/>
    </row>
    <row r="46" spans="1:11">
      <c r="A46" s="11" t="s">
        <v>8</v>
      </c>
      <c r="B46" s="11" t="s">
        <v>5</v>
      </c>
      <c r="C46" s="11"/>
      <c r="D46" s="16" t="str">
        <f>B46</f>
        <v>MMT</v>
      </c>
      <c r="E46" s="11" t="s">
        <v>25</v>
      </c>
      <c r="F46" s="11" t="s">
        <v>16</v>
      </c>
      <c r="G46" s="11">
        <v>0.96784806904221099</v>
      </c>
      <c r="H46" s="11"/>
      <c r="I46" s="11" t="s">
        <v>60</v>
      </c>
      <c r="J46" s="11"/>
      <c r="K46" s="11"/>
    </row>
    <row r="47" spans="1:11">
      <c r="A47" s="11" t="s">
        <v>8</v>
      </c>
      <c r="B47" s="11" t="s">
        <v>44</v>
      </c>
      <c r="C47" s="16" t="s">
        <v>47</v>
      </c>
      <c r="D47" s="16" t="str">
        <f>_xlfn.CONCAT(B47," ",C47)</f>
        <v>COMET h/10</v>
      </c>
      <c r="E47" s="11" t="s">
        <v>26</v>
      </c>
      <c r="F47" s="11" t="s">
        <v>16</v>
      </c>
      <c r="G47" s="11">
        <v>6.53791584648393</v>
      </c>
      <c r="H47" s="11">
        <v>0.34204485523</v>
      </c>
      <c r="I47" s="11">
        <v>0.227775085180976</v>
      </c>
      <c r="J47" s="11"/>
      <c r="K47" s="11"/>
    </row>
    <row r="48" spans="1:11">
      <c r="A48" s="11" t="s">
        <v>8</v>
      </c>
      <c r="B48" s="11" t="s">
        <v>44</v>
      </c>
      <c r="C48" s="16" t="s">
        <v>46</v>
      </c>
      <c r="D48" s="16" t="str">
        <f>_xlfn.CONCAT(B48," ",C48)</f>
        <v>COMET hour</v>
      </c>
      <c r="E48" s="11" t="s">
        <v>26</v>
      </c>
      <c r="F48" s="11" t="s">
        <v>16</v>
      </c>
      <c r="G48" s="11">
        <v>0.65965466497621505</v>
      </c>
      <c r="H48" s="11">
        <v>1.9341242982</v>
      </c>
      <c r="I48" s="11">
        <v>0.227775085180976</v>
      </c>
      <c r="J48" s="11"/>
      <c r="K48" s="11"/>
    </row>
    <row r="49" spans="1:11">
      <c r="A49" s="11" t="s">
        <v>8</v>
      </c>
      <c r="B49" s="11" t="s">
        <v>53</v>
      </c>
      <c r="C49" s="11"/>
      <c r="D49" s="16" t="str">
        <f>B49</f>
        <v>Micom</v>
      </c>
      <c r="E49" s="11" t="s">
        <v>26</v>
      </c>
      <c r="F49" s="11" t="s">
        <v>16</v>
      </c>
      <c r="G49" s="11">
        <v>1.0763947890534</v>
      </c>
      <c r="H49" s="11"/>
      <c r="I49" s="11">
        <v>0.227775085180976</v>
      </c>
      <c r="J49" s="11"/>
      <c r="K49" s="11"/>
    </row>
    <row r="50" spans="1:11">
      <c r="A50" s="11" t="s">
        <v>8</v>
      </c>
      <c r="B50" s="11" t="s">
        <v>5</v>
      </c>
      <c r="C50" s="11"/>
      <c r="D50" s="16" t="str">
        <f>B50</f>
        <v>MMT</v>
      </c>
      <c r="E50" s="11" t="s">
        <v>26</v>
      </c>
      <c r="F50" s="11" t="s">
        <v>16</v>
      </c>
      <c r="G50" s="11">
        <v>1.0763947890532699</v>
      </c>
      <c r="H50" s="11"/>
      <c r="I50" s="11">
        <v>0.227775085180976</v>
      </c>
      <c r="J50" s="11"/>
      <c r="K50" s="11"/>
    </row>
    <row r="51" spans="1:11">
      <c r="A51" s="11" t="s">
        <v>8</v>
      </c>
      <c r="B51" s="11" t="s">
        <v>44</v>
      </c>
      <c r="C51" s="16" t="s">
        <v>47</v>
      </c>
      <c r="D51" s="16" t="str">
        <f>_xlfn.CONCAT(B51," ",C51)</f>
        <v>COMET h/10</v>
      </c>
      <c r="E51" s="11" t="s">
        <v>26</v>
      </c>
      <c r="F51" s="11" t="s">
        <v>7</v>
      </c>
      <c r="G51" s="11">
        <v>6.3030100382608705</v>
      </c>
      <c r="H51" s="11">
        <v>0.29965966085000001</v>
      </c>
      <c r="I51" s="11">
        <v>0.227775085180976</v>
      </c>
      <c r="J51" s="11"/>
      <c r="K51" s="11"/>
    </row>
    <row r="52" spans="1:11">
      <c r="A52" s="11" t="s">
        <v>8</v>
      </c>
      <c r="B52" s="11" t="s">
        <v>44</v>
      </c>
      <c r="C52" s="11" t="s">
        <v>46</v>
      </c>
      <c r="D52" s="16" t="str">
        <f>_xlfn.CONCAT(B52," ",C52)</f>
        <v>COMET hour</v>
      </c>
      <c r="E52" s="11" t="s">
        <v>26</v>
      </c>
      <c r="F52" s="11" t="s">
        <v>7</v>
      </c>
      <c r="G52" s="11">
        <v>0.58718171062083802</v>
      </c>
      <c r="H52" s="11">
        <v>1.7989114116</v>
      </c>
      <c r="I52" s="11">
        <v>0.227775085180976</v>
      </c>
      <c r="J52" s="11"/>
      <c r="K52" s="11"/>
    </row>
    <row r="53" spans="1:11">
      <c r="A53" s="11" t="s">
        <v>8</v>
      </c>
      <c r="B53" s="11" t="s">
        <v>53</v>
      </c>
      <c r="C53" s="11"/>
      <c r="D53" s="16" t="str">
        <f>B53</f>
        <v>Micom</v>
      </c>
      <c r="E53" s="11" t="s">
        <v>26</v>
      </c>
      <c r="F53" s="11" t="s">
        <v>57</v>
      </c>
      <c r="G53" s="11">
        <v>0.76151919556054304</v>
      </c>
      <c r="H53" s="11"/>
      <c r="I53" s="11">
        <v>0.227775085180976</v>
      </c>
      <c r="J53" s="11"/>
      <c r="K53" s="11"/>
    </row>
    <row r="54" spans="1:11">
      <c r="A54" s="18" t="s">
        <v>8</v>
      </c>
      <c r="B54" s="18" t="s">
        <v>5</v>
      </c>
      <c r="C54" s="18"/>
      <c r="D54" s="11" t="s">
        <v>5</v>
      </c>
      <c r="E54" s="18" t="s">
        <v>26</v>
      </c>
      <c r="F54" s="18" t="s">
        <v>7</v>
      </c>
      <c r="G54" s="11">
        <v>0.86293461156473195</v>
      </c>
      <c r="H54" s="18"/>
      <c r="I54" s="11">
        <v>0.227775085180976</v>
      </c>
      <c r="J54" s="11"/>
      <c r="K54" s="11"/>
    </row>
    <row r="55" spans="1:11">
      <c r="A55" s="11" t="s">
        <v>8</v>
      </c>
      <c r="B55" s="11" t="s">
        <v>44</v>
      </c>
      <c r="C55" s="16" t="s">
        <v>47</v>
      </c>
      <c r="D55" s="16" t="str">
        <f>_xlfn.CONCAT(B55," ",C55)</f>
        <v>COMET h/10</v>
      </c>
      <c r="E55" s="11" t="s">
        <v>27</v>
      </c>
      <c r="F55" s="11" t="s">
        <v>16</v>
      </c>
      <c r="G55" s="11">
        <v>1.64275497493492</v>
      </c>
      <c r="H55" s="11">
        <v>0.49387800006999999</v>
      </c>
      <c r="I55" s="11">
        <v>0.27465307216702739</v>
      </c>
      <c r="J55" s="11"/>
      <c r="K55" s="11"/>
    </row>
    <row r="56" spans="1:11">
      <c r="A56" s="11" t="s">
        <v>8</v>
      </c>
      <c r="B56" s="11" t="s">
        <v>44</v>
      </c>
      <c r="C56" s="16" t="s">
        <v>46</v>
      </c>
      <c r="D56" s="16" t="str">
        <f>_xlfn.CONCAT(B56," ",C56)</f>
        <v>COMET hour</v>
      </c>
      <c r="E56" s="11" t="s">
        <v>27</v>
      </c>
      <c r="F56" s="11" t="s">
        <v>16</v>
      </c>
      <c r="G56" s="11">
        <v>0.66460297699554505</v>
      </c>
      <c r="H56" s="11">
        <v>1.9437186671</v>
      </c>
      <c r="I56" s="11">
        <v>0.27465307216702739</v>
      </c>
      <c r="J56" s="11"/>
      <c r="K56" s="11"/>
    </row>
    <row r="57" spans="1:11">
      <c r="A57" s="11" t="s">
        <v>8</v>
      </c>
      <c r="B57" s="11" t="s">
        <v>53</v>
      </c>
      <c r="C57" s="11"/>
      <c r="D57" s="16" t="str">
        <f>B57</f>
        <v>Micom</v>
      </c>
      <c r="E57" s="11" t="s">
        <v>27</v>
      </c>
      <c r="F57" s="11" t="s">
        <v>16</v>
      </c>
      <c r="G57" s="11">
        <v>0.54672221770360796</v>
      </c>
      <c r="H57" s="11"/>
      <c r="I57" s="11">
        <v>0.27465307216702739</v>
      </c>
      <c r="J57" s="11"/>
      <c r="K57" s="11"/>
    </row>
    <row r="58" spans="1:11">
      <c r="A58" s="11" t="s">
        <v>8</v>
      </c>
      <c r="B58" s="11" t="s">
        <v>5</v>
      </c>
      <c r="C58" s="11"/>
      <c r="D58" s="16" t="str">
        <f>B58</f>
        <v>MMT</v>
      </c>
      <c r="E58" s="11" t="s">
        <v>27</v>
      </c>
      <c r="F58" s="11" t="s">
        <v>16</v>
      </c>
      <c r="G58" s="11">
        <v>0.54672221770434104</v>
      </c>
      <c r="H58" s="11"/>
      <c r="I58" s="11">
        <v>0.27465307216702739</v>
      </c>
      <c r="J58" s="11"/>
      <c r="K58" s="11"/>
    </row>
    <row r="59" spans="1:11" hidden="1">
      <c r="A59" s="11" t="s">
        <v>9</v>
      </c>
      <c r="B59" s="11" t="s">
        <v>44</v>
      </c>
      <c r="C59" s="16" t="s">
        <v>47</v>
      </c>
      <c r="D59" s="16" t="str">
        <f>_xlfn.CONCAT(B59," ",C59)</f>
        <v>COMET h/10</v>
      </c>
      <c r="E59" s="11" t="s">
        <v>35</v>
      </c>
      <c r="F59" s="11" t="s">
        <v>16</v>
      </c>
      <c r="G59" s="11">
        <v>2.7565229762670902</v>
      </c>
      <c r="H59" s="11">
        <v>0.82855309515999997</v>
      </c>
      <c r="I59" s="17">
        <v>0.36287999999999998</v>
      </c>
      <c r="J59" s="11">
        <v>3.0929999999999998E-3</v>
      </c>
      <c r="K59" s="11"/>
    </row>
    <row r="60" spans="1:11" hidden="1">
      <c r="A60" s="11" t="s">
        <v>9</v>
      </c>
      <c r="B60" s="11" t="s">
        <v>44</v>
      </c>
      <c r="C60" s="16" t="s">
        <v>47</v>
      </c>
      <c r="D60" s="16" t="str">
        <f>_xlfn.CONCAT(B60," ",C60)</f>
        <v>COMET h/10</v>
      </c>
      <c r="E60" s="11" t="s">
        <v>36</v>
      </c>
      <c r="F60" s="11" t="s">
        <v>16</v>
      </c>
      <c r="G60" s="11">
        <v>2.14300619305738</v>
      </c>
      <c r="H60" s="11">
        <v>0.23110461975999999</v>
      </c>
      <c r="I60" s="17">
        <v>1.25604</v>
      </c>
      <c r="J60" s="11">
        <v>4.6940000000000003E-2</v>
      </c>
      <c r="K60" s="11"/>
    </row>
    <row r="61" spans="1:11" hidden="1">
      <c r="A61" s="11" t="s">
        <v>9</v>
      </c>
      <c r="B61" s="11" t="s">
        <v>44</v>
      </c>
      <c r="C61" s="16" t="s">
        <v>46</v>
      </c>
      <c r="D61" s="16" t="str">
        <f>_xlfn.CONCAT(B61," ",C61)</f>
        <v>COMET hour</v>
      </c>
      <c r="E61" s="11" t="s">
        <v>35</v>
      </c>
      <c r="F61" s="11" t="s">
        <v>16</v>
      </c>
      <c r="G61" s="11">
        <v>0.76107138316366396</v>
      </c>
      <c r="H61" s="11">
        <v>2.1405683613000002</v>
      </c>
      <c r="I61" s="17">
        <v>0.36287999999999998</v>
      </c>
      <c r="J61" s="11">
        <v>3.0929999999999998E-3</v>
      </c>
      <c r="K61" s="11"/>
    </row>
    <row r="62" spans="1:11" hidden="1">
      <c r="A62" s="11" t="s">
        <v>9</v>
      </c>
      <c r="B62" s="11" t="s">
        <v>53</v>
      </c>
      <c r="C62" s="11"/>
      <c r="D62" s="16" t="str">
        <f>B62</f>
        <v>Micom</v>
      </c>
      <c r="E62" s="11" t="s">
        <v>35</v>
      </c>
      <c r="F62" s="11" t="s">
        <v>16</v>
      </c>
      <c r="G62" s="11">
        <v>1.696029266</v>
      </c>
      <c r="H62" s="11"/>
      <c r="I62" s="17">
        <v>0.36287999999999998</v>
      </c>
      <c r="J62" s="11">
        <v>3.0929999999999998E-3</v>
      </c>
      <c r="K62" s="11"/>
    </row>
    <row r="63" spans="1:11" hidden="1">
      <c r="A63" s="11" t="s">
        <v>9</v>
      </c>
      <c r="B63" s="11" t="s">
        <v>5</v>
      </c>
      <c r="C63" s="11"/>
      <c r="D63" s="16" t="str">
        <f>B63</f>
        <v>MMT</v>
      </c>
      <c r="E63" s="11" t="s">
        <v>35</v>
      </c>
      <c r="F63" s="11" t="s">
        <v>16</v>
      </c>
      <c r="G63" s="11">
        <v>1.7492441713583999</v>
      </c>
      <c r="H63" s="11"/>
      <c r="I63" s="17">
        <v>0.36287999999999998</v>
      </c>
      <c r="J63" s="11">
        <v>3.0929999999999998E-3</v>
      </c>
      <c r="K63" s="11"/>
    </row>
    <row r="64" spans="1:11" hidden="1">
      <c r="A64" s="11" t="s">
        <v>9</v>
      </c>
      <c r="B64" s="11" t="s">
        <v>44</v>
      </c>
      <c r="C64" s="16" t="s">
        <v>47</v>
      </c>
      <c r="D64" s="16" t="str">
        <f>_xlfn.CONCAT(B64," ",C64)</f>
        <v>COMET h/10</v>
      </c>
      <c r="E64" s="11" t="s">
        <v>37</v>
      </c>
      <c r="F64" s="11" t="s">
        <v>16</v>
      </c>
      <c r="G64" s="11">
        <v>2.8370637172921196</v>
      </c>
      <c r="H64" s="11">
        <v>2.7246948681999998</v>
      </c>
      <c r="I64" s="11">
        <v>1.73447</v>
      </c>
      <c r="J64" s="11">
        <v>6.1190000000000001E-2</v>
      </c>
      <c r="K64" s="11"/>
    </row>
    <row r="65" spans="1:11" hidden="1">
      <c r="A65" s="11" t="s">
        <v>9</v>
      </c>
      <c r="B65" s="11" t="s">
        <v>44</v>
      </c>
      <c r="C65" s="16" t="s">
        <v>47</v>
      </c>
      <c r="D65" s="16" t="str">
        <f>_xlfn.CONCAT(B65," ",C65)</f>
        <v>COMET h/10</v>
      </c>
      <c r="E65" s="11" t="s">
        <v>38</v>
      </c>
      <c r="F65" s="11" t="s">
        <v>16</v>
      </c>
      <c r="G65" s="11">
        <v>3.8814184590057401</v>
      </c>
      <c r="H65" s="11">
        <v>0.28127063940000002</v>
      </c>
      <c r="I65" s="17">
        <v>1.33026</v>
      </c>
      <c r="J65" s="11">
        <v>4.0989999999999999E-2</v>
      </c>
      <c r="K65" s="11"/>
    </row>
    <row r="66" spans="1:11" hidden="1">
      <c r="A66" s="11" t="s">
        <v>9</v>
      </c>
      <c r="B66" s="11" t="s">
        <v>44</v>
      </c>
      <c r="C66" s="16" t="s">
        <v>47</v>
      </c>
      <c r="D66" s="16" t="str">
        <f>_xlfn.CONCAT(B66," ",C66)</f>
        <v>COMET h/10</v>
      </c>
      <c r="E66" s="11" t="s">
        <v>39</v>
      </c>
      <c r="F66" s="11" t="s">
        <v>16</v>
      </c>
      <c r="G66" s="11">
        <v>9.1202728327955302</v>
      </c>
      <c r="H66" s="11">
        <v>0.99786536209999999</v>
      </c>
      <c r="I66" s="17">
        <v>1.8310599999999999</v>
      </c>
      <c r="J66" s="11">
        <v>7.5060000000000002E-2</v>
      </c>
      <c r="K66" s="11"/>
    </row>
    <row r="67" spans="1:11" hidden="1">
      <c r="A67" s="11" t="s">
        <v>9</v>
      </c>
      <c r="B67" s="11" t="s">
        <v>44</v>
      </c>
      <c r="C67" s="16" t="s">
        <v>47</v>
      </c>
      <c r="D67" s="16" t="str">
        <f>_xlfn.CONCAT(B67," ",C67)</f>
        <v>COMET h/10</v>
      </c>
      <c r="E67" s="11" t="s">
        <v>35</v>
      </c>
      <c r="F67" s="11" t="s">
        <v>7</v>
      </c>
      <c r="G67" s="11">
        <v>4.2739106813180898</v>
      </c>
      <c r="H67" s="11">
        <v>0.31983821513999999</v>
      </c>
      <c r="I67" s="17">
        <v>0.36287999999999998</v>
      </c>
      <c r="J67" s="11">
        <v>3.0929999999999998E-3</v>
      </c>
      <c r="K67" s="11"/>
    </row>
    <row r="68" spans="1:11" hidden="1">
      <c r="A68" s="11" t="s">
        <v>9</v>
      </c>
      <c r="B68" s="11" t="s">
        <v>44</v>
      </c>
      <c r="C68" s="11" t="s">
        <v>46</v>
      </c>
      <c r="D68" s="16" t="str">
        <f>_xlfn.CONCAT(B68," ",C68)</f>
        <v>COMET hour</v>
      </c>
      <c r="E68" s="11" t="s">
        <v>35</v>
      </c>
      <c r="F68" s="11" t="s">
        <v>7</v>
      </c>
      <c r="G68" s="11">
        <v>0.87584651265449098</v>
      </c>
      <c r="H68" s="11">
        <v>2.400906832</v>
      </c>
      <c r="I68" s="17">
        <v>0.36287999999999998</v>
      </c>
      <c r="J68" s="11">
        <v>3.0929999999999998E-3</v>
      </c>
      <c r="K68" s="11"/>
    </row>
    <row r="69" spans="1:11" hidden="1">
      <c r="A69" s="11" t="s">
        <v>9</v>
      </c>
      <c r="B69" s="11" t="s">
        <v>53</v>
      </c>
      <c r="C69" s="11"/>
      <c r="D69" s="16" t="str">
        <f>B69</f>
        <v>Micom</v>
      </c>
      <c r="E69" s="11" t="s">
        <v>35</v>
      </c>
      <c r="F69" s="11" t="s">
        <v>57</v>
      </c>
      <c r="G69" s="11">
        <v>1.40090683196217</v>
      </c>
      <c r="H69" s="11"/>
      <c r="I69" s="17">
        <v>0.36287999999999998</v>
      </c>
      <c r="J69" s="11">
        <v>3.0929999999999998E-3</v>
      </c>
      <c r="K69" s="11"/>
    </row>
    <row r="70" spans="1:11" hidden="1">
      <c r="A70" s="18" t="s">
        <v>9</v>
      </c>
      <c r="B70" s="18" t="s">
        <v>5</v>
      </c>
      <c r="C70" s="18"/>
      <c r="D70" s="11" t="s">
        <v>5</v>
      </c>
      <c r="E70" s="18" t="s">
        <v>35</v>
      </c>
      <c r="F70" s="18" t="s">
        <v>7</v>
      </c>
      <c r="G70" s="18" t="s">
        <v>60</v>
      </c>
      <c r="H70" s="18"/>
      <c r="I70" s="17">
        <v>0.36287999999999998</v>
      </c>
      <c r="J70" s="11">
        <v>3.0929999999999998E-3</v>
      </c>
      <c r="K70" s="11"/>
    </row>
    <row r="71" spans="1:11" hidden="1">
      <c r="A71" s="11" t="s">
        <v>9</v>
      </c>
      <c r="B71" s="11" t="s">
        <v>44</v>
      </c>
      <c r="C71" s="16" t="s">
        <v>47</v>
      </c>
      <c r="D71" s="16" t="str">
        <f t="shared" ref="D71:D80" si="0">_xlfn.CONCAT(B71," ",C71)</f>
        <v>COMET h/10</v>
      </c>
      <c r="E71" s="11" t="s">
        <v>41</v>
      </c>
      <c r="F71" s="11" t="s">
        <v>16</v>
      </c>
      <c r="G71" s="11">
        <v>3.1898047389247095</v>
      </c>
      <c r="H71" s="11">
        <v>0.22839678089000001</v>
      </c>
      <c r="I71" s="17">
        <v>1.1262300000000001</v>
      </c>
      <c r="J71" s="11">
        <v>2.3279999999999999E-2</v>
      </c>
      <c r="K71" s="11"/>
    </row>
    <row r="72" spans="1:11" hidden="1">
      <c r="A72" s="11" t="s">
        <v>9</v>
      </c>
      <c r="B72" s="11" t="s">
        <v>44</v>
      </c>
      <c r="C72" s="16" t="s">
        <v>47</v>
      </c>
      <c r="D72" s="16" t="str">
        <f t="shared" si="0"/>
        <v>COMET h/10</v>
      </c>
      <c r="E72" s="11" t="s">
        <v>42</v>
      </c>
      <c r="F72" s="11" t="s">
        <v>16</v>
      </c>
      <c r="G72" s="11">
        <v>1.80032903198141</v>
      </c>
      <c r="H72" s="11">
        <v>0.37412358300999998</v>
      </c>
      <c r="I72" s="17">
        <v>1.28155</v>
      </c>
      <c r="J72" s="11">
        <v>2.2939999999999999E-2</v>
      </c>
      <c r="K72" s="11"/>
    </row>
    <row r="73" spans="1:11" hidden="1">
      <c r="A73" s="11" t="s">
        <v>9</v>
      </c>
      <c r="B73" s="11" t="s">
        <v>44</v>
      </c>
      <c r="C73" s="16" t="s">
        <v>46</v>
      </c>
      <c r="D73" s="16" t="str">
        <f t="shared" si="0"/>
        <v>COMET hour</v>
      </c>
      <c r="E73" s="11" t="s">
        <v>36</v>
      </c>
      <c r="F73" s="11" t="s">
        <v>16</v>
      </c>
      <c r="G73" s="11">
        <v>0.26212099403348399</v>
      </c>
      <c r="H73" s="11">
        <v>1.2996837869</v>
      </c>
      <c r="I73" s="17">
        <v>1.25604</v>
      </c>
      <c r="J73" s="11">
        <v>4.6940000000000003E-2</v>
      </c>
      <c r="K73" s="11"/>
    </row>
    <row r="74" spans="1:11" hidden="1">
      <c r="A74" s="11" t="s">
        <v>9</v>
      </c>
      <c r="B74" s="11" t="s">
        <v>44</v>
      </c>
      <c r="C74" s="16" t="s">
        <v>46</v>
      </c>
      <c r="D74" s="16" t="str">
        <f t="shared" si="0"/>
        <v>COMET hour</v>
      </c>
      <c r="E74" s="11" t="s">
        <v>37</v>
      </c>
      <c r="F74" s="11" t="s">
        <v>16</v>
      </c>
      <c r="G74" s="11">
        <v>0.97141334965124204</v>
      </c>
      <c r="H74" s="11">
        <v>3.8305436051999999</v>
      </c>
      <c r="I74" s="11">
        <v>1.73447</v>
      </c>
      <c r="J74" s="11">
        <v>6.1190000000000001E-2</v>
      </c>
      <c r="K74" s="11"/>
    </row>
    <row r="75" spans="1:11" hidden="1">
      <c r="A75" s="11" t="s">
        <v>9</v>
      </c>
      <c r="B75" s="11" t="s">
        <v>44</v>
      </c>
      <c r="C75" s="16" t="s">
        <v>46</v>
      </c>
      <c r="D75" s="16" t="str">
        <f t="shared" si="0"/>
        <v>COMET hour</v>
      </c>
      <c r="E75" s="11" t="s">
        <v>38</v>
      </c>
      <c r="F75" s="11" t="s">
        <v>16</v>
      </c>
      <c r="G75" s="11">
        <v>0.85956604843486895</v>
      </c>
      <c r="H75" s="11">
        <v>2.5587914627999999</v>
      </c>
      <c r="I75" s="17">
        <v>1.33026</v>
      </c>
      <c r="J75" s="11">
        <v>4.0989999999999999E-2</v>
      </c>
      <c r="K75" s="11"/>
    </row>
    <row r="76" spans="1:11" hidden="1">
      <c r="A76" s="11" t="s">
        <v>9</v>
      </c>
      <c r="B76" s="11" t="s">
        <v>44</v>
      </c>
      <c r="C76" s="16" t="s">
        <v>46</v>
      </c>
      <c r="D76" s="16" t="str">
        <f t="shared" si="0"/>
        <v>COMET hour</v>
      </c>
      <c r="E76" s="11" t="s">
        <v>39</v>
      </c>
      <c r="F76" s="11" t="s">
        <v>16</v>
      </c>
      <c r="G76" s="11">
        <v>1.3094705350443401</v>
      </c>
      <c r="H76" s="11">
        <v>3.7042119425000002</v>
      </c>
      <c r="I76" s="17">
        <v>1.8310599999999999</v>
      </c>
      <c r="J76" s="11">
        <v>7.5060000000000002E-2</v>
      </c>
      <c r="K76" s="11"/>
    </row>
    <row r="77" spans="1:11" hidden="1">
      <c r="A77" s="11" t="s">
        <v>9</v>
      </c>
      <c r="B77" s="11" t="s">
        <v>44</v>
      </c>
      <c r="C77" s="16" t="s">
        <v>46</v>
      </c>
      <c r="D77" s="16" t="str">
        <f t="shared" si="0"/>
        <v>COMET hour</v>
      </c>
      <c r="E77" s="11" t="s">
        <v>41</v>
      </c>
      <c r="F77" s="11" t="s">
        <v>16</v>
      </c>
      <c r="G77" s="11">
        <v>0.98925587469856302</v>
      </c>
      <c r="H77" s="11">
        <v>2.6892326016000001</v>
      </c>
      <c r="I77" s="17">
        <v>1.1262300000000001</v>
      </c>
      <c r="J77" s="11">
        <v>2.3279999999999999E-2</v>
      </c>
      <c r="K77" s="11"/>
    </row>
    <row r="78" spans="1:11" hidden="1">
      <c r="A78" s="11" t="s">
        <v>9</v>
      </c>
      <c r="B78" s="11" t="s">
        <v>44</v>
      </c>
      <c r="C78" s="16" t="s">
        <v>46</v>
      </c>
      <c r="D78" s="16" t="str">
        <f t="shared" si="0"/>
        <v>COMET hour</v>
      </c>
      <c r="E78" s="11" t="s">
        <v>42</v>
      </c>
      <c r="F78" s="11" t="s">
        <v>16</v>
      </c>
      <c r="G78" s="11">
        <v>0.46357876279730098</v>
      </c>
      <c r="H78" s="11">
        <v>1.5897531662</v>
      </c>
      <c r="I78" s="17">
        <v>1.28155</v>
      </c>
      <c r="J78" s="11">
        <v>2.2939999999999999E-2</v>
      </c>
      <c r="K78" s="11"/>
    </row>
    <row r="79" spans="1:11" hidden="1">
      <c r="A79" s="11" t="s">
        <v>9</v>
      </c>
      <c r="B79" s="11" t="s">
        <v>44</v>
      </c>
      <c r="C79" s="16" t="s">
        <v>47</v>
      </c>
      <c r="D79" s="16" t="str">
        <f t="shared" si="0"/>
        <v>COMET h/10</v>
      </c>
      <c r="E79" s="11" t="s">
        <v>40</v>
      </c>
      <c r="F79" s="11" t="s">
        <v>16</v>
      </c>
      <c r="G79" s="11">
        <v>3.3294476719561299</v>
      </c>
      <c r="H79" s="11">
        <v>1.6512460680000001</v>
      </c>
      <c r="I79" s="11">
        <v>2.4011</v>
      </c>
      <c r="J79" s="11">
        <v>0.11</v>
      </c>
      <c r="K79" s="11"/>
    </row>
    <row r="80" spans="1:11" hidden="1">
      <c r="A80" s="11" t="s">
        <v>9</v>
      </c>
      <c r="B80" s="11" t="s">
        <v>44</v>
      </c>
      <c r="C80" s="16" t="s">
        <v>46</v>
      </c>
      <c r="D80" s="16" t="str">
        <f t="shared" si="0"/>
        <v>COMET hour</v>
      </c>
      <c r="E80" s="11" t="s">
        <v>40</v>
      </c>
      <c r="F80" s="11" t="s">
        <v>16</v>
      </c>
      <c r="G80" s="11">
        <v>0.76128658845042896</v>
      </c>
      <c r="H80" s="11">
        <v>2.9721228636000001</v>
      </c>
      <c r="I80" s="11">
        <v>2.4011</v>
      </c>
      <c r="J80" s="11">
        <v>0.11</v>
      </c>
      <c r="K80" s="11"/>
    </row>
    <row r="81" spans="1:11" hidden="1">
      <c r="A81" s="11" t="s">
        <v>9</v>
      </c>
      <c r="B81" s="11" t="s">
        <v>53</v>
      </c>
      <c r="C81" s="11"/>
      <c r="D81" s="16" t="str">
        <f>B81</f>
        <v>Micom</v>
      </c>
      <c r="E81" s="11" t="s">
        <v>40</v>
      </c>
      <c r="F81" s="11" t="s">
        <v>16</v>
      </c>
      <c r="G81" s="11">
        <v>2.1740325550000001</v>
      </c>
      <c r="H81" s="11"/>
      <c r="I81" s="11">
        <v>2.4011</v>
      </c>
      <c r="J81" s="11">
        <v>0.11</v>
      </c>
      <c r="K81" s="11"/>
    </row>
    <row r="82" spans="1:11" hidden="1">
      <c r="A82" s="11" t="s">
        <v>9</v>
      </c>
      <c r="B82" s="11" t="s">
        <v>5</v>
      </c>
      <c r="C82" s="11"/>
      <c r="D82" s="16" t="str">
        <f>B82</f>
        <v>MMT</v>
      </c>
      <c r="E82" s="11" t="s">
        <v>40</v>
      </c>
      <c r="F82" s="11" t="s">
        <v>16</v>
      </c>
      <c r="G82" s="11">
        <v>2.17403255516014</v>
      </c>
      <c r="H82" s="11"/>
      <c r="I82" s="11">
        <v>2.4011</v>
      </c>
      <c r="J82" s="11">
        <v>0.11</v>
      </c>
      <c r="K82" s="11"/>
    </row>
    <row r="83" spans="1:11" hidden="1">
      <c r="A83" s="11" t="s">
        <v>9</v>
      </c>
      <c r="B83" s="11" t="s">
        <v>53</v>
      </c>
      <c r="C83" s="11"/>
      <c r="D83" s="16" t="str">
        <f>B83</f>
        <v>Micom</v>
      </c>
      <c r="E83" s="11" t="s">
        <v>36</v>
      </c>
      <c r="F83" s="11" t="s">
        <v>16</v>
      </c>
      <c r="G83" s="11">
        <v>0.29968378699999998</v>
      </c>
      <c r="H83" s="11"/>
      <c r="I83" s="17">
        <v>1.25604</v>
      </c>
      <c r="J83" s="11">
        <v>4.6940000000000003E-2</v>
      </c>
      <c r="K83" s="11"/>
    </row>
    <row r="84" spans="1:11" hidden="1">
      <c r="A84" s="11" t="s">
        <v>9</v>
      </c>
      <c r="B84" s="11" t="s">
        <v>5</v>
      </c>
      <c r="C84" s="11"/>
      <c r="D84" s="16" t="str">
        <f>B84</f>
        <v>MMT</v>
      </c>
      <c r="E84" s="11" t="s">
        <v>36</v>
      </c>
      <c r="F84" s="11" t="s">
        <v>16</v>
      </c>
      <c r="G84" s="11">
        <v>0.29968378689153402</v>
      </c>
      <c r="H84" s="11"/>
      <c r="I84" s="17">
        <v>1.25604</v>
      </c>
      <c r="J84" s="11">
        <v>4.6940000000000003E-2</v>
      </c>
      <c r="K84" s="11"/>
    </row>
    <row r="85" spans="1:11" hidden="1">
      <c r="A85" s="11" t="s">
        <v>9</v>
      </c>
      <c r="B85" s="11" t="s">
        <v>44</v>
      </c>
      <c r="C85" s="16" t="s">
        <v>47</v>
      </c>
      <c r="D85" s="16" t="str">
        <f>_xlfn.CONCAT(B85," ",C85)</f>
        <v>COMET h/10</v>
      </c>
      <c r="E85" s="11" t="s">
        <v>43</v>
      </c>
      <c r="F85" s="11" t="s">
        <v>7</v>
      </c>
      <c r="G85" s="11">
        <v>9.7800508739507706</v>
      </c>
      <c r="H85" s="11">
        <v>18.945408886999999</v>
      </c>
      <c r="I85" s="11">
        <v>2.4011</v>
      </c>
      <c r="J85" s="11">
        <v>0.11</v>
      </c>
      <c r="K85" s="11"/>
    </row>
    <row r="86" spans="1:11" hidden="1">
      <c r="A86" s="11" t="s">
        <v>9</v>
      </c>
      <c r="B86" s="11" t="s">
        <v>44</v>
      </c>
      <c r="C86" s="11" t="s">
        <v>46</v>
      </c>
      <c r="D86" s="16" t="str">
        <f>_xlfn.CONCAT(B86," ",C86)</f>
        <v>COMET hour</v>
      </c>
      <c r="E86" s="11" t="s">
        <v>43</v>
      </c>
      <c r="F86" s="11" t="s">
        <v>7</v>
      </c>
      <c r="G86" s="11">
        <v>2.5941367584793</v>
      </c>
      <c r="H86" s="11">
        <v>20.044751459</v>
      </c>
      <c r="I86" s="11">
        <v>2.4011</v>
      </c>
      <c r="J86" s="11">
        <v>0.11</v>
      </c>
      <c r="K86" s="11"/>
    </row>
    <row r="87" spans="1:11" hidden="1">
      <c r="A87" s="11" t="s">
        <v>9</v>
      </c>
      <c r="B87" s="11" t="s">
        <v>53</v>
      </c>
      <c r="C87" s="11"/>
      <c r="D87" s="16" t="str">
        <f>B87</f>
        <v>Micom</v>
      </c>
      <c r="E87" s="11" t="s">
        <v>43</v>
      </c>
      <c r="F87" s="11" t="s">
        <v>57</v>
      </c>
      <c r="G87" s="11">
        <v>16.378460888855098</v>
      </c>
      <c r="H87" s="11"/>
      <c r="I87" s="11">
        <v>2.4011</v>
      </c>
      <c r="J87" s="11">
        <v>0.11</v>
      </c>
      <c r="K87" s="11"/>
    </row>
    <row r="88" spans="1:11" hidden="1">
      <c r="A88" s="11" t="s">
        <v>9</v>
      </c>
      <c r="B88" s="11" t="s">
        <v>53</v>
      </c>
      <c r="C88" s="11"/>
      <c r="D88" s="16" t="str">
        <f>B88</f>
        <v>Micom</v>
      </c>
      <c r="E88" s="11" t="s">
        <v>37</v>
      </c>
      <c r="F88" s="11" t="s">
        <v>16</v>
      </c>
      <c r="G88" s="11">
        <v>2.8606109210000001</v>
      </c>
      <c r="H88" s="11"/>
      <c r="I88" s="11">
        <v>1.73447</v>
      </c>
      <c r="J88" s="11">
        <v>6.1190000000000001E-2</v>
      </c>
      <c r="K88" s="11"/>
    </row>
    <row r="89" spans="1:11" hidden="1">
      <c r="A89" s="11" t="s">
        <v>9</v>
      </c>
      <c r="B89" s="11" t="s">
        <v>5</v>
      </c>
      <c r="C89" s="11"/>
      <c r="D89" s="16" t="str">
        <f>B89</f>
        <v>MMT</v>
      </c>
      <c r="E89" s="11" t="s">
        <v>37</v>
      </c>
      <c r="F89" s="11" t="s">
        <v>16</v>
      </c>
      <c r="G89" s="11">
        <v>2.8606109209718298</v>
      </c>
      <c r="H89" s="11"/>
      <c r="I89" s="11">
        <v>1.73447</v>
      </c>
      <c r="J89" s="11">
        <v>6.1190000000000001E-2</v>
      </c>
      <c r="K89" s="11"/>
    </row>
    <row r="90" spans="1:11" hidden="1">
      <c r="A90" s="11" t="s">
        <v>9</v>
      </c>
      <c r="B90" s="11" t="s">
        <v>53</v>
      </c>
      <c r="C90" s="11"/>
      <c r="D90" s="16" t="str">
        <f>B90</f>
        <v>Micom</v>
      </c>
      <c r="E90" s="11" t="s">
        <v>38</v>
      </c>
      <c r="F90" s="11" t="s">
        <v>16</v>
      </c>
      <c r="G90" s="11">
        <v>1.5587914629999999</v>
      </c>
      <c r="H90" s="11"/>
      <c r="I90" s="17">
        <v>1.33026</v>
      </c>
      <c r="J90" s="11">
        <v>4.0989999999999999E-2</v>
      </c>
      <c r="K90" s="11"/>
    </row>
    <row r="91" spans="1:11" hidden="1">
      <c r="A91" s="11" t="s">
        <v>9</v>
      </c>
      <c r="B91" s="11" t="s">
        <v>5</v>
      </c>
      <c r="C91" s="11"/>
      <c r="D91" s="11" t="s">
        <v>5</v>
      </c>
      <c r="E91" s="11" t="s">
        <v>43</v>
      </c>
      <c r="F91" s="11" t="s">
        <v>7</v>
      </c>
      <c r="G91" s="11">
        <v>19.9034585361346</v>
      </c>
      <c r="H91" s="11"/>
      <c r="I91" s="11">
        <v>2.4011</v>
      </c>
      <c r="J91" s="11">
        <v>0.11</v>
      </c>
      <c r="K91" s="11"/>
    </row>
    <row r="92" spans="1:11" hidden="1">
      <c r="A92" s="11" t="s">
        <v>9</v>
      </c>
      <c r="B92" s="11" t="s">
        <v>5</v>
      </c>
      <c r="C92" s="11"/>
      <c r="D92" s="16" t="str">
        <f t="shared" ref="D92:D98" si="1">B92</f>
        <v>MMT</v>
      </c>
      <c r="E92" s="11" t="s">
        <v>38</v>
      </c>
      <c r="F92" s="11" t="s">
        <v>16</v>
      </c>
      <c r="G92" s="11">
        <v>1.5587914627966699</v>
      </c>
      <c r="H92" s="11"/>
      <c r="I92" s="17">
        <v>1.33026</v>
      </c>
      <c r="J92" s="11">
        <v>4.0989999999999999E-2</v>
      </c>
      <c r="K92" s="11"/>
    </row>
    <row r="93" spans="1:11" hidden="1">
      <c r="A93" s="11" t="s">
        <v>9</v>
      </c>
      <c r="B93" s="11" t="s">
        <v>53</v>
      </c>
      <c r="C93" s="11"/>
      <c r="D93" s="16" t="str">
        <f t="shared" si="1"/>
        <v>Micom</v>
      </c>
      <c r="E93" s="11" t="s">
        <v>39</v>
      </c>
      <c r="F93" s="11" t="s">
        <v>16</v>
      </c>
      <c r="G93" s="11">
        <v>5.0420431609999996</v>
      </c>
      <c r="H93" s="11"/>
      <c r="I93" s="17">
        <v>1.8310599999999999</v>
      </c>
      <c r="J93" s="11">
        <v>7.5060000000000002E-2</v>
      </c>
      <c r="K93" s="11"/>
    </row>
    <row r="94" spans="1:11" hidden="1">
      <c r="A94" s="11" t="s">
        <v>9</v>
      </c>
      <c r="B94" s="11" t="s">
        <v>5</v>
      </c>
      <c r="C94" s="11"/>
      <c r="D94" s="16" t="str">
        <f t="shared" si="1"/>
        <v>MMT</v>
      </c>
      <c r="E94" s="11" t="s">
        <v>39</v>
      </c>
      <c r="F94" s="11" t="s">
        <v>16</v>
      </c>
      <c r="G94" s="11">
        <v>5.0420431612879799</v>
      </c>
      <c r="H94" s="11"/>
      <c r="I94" s="17">
        <v>1.8310599999999999</v>
      </c>
      <c r="J94" s="11">
        <v>7.5060000000000002E-2</v>
      </c>
      <c r="K94" s="11"/>
    </row>
    <row r="95" spans="1:11" hidden="1">
      <c r="A95" s="11" t="s">
        <v>9</v>
      </c>
      <c r="B95" s="11" t="s">
        <v>53</v>
      </c>
      <c r="C95" s="11"/>
      <c r="D95" s="16" t="str">
        <f t="shared" si="1"/>
        <v>Micom</v>
      </c>
      <c r="E95" s="11" t="s">
        <v>41</v>
      </c>
      <c r="F95" s="11" t="s">
        <v>16</v>
      </c>
      <c r="G95" s="11">
        <v>3.7949944250000001</v>
      </c>
      <c r="H95" s="11"/>
      <c r="I95" s="17">
        <v>1.1262300000000001</v>
      </c>
      <c r="J95" s="11">
        <v>2.3279999999999999E-2</v>
      </c>
      <c r="K95" s="11"/>
    </row>
    <row r="96" spans="1:11" hidden="1">
      <c r="A96" s="11" t="s">
        <v>9</v>
      </c>
      <c r="B96" s="11" t="s">
        <v>5</v>
      </c>
      <c r="C96" s="11"/>
      <c r="D96" s="16" t="str">
        <f t="shared" si="1"/>
        <v>MMT</v>
      </c>
      <c r="E96" s="11" t="s">
        <v>41</v>
      </c>
      <c r="F96" s="11" t="s">
        <v>16</v>
      </c>
      <c r="G96" s="11">
        <v>3.79499442537923</v>
      </c>
      <c r="H96" s="11"/>
      <c r="I96" s="17">
        <v>1.1262300000000001</v>
      </c>
      <c r="J96" s="11">
        <v>2.3279999999999999E-2</v>
      </c>
      <c r="K96" s="11"/>
    </row>
    <row r="97" spans="1:11" hidden="1">
      <c r="A97" s="11" t="s">
        <v>9</v>
      </c>
      <c r="B97" s="11" t="s">
        <v>53</v>
      </c>
      <c r="C97" s="11"/>
      <c r="D97" s="16" t="str">
        <f t="shared" si="1"/>
        <v>Micom</v>
      </c>
      <c r="E97" s="11" t="s">
        <v>42</v>
      </c>
      <c r="F97" s="11" t="s">
        <v>16</v>
      </c>
      <c r="G97" s="11">
        <v>0.59847287999999998</v>
      </c>
      <c r="H97" s="11"/>
      <c r="I97" s="17">
        <v>1.28155</v>
      </c>
      <c r="J97" s="11">
        <v>2.2939999999999999E-2</v>
      </c>
      <c r="K97" s="11"/>
    </row>
    <row r="98" spans="1:11" hidden="1">
      <c r="A98" s="11" t="s">
        <v>9</v>
      </c>
      <c r="B98" s="11" t="s">
        <v>5</v>
      </c>
      <c r="C98" s="11"/>
      <c r="D98" s="16" t="str">
        <f t="shared" si="1"/>
        <v>MMT</v>
      </c>
      <c r="E98" s="11" t="s">
        <v>42</v>
      </c>
      <c r="F98" s="11" t="s">
        <v>16</v>
      </c>
      <c r="G98" s="11">
        <v>0.598472879923444</v>
      </c>
      <c r="H98" s="11"/>
      <c r="I98" s="17">
        <v>1.28155</v>
      </c>
      <c r="J98" s="11">
        <v>2.2939999999999999E-2</v>
      </c>
      <c r="K98" s="11"/>
    </row>
    <row r="99" spans="1:11" hidden="1">
      <c r="A99" s="11" t="s">
        <v>65</v>
      </c>
      <c r="B99" s="11" t="s">
        <v>44</v>
      </c>
      <c r="C99" s="16" t="s">
        <v>47</v>
      </c>
      <c r="D99" s="16" t="str">
        <f>_xlfn.CONCAT(B99," ",C99)</f>
        <v>COMET h/10</v>
      </c>
      <c r="E99" s="11" t="s">
        <v>35</v>
      </c>
      <c r="F99" s="11" t="s">
        <v>7</v>
      </c>
      <c r="G99" s="11">
        <v>0</v>
      </c>
      <c r="H99" s="11">
        <v>2E-3</v>
      </c>
      <c r="I99" s="17">
        <v>0.36287999999999998</v>
      </c>
      <c r="J99" s="11">
        <v>3.0929999999999998E-3</v>
      </c>
      <c r="K99" s="11"/>
    </row>
    <row r="100" spans="1:11" hidden="1">
      <c r="A100" s="11" t="s">
        <v>65</v>
      </c>
      <c r="B100" s="11" t="s">
        <v>44</v>
      </c>
      <c r="C100" s="11" t="s">
        <v>46</v>
      </c>
      <c r="D100" s="16" t="str">
        <f>_xlfn.CONCAT(B100," ",C100)</f>
        <v>COMET hour</v>
      </c>
      <c r="E100" s="11" t="s">
        <v>35</v>
      </c>
      <c r="F100" s="11" t="s">
        <v>7</v>
      </c>
      <c r="G100" s="11">
        <v>0</v>
      </c>
      <c r="H100" s="11">
        <v>1</v>
      </c>
      <c r="I100" s="17">
        <v>0.36287999999999998</v>
      </c>
      <c r="J100" s="11">
        <v>3.0929999999999998E-3</v>
      </c>
      <c r="K100" s="11"/>
    </row>
    <row r="101" spans="1:11" hidden="1">
      <c r="A101" s="11" t="s">
        <v>65</v>
      </c>
      <c r="B101" s="11" t="s">
        <v>53</v>
      </c>
      <c r="C101" s="11"/>
      <c r="D101" s="16" t="str">
        <f>B101</f>
        <v>Micom</v>
      </c>
      <c r="E101" s="11" t="s">
        <v>35</v>
      </c>
      <c r="F101" s="11" t="s">
        <v>57</v>
      </c>
      <c r="G101" s="11">
        <v>0</v>
      </c>
      <c r="H101" s="11"/>
      <c r="I101" s="17">
        <v>0.36287999999999998</v>
      </c>
      <c r="J101" s="11">
        <v>3.0929999999999998E-3</v>
      </c>
      <c r="K101" s="11"/>
    </row>
    <row r="102" spans="1:11" hidden="1">
      <c r="A102" s="11" t="s">
        <v>65</v>
      </c>
      <c r="B102" s="11" t="s">
        <v>5</v>
      </c>
      <c r="C102" s="11"/>
      <c r="D102" s="11" t="s">
        <v>5</v>
      </c>
      <c r="E102" s="11" t="s">
        <v>35</v>
      </c>
      <c r="F102" s="11" t="s">
        <v>7</v>
      </c>
      <c r="G102" s="11">
        <v>0</v>
      </c>
      <c r="H102" s="11"/>
      <c r="I102" s="17">
        <v>0.36287999999999998</v>
      </c>
      <c r="J102" s="11">
        <v>3.0929999999999998E-3</v>
      </c>
      <c r="K102" s="11"/>
    </row>
    <row r="103" spans="1:11" hidden="1">
      <c r="A103" s="11" t="s">
        <v>65</v>
      </c>
      <c r="B103" s="11" t="s">
        <v>44</v>
      </c>
      <c r="C103" s="16" t="s">
        <v>46</v>
      </c>
      <c r="D103" s="16" t="str">
        <f>_xlfn.CONCAT(B103," ",C103)</f>
        <v>COMET hour</v>
      </c>
      <c r="E103" s="11" t="s">
        <v>37</v>
      </c>
      <c r="F103" s="11" t="s">
        <v>16</v>
      </c>
      <c r="G103" s="11">
        <v>0.105740859088092</v>
      </c>
      <c r="H103" s="11">
        <v>1.1115337953</v>
      </c>
      <c r="I103" s="11">
        <v>1.73447</v>
      </c>
      <c r="J103" s="11">
        <v>6.1190000000000001E-2</v>
      </c>
      <c r="K103" s="11"/>
    </row>
    <row r="104" spans="1:11" hidden="1">
      <c r="A104" s="11" t="s">
        <v>65</v>
      </c>
      <c r="B104" s="11" t="s">
        <v>44</v>
      </c>
      <c r="C104" s="16" t="s">
        <v>46</v>
      </c>
      <c r="D104" s="16" t="str">
        <f>_xlfn.CONCAT(B104," ",C104)</f>
        <v>COMET hour</v>
      </c>
      <c r="E104" s="11" t="s">
        <v>27</v>
      </c>
      <c r="F104" s="11" t="s">
        <v>16</v>
      </c>
      <c r="G104" s="11">
        <v>0.11132000756752999</v>
      </c>
      <c r="H104" s="11">
        <v>1.1177525389</v>
      </c>
      <c r="I104" s="11">
        <v>0.27465307216702739</v>
      </c>
      <c r="J104" s="11"/>
      <c r="K104" s="11"/>
    </row>
    <row r="105" spans="1:11" hidden="1">
      <c r="A105" s="11" t="s">
        <v>65</v>
      </c>
      <c r="B105" s="11" t="s">
        <v>5</v>
      </c>
      <c r="C105" s="11"/>
      <c r="D105" s="16" t="str">
        <f>B105</f>
        <v>MMT</v>
      </c>
      <c r="E105" s="11" t="s">
        <v>37</v>
      </c>
      <c r="F105" s="11" t="s">
        <v>16</v>
      </c>
      <c r="G105" s="11">
        <v>0.111533795270694</v>
      </c>
      <c r="H105" s="11"/>
      <c r="I105" s="11">
        <v>1.73447</v>
      </c>
      <c r="J105" s="11">
        <v>6.1190000000000001E-2</v>
      </c>
      <c r="K105" s="11"/>
    </row>
    <row r="106" spans="1:11" hidden="1">
      <c r="A106" s="11" t="s">
        <v>65</v>
      </c>
      <c r="B106" s="11" t="s">
        <v>53</v>
      </c>
      <c r="C106" s="11"/>
      <c r="D106" s="16" t="str">
        <f>B106</f>
        <v>Micom</v>
      </c>
      <c r="E106" s="11" t="s">
        <v>37</v>
      </c>
      <c r="F106" s="11" t="s">
        <v>16</v>
      </c>
      <c r="G106" s="11">
        <v>0.11153379527077099</v>
      </c>
      <c r="H106" s="11"/>
      <c r="I106" s="11">
        <v>1.73447</v>
      </c>
      <c r="J106" s="11">
        <v>6.1190000000000001E-2</v>
      </c>
      <c r="K106" s="11"/>
    </row>
    <row r="107" spans="1:11" hidden="1">
      <c r="A107" s="11" t="s">
        <v>65</v>
      </c>
      <c r="B107" s="11" t="s">
        <v>53</v>
      </c>
      <c r="C107" s="11"/>
      <c r="D107" s="16" t="str">
        <f>B107</f>
        <v>Micom</v>
      </c>
      <c r="E107" s="11" t="s">
        <v>27</v>
      </c>
      <c r="F107" s="11" t="s">
        <v>16</v>
      </c>
      <c r="G107" s="11">
        <v>0.117752538857821</v>
      </c>
      <c r="H107" s="11"/>
      <c r="I107" s="11">
        <v>0.27465307216702739</v>
      </c>
      <c r="J107" s="11"/>
      <c r="K107" s="11"/>
    </row>
    <row r="108" spans="1:11" hidden="1">
      <c r="A108" s="11" t="s">
        <v>65</v>
      </c>
      <c r="B108" s="11" t="s">
        <v>5</v>
      </c>
      <c r="C108" s="11"/>
      <c r="D108" s="16" t="str">
        <f>B108</f>
        <v>MMT</v>
      </c>
      <c r="E108" s="11" t="s">
        <v>27</v>
      </c>
      <c r="F108" s="11" t="s">
        <v>16</v>
      </c>
      <c r="G108" s="11">
        <v>0.11775253885782801</v>
      </c>
      <c r="H108" s="11"/>
      <c r="I108" s="11">
        <v>0.27465307216702739</v>
      </c>
      <c r="J108" s="11"/>
      <c r="K108" s="11"/>
    </row>
    <row r="109" spans="1:11" hidden="1">
      <c r="A109" s="11" t="s">
        <v>65</v>
      </c>
      <c r="B109" s="11" t="s">
        <v>44</v>
      </c>
      <c r="C109" s="16" t="s">
        <v>46</v>
      </c>
      <c r="D109" s="16" t="str">
        <f>_xlfn.CONCAT(B109," ",C109)</f>
        <v>COMET hour</v>
      </c>
      <c r="E109" s="11" t="s">
        <v>23</v>
      </c>
      <c r="F109" s="11" t="s">
        <v>16</v>
      </c>
      <c r="G109" s="11">
        <v>0.14179447303671699</v>
      </c>
      <c r="H109" s="11">
        <v>1.1523397873000001</v>
      </c>
      <c r="I109" s="11">
        <v>0.37724202038912547</v>
      </c>
      <c r="J109" s="11"/>
      <c r="K109" s="11"/>
    </row>
    <row r="110" spans="1:11" hidden="1">
      <c r="A110" s="11" t="s">
        <v>65</v>
      </c>
      <c r="B110" s="11" t="s">
        <v>44</v>
      </c>
      <c r="C110" s="16" t="s">
        <v>46</v>
      </c>
      <c r="D110" s="16" t="str">
        <f>_xlfn.CONCAT(B110," ",C110)</f>
        <v>COMET hour</v>
      </c>
      <c r="E110" s="11" t="s">
        <v>41</v>
      </c>
      <c r="F110" s="11" t="s">
        <v>16</v>
      </c>
      <c r="G110" s="11">
        <v>0.147525161416769</v>
      </c>
      <c r="H110" s="11">
        <v>1.1589624456000001</v>
      </c>
      <c r="I110" s="17">
        <v>1.1262300000000001</v>
      </c>
      <c r="J110" s="11">
        <v>2.3279999999999999E-2</v>
      </c>
      <c r="K110" s="11"/>
    </row>
    <row r="111" spans="1:11" hidden="1">
      <c r="A111" s="11" t="s">
        <v>65</v>
      </c>
      <c r="B111" s="11" t="s">
        <v>44</v>
      </c>
      <c r="C111" s="16" t="s">
        <v>46</v>
      </c>
      <c r="D111" s="16" t="s">
        <v>64</v>
      </c>
      <c r="E111" s="11" t="s">
        <v>62</v>
      </c>
      <c r="F111" s="11" t="s">
        <v>16</v>
      </c>
      <c r="G111" s="11">
        <v>0.14761362835976899</v>
      </c>
      <c r="H111" s="11">
        <v>1.1590649799999999</v>
      </c>
      <c r="I111" s="11">
        <v>0.23104906018664842</v>
      </c>
      <c r="J111" s="11">
        <v>3.5193492897886508E-2</v>
      </c>
      <c r="K111" s="11"/>
    </row>
    <row r="112" spans="1:11" hidden="1">
      <c r="A112" s="11" t="s">
        <v>65</v>
      </c>
      <c r="B112" s="11" t="s">
        <v>53</v>
      </c>
      <c r="C112" s="11"/>
      <c r="D112" s="16" t="str">
        <f>B112</f>
        <v>Micom</v>
      </c>
      <c r="E112" s="11" t="s">
        <v>23</v>
      </c>
      <c r="F112" s="11" t="s">
        <v>16</v>
      </c>
      <c r="G112" s="11">
        <v>0.15233978731244899</v>
      </c>
      <c r="H112" s="11"/>
      <c r="I112" s="11">
        <v>0.37724202038912547</v>
      </c>
      <c r="J112" s="11"/>
      <c r="K112" s="11"/>
    </row>
    <row r="113" spans="1:11" hidden="1">
      <c r="A113" s="11" t="s">
        <v>65</v>
      </c>
      <c r="B113" s="11" t="s">
        <v>5</v>
      </c>
      <c r="C113" s="11"/>
      <c r="D113" s="16" t="str">
        <f>B113</f>
        <v>MMT</v>
      </c>
      <c r="E113" s="11" t="s">
        <v>23</v>
      </c>
      <c r="F113" s="11" t="s">
        <v>16</v>
      </c>
      <c r="G113" s="11">
        <v>0.152339787312509</v>
      </c>
      <c r="H113" s="11"/>
      <c r="I113" s="11">
        <v>0.37724202038912547</v>
      </c>
      <c r="J113" s="11"/>
      <c r="K113" s="11"/>
    </row>
    <row r="114" spans="1:11" hidden="1">
      <c r="A114" s="11" t="s">
        <v>65</v>
      </c>
      <c r="B114" s="11" t="s">
        <v>5</v>
      </c>
      <c r="C114" s="11"/>
      <c r="D114" s="16" t="str">
        <f>B114</f>
        <v>MMT</v>
      </c>
      <c r="E114" s="11" t="s">
        <v>41</v>
      </c>
      <c r="F114" s="11" t="s">
        <v>16</v>
      </c>
      <c r="G114" s="11">
        <v>0.15896244557091499</v>
      </c>
      <c r="H114" s="11"/>
      <c r="I114" s="17">
        <v>1.1262300000000001</v>
      </c>
      <c r="J114" s="11">
        <v>2.3279999999999999E-2</v>
      </c>
      <c r="K114" s="11"/>
    </row>
    <row r="115" spans="1:11" hidden="1">
      <c r="A115" s="11" t="s">
        <v>65</v>
      </c>
      <c r="B115" s="11" t="s">
        <v>53</v>
      </c>
      <c r="C115" s="11"/>
      <c r="D115" s="16" t="str">
        <f>B115</f>
        <v>Micom</v>
      </c>
      <c r="E115" s="11" t="s">
        <v>41</v>
      </c>
      <c r="F115" s="11" t="s">
        <v>16</v>
      </c>
      <c r="G115" s="11">
        <v>0.158962445571044</v>
      </c>
      <c r="H115" s="11"/>
      <c r="I115" s="17">
        <v>1.1262300000000001</v>
      </c>
      <c r="J115" s="11">
        <v>2.3279999999999999E-2</v>
      </c>
      <c r="K115" s="11"/>
    </row>
    <row r="116" spans="1:11" hidden="1">
      <c r="A116" s="11" t="s">
        <v>65</v>
      </c>
      <c r="B116" s="11" t="s">
        <v>53</v>
      </c>
      <c r="C116" s="11"/>
      <c r="D116" s="16" t="s">
        <v>53</v>
      </c>
      <c r="E116" s="11" t="s">
        <v>62</v>
      </c>
      <c r="F116" s="11" t="s">
        <v>16</v>
      </c>
      <c r="G116" s="11">
        <v>0.15906497995245999</v>
      </c>
      <c r="H116" s="11"/>
      <c r="I116" s="11">
        <v>0.23104906018664842</v>
      </c>
      <c r="J116" s="11">
        <v>3.5193492897886508E-2</v>
      </c>
      <c r="K116" s="11"/>
    </row>
    <row r="117" spans="1:11" hidden="1">
      <c r="A117" s="11" t="s">
        <v>65</v>
      </c>
      <c r="B117" s="11" t="s">
        <v>5</v>
      </c>
      <c r="C117" s="11"/>
      <c r="D117" s="16" t="s">
        <v>5</v>
      </c>
      <c r="E117" s="11" t="s">
        <v>62</v>
      </c>
      <c r="F117" s="11" t="s">
        <v>16</v>
      </c>
      <c r="G117" s="11">
        <v>0.159064979952517</v>
      </c>
      <c r="H117" s="11"/>
      <c r="I117" s="11">
        <v>0.23104906018664842</v>
      </c>
      <c r="J117" s="11">
        <v>3.5193492897886508E-2</v>
      </c>
      <c r="K117" s="11"/>
    </row>
    <row r="118" spans="1:11" hidden="1">
      <c r="A118" s="11" t="s">
        <v>65</v>
      </c>
      <c r="B118" s="11" t="s">
        <v>44</v>
      </c>
      <c r="C118" s="16" t="s">
        <v>46</v>
      </c>
      <c r="D118" s="16" t="str">
        <f>_xlfn.CONCAT(B118," ",C118)</f>
        <v>COMET hour</v>
      </c>
      <c r="E118" s="11" t="s">
        <v>21</v>
      </c>
      <c r="F118" s="11" t="s">
        <v>16</v>
      </c>
      <c r="G118" s="11">
        <v>0.16544766641785999</v>
      </c>
      <c r="H118" s="11">
        <v>1.1799212116</v>
      </c>
      <c r="I118" s="11">
        <v>0.4287251159256108</v>
      </c>
      <c r="J118" s="11"/>
      <c r="K118" s="11"/>
    </row>
    <row r="119" spans="1:11" hidden="1">
      <c r="A119" s="11" t="s">
        <v>65</v>
      </c>
      <c r="B119" s="11" t="s">
        <v>44</v>
      </c>
      <c r="C119" s="16" t="s">
        <v>46</v>
      </c>
      <c r="D119" s="16" t="str">
        <f>_xlfn.CONCAT(B119," ",C119)</f>
        <v>COMET hour</v>
      </c>
      <c r="E119" s="11" t="s">
        <v>36</v>
      </c>
      <c r="F119" s="11" t="s">
        <v>16</v>
      </c>
      <c r="G119" s="11">
        <v>0.16793054336100399</v>
      </c>
      <c r="H119" s="11">
        <v>1.1828544507000001</v>
      </c>
      <c r="I119" s="17">
        <v>1.25604</v>
      </c>
      <c r="J119" s="11">
        <v>4.6940000000000003E-2</v>
      </c>
      <c r="K119" s="11"/>
    </row>
    <row r="120" spans="1:11" hidden="1">
      <c r="A120" s="11" t="s">
        <v>65</v>
      </c>
      <c r="B120" s="11" t="s">
        <v>5</v>
      </c>
      <c r="C120" s="11"/>
      <c r="D120" s="16" t="str">
        <f>B120</f>
        <v>MMT</v>
      </c>
      <c r="E120" s="11" t="s">
        <v>21</v>
      </c>
      <c r="F120" s="11" t="s">
        <v>16</v>
      </c>
      <c r="G120" s="11">
        <v>0.179921211558665</v>
      </c>
      <c r="H120" s="11"/>
      <c r="I120" s="11">
        <v>0.4287251159256108</v>
      </c>
      <c r="J120" s="11"/>
      <c r="K120" s="11"/>
    </row>
    <row r="121" spans="1:11" hidden="1">
      <c r="A121" s="11" t="s">
        <v>65</v>
      </c>
      <c r="B121" s="11" t="s">
        <v>53</v>
      </c>
      <c r="C121" s="11"/>
      <c r="D121" s="16" t="str">
        <f>B121</f>
        <v>Micom</v>
      </c>
      <c r="E121" s="11" t="s">
        <v>21</v>
      </c>
      <c r="F121" s="11" t="s">
        <v>16</v>
      </c>
      <c r="G121" s="11">
        <v>0.17992121155870699</v>
      </c>
      <c r="H121" s="11"/>
      <c r="I121" s="11">
        <v>0.4287251159256108</v>
      </c>
      <c r="J121" s="11"/>
      <c r="K121" s="11"/>
    </row>
    <row r="122" spans="1:11" hidden="1">
      <c r="A122" s="11" t="s">
        <v>65</v>
      </c>
      <c r="B122" s="11" t="s">
        <v>53</v>
      </c>
      <c r="C122" s="11"/>
      <c r="D122" s="16" t="str">
        <f>B122</f>
        <v>Micom</v>
      </c>
      <c r="E122" s="11" t="s">
        <v>36</v>
      </c>
      <c r="F122" s="11" t="s">
        <v>16</v>
      </c>
      <c r="G122" s="11">
        <v>0.18285445073581399</v>
      </c>
      <c r="H122" s="11"/>
      <c r="I122" s="17">
        <v>1.25604</v>
      </c>
      <c r="J122" s="11">
        <v>4.6940000000000003E-2</v>
      </c>
      <c r="K122" s="11"/>
    </row>
    <row r="123" spans="1:11" hidden="1">
      <c r="A123" s="11" t="s">
        <v>65</v>
      </c>
      <c r="B123" s="11" t="s">
        <v>5</v>
      </c>
      <c r="C123" s="11"/>
      <c r="D123" s="16" t="str">
        <f>B123</f>
        <v>MMT</v>
      </c>
      <c r="E123" s="11" t="s">
        <v>36</v>
      </c>
      <c r="F123" s="11" t="s">
        <v>16</v>
      </c>
      <c r="G123" s="11">
        <v>0.182854450735839</v>
      </c>
      <c r="H123" s="11"/>
      <c r="I123" s="17">
        <v>1.25604</v>
      </c>
      <c r="J123" s="11">
        <v>4.6940000000000003E-2</v>
      </c>
      <c r="K123" s="11"/>
    </row>
    <row r="124" spans="1:11" hidden="1">
      <c r="A124" s="11" t="s">
        <v>65</v>
      </c>
      <c r="B124" s="11" t="s">
        <v>44</v>
      </c>
      <c r="C124" s="16" t="s">
        <v>46</v>
      </c>
      <c r="D124" s="16" t="str">
        <f>_xlfn.CONCAT(B124," ",C124)</f>
        <v>COMET hour</v>
      </c>
      <c r="E124" s="11" t="s">
        <v>35</v>
      </c>
      <c r="F124" s="11" t="s">
        <v>16</v>
      </c>
      <c r="G124" s="11">
        <v>0.18798106510495699</v>
      </c>
      <c r="H124" s="11">
        <v>1.2068106643000001</v>
      </c>
      <c r="I124" s="17">
        <v>0.36287999999999998</v>
      </c>
      <c r="J124" s="11">
        <v>3.0929999999999998E-3</v>
      </c>
      <c r="K124" s="11"/>
    </row>
    <row r="125" spans="1:11" hidden="1">
      <c r="A125" s="11" t="s">
        <v>65</v>
      </c>
      <c r="B125" s="11" t="s">
        <v>44</v>
      </c>
      <c r="C125" s="16" t="s">
        <v>46</v>
      </c>
      <c r="D125" s="16" t="str">
        <f>_xlfn.CONCAT(B125," ",C125)</f>
        <v>COMET hour</v>
      </c>
      <c r="E125" s="11" t="s">
        <v>42</v>
      </c>
      <c r="F125" s="11" t="s">
        <v>16</v>
      </c>
      <c r="G125" s="11">
        <v>0.19727449143902401</v>
      </c>
      <c r="H125" s="11">
        <v>1.2180783469000001</v>
      </c>
      <c r="I125" s="17">
        <v>1.28155</v>
      </c>
      <c r="J125" s="11">
        <v>2.2939999999999999E-2</v>
      </c>
      <c r="K125" s="11"/>
    </row>
    <row r="126" spans="1:11" hidden="1">
      <c r="A126" s="11" t="s">
        <v>65</v>
      </c>
      <c r="B126" s="11" t="s">
        <v>53</v>
      </c>
      <c r="C126" s="11"/>
      <c r="D126" s="16" t="str">
        <f>B126</f>
        <v>Micom</v>
      </c>
      <c r="E126" s="11" t="s">
        <v>35</v>
      </c>
      <c r="F126" s="11" t="s">
        <v>16</v>
      </c>
      <c r="G126" s="11">
        <v>0.206810664289898</v>
      </c>
      <c r="H126" s="11"/>
      <c r="I126" s="17">
        <v>0.36287999999999998</v>
      </c>
      <c r="J126" s="11">
        <v>3.0929999999999998E-3</v>
      </c>
      <c r="K126" s="11"/>
    </row>
    <row r="127" spans="1:11" hidden="1">
      <c r="A127" s="11" t="s">
        <v>65</v>
      </c>
      <c r="B127" s="11" t="s">
        <v>5</v>
      </c>
      <c r="C127" s="11"/>
      <c r="D127" s="16" t="str">
        <f>B127</f>
        <v>MMT</v>
      </c>
      <c r="E127" s="11" t="s">
        <v>35</v>
      </c>
      <c r="F127" s="11" t="s">
        <v>16</v>
      </c>
      <c r="G127" s="11">
        <v>0.206810664303306</v>
      </c>
      <c r="H127" s="11"/>
      <c r="I127" s="17">
        <v>0.36287999999999998</v>
      </c>
      <c r="J127" s="11">
        <v>3.0929999999999998E-3</v>
      </c>
      <c r="K127" s="11"/>
    </row>
    <row r="128" spans="1:11" hidden="1">
      <c r="A128" s="11" t="s">
        <v>65</v>
      </c>
      <c r="B128" s="11" t="s">
        <v>53</v>
      </c>
      <c r="C128" s="11"/>
      <c r="D128" s="16" t="str">
        <f>B128</f>
        <v>Micom</v>
      </c>
      <c r="E128" s="11" t="s">
        <v>42</v>
      </c>
      <c r="F128" s="11" t="s">
        <v>16</v>
      </c>
      <c r="G128" s="11">
        <v>0.218078346854087</v>
      </c>
      <c r="H128" s="11"/>
      <c r="I128" s="17">
        <v>1.28155</v>
      </c>
      <c r="J128" s="11">
        <v>2.2939999999999999E-2</v>
      </c>
      <c r="K128" s="11"/>
    </row>
    <row r="129" spans="1:11" hidden="1">
      <c r="A129" s="11" t="s">
        <v>65</v>
      </c>
      <c r="B129" s="11" t="s">
        <v>5</v>
      </c>
      <c r="C129" s="11"/>
      <c r="D129" s="16" t="str">
        <f>B129</f>
        <v>MMT</v>
      </c>
      <c r="E129" s="11" t="s">
        <v>42</v>
      </c>
      <c r="F129" s="11" t="s">
        <v>16</v>
      </c>
      <c r="G129" s="11">
        <v>0.218078346854092</v>
      </c>
      <c r="H129" s="11"/>
      <c r="I129" s="17">
        <v>1.28155</v>
      </c>
      <c r="J129" s="11">
        <v>2.2939999999999999E-2</v>
      </c>
      <c r="K129" s="11"/>
    </row>
    <row r="130" spans="1:11" hidden="1">
      <c r="A130" s="11" t="s">
        <v>65</v>
      </c>
      <c r="B130" s="11" t="s">
        <v>44</v>
      </c>
      <c r="C130" s="16" t="s">
        <v>46</v>
      </c>
      <c r="D130" s="16" t="str">
        <f>_xlfn.CONCAT(B130," ",C130)</f>
        <v>COMET hour</v>
      </c>
      <c r="E130" s="11" t="s">
        <v>24</v>
      </c>
      <c r="F130" s="11" t="s">
        <v>16</v>
      </c>
      <c r="G130" s="11">
        <v>0.219847731742739</v>
      </c>
      <c r="H130" s="11">
        <v>1.2458870071000001</v>
      </c>
      <c r="I130" s="11">
        <v>0.29557765544327586</v>
      </c>
      <c r="J130" s="11"/>
      <c r="K130" s="11"/>
    </row>
    <row r="131" spans="1:11" hidden="1">
      <c r="A131" s="11" t="s">
        <v>65</v>
      </c>
      <c r="B131" s="11" t="s">
        <v>5</v>
      </c>
      <c r="C131" s="11"/>
      <c r="D131" s="16" t="str">
        <f>B131</f>
        <v>MMT</v>
      </c>
      <c r="E131" s="11" t="s">
        <v>24</v>
      </c>
      <c r="F131" s="11" t="s">
        <v>16</v>
      </c>
      <c r="G131" s="11">
        <v>0.245887007085236</v>
      </c>
      <c r="H131" s="11"/>
      <c r="I131" s="11">
        <v>0.29557765544327586</v>
      </c>
      <c r="J131" s="11"/>
      <c r="K131" s="11"/>
    </row>
    <row r="132" spans="1:11" hidden="1">
      <c r="A132" s="11" t="s">
        <v>65</v>
      </c>
      <c r="B132" s="11" t="s">
        <v>53</v>
      </c>
      <c r="C132" s="11"/>
      <c r="D132" s="16" t="str">
        <f>B132</f>
        <v>Micom</v>
      </c>
      <c r="E132" s="11" t="s">
        <v>24</v>
      </c>
      <c r="F132" s="11" t="s">
        <v>16</v>
      </c>
      <c r="G132" s="11">
        <v>0.245887007085246</v>
      </c>
      <c r="H132" s="11"/>
      <c r="I132" s="11">
        <v>0.29557765544327586</v>
      </c>
      <c r="J132" s="11"/>
      <c r="K132" s="11"/>
    </row>
    <row r="133" spans="1:11" hidden="1">
      <c r="A133" s="11" t="s">
        <v>65</v>
      </c>
      <c r="B133" s="11" t="s">
        <v>5</v>
      </c>
      <c r="C133" s="11"/>
      <c r="D133" s="11" t="s">
        <v>5</v>
      </c>
      <c r="E133" s="11" t="s">
        <v>26</v>
      </c>
      <c r="F133" s="11" t="s">
        <v>7</v>
      </c>
      <c r="G133" s="11">
        <v>0.25062524616545301</v>
      </c>
      <c r="H133" s="11"/>
      <c r="I133" s="11">
        <v>0.41797370863469635</v>
      </c>
      <c r="J133" s="11">
        <v>0.18642027836907349</v>
      </c>
      <c r="K133" s="11"/>
    </row>
    <row r="134" spans="1:11" hidden="1">
      <c r="A134" s="11" t="s">
        <v>65</v>
      </c>
      <c r="B134" s="11" t="s">
        <v>53</v>
      </c>
      <c r="C134" s="11"/>
      <c r="D134" s="16" t="str">
        <f>B134</f>
        <v>Micom</v>
      </c>
      <c r="E134" s="11" t="s">
        <v>26</v>
      </c>
      <c r="F134" s="11" t="s">
        <v>57</v>
      </c>
      <c r="G134" s="11">
        <v>0.250625246165464</v>
      </c>
      <c r="H134" s="11"/>
      <c r="I134" s="11">
        <v>0.41797370863469635</v>
      </c>
      <c r="J134" s="11">
        <v>0.18642027836907349</v>
      </c>
      <c r="K134" s="11"/>
    </row>
    <row r="135" spans="1:11" hidden="1">
      <c r="A135" s="11" t="s">
        <v>65</v>
      </c>
      <c r="B135" s="11" t="s">
        <v>44</v>
      </c>
      <c r="C135" s="16" t="s">
        <v>46</v>
      </c>
      <c r="D135" s="16" t="str">
        <f t="shared" ref="D135:D142" si="2">_xlfn.CONCAT(B135," ",C135)</f>
        <v>COMET hour</v>
      </c>
      <c r="E135" s="11" t="s">
        <v>26</v>
      </c>
      <c r="F135" s="11" t="s">
        <v>16</v>
      </c>
      <c r="G135" s="11">
        <v>0.28152953967836603</v>
      </c>
      <c r="H135" s="11">
        <v>1.3251551403999999</v>
      </c>
      <c r="I135" s="11">
        <v>0.41797370863469635</v>
      </c>
      <c r="J135" s="11">
        <v>0.18642027836907349</v>
      </c>
      <c r="K135" s="11"/>
    </row>
    <row r="136" spans="1:11" hidden="1">
      <c r="A136" s="11" t="s">
        <v>65</v>
      </c>
      <c r="B136" s="11" t="s">
        <v>44</v>
      </c>
      <c r="C136" s="16" t="s">
        <v>46</v>
      </c>
      <c r="D136" s="16" t="str">
        <f t="shared" si="2"/>
        <v>COMET hour</v>
      </c>
      <c r="E136" s="11" t="s">
        <v>22</v>
      </c>
      <c r="F136" s="11" t="s">
        <v>16</v>
      </c>
      <c r="G136" s="11">
        <v>0.281535275669548</v>
      </c>
      <c r="H136" s="11">
        <v>1.3251627415</v>
      </c>
      <c r="I136" s="11">
        <v>0.4177992768822984</v>
      </c>
      <c r="J136" s="11"/>
      <c r="K136" s="11"/>
    </row>
    <row r="137" spans="1:11" hidden="1">
      <c r="A137" s="11" t="s">
        <v>65</v>
      </c>
      <c r="B137" s="11" t="s">
        <v>44</v>
      </c>
      <c r="C137" s="16" t="s">
        <v>46</v>
      </c>
      <c r="D137" s="16" t="str">
        <f t="shared" si="2"/>
        <v>COMET hour</v>
      </c>
      <c r="E137" s="11" t="s">
        <v>32</v>
      </c>
      <c r="F137" s="11" t="s">
        <v>16</v>
      </c>
      <c r="G137" s="11">
        <v>0.28192596063048198</v>
      </c>
      <c r="H137" s="11">
        <v>1.3256805638</v>
      </c>
      <c r="I137" s="11">
        <v>0.81943699884095778</v>
      </c>
      <c r="J137" s="11"/>
      <c r="K137" s="11"/>
    </row>
    <row r="138" spans="1:11" hidden="1">
      <c r="A138" s="11" t="s">
        <v>65</v>
      </c>
      <c r="B138" s="11" t="s">
        <v>44</v>
      </c>
      <c r="C138" s="16" t="s">
        <v>46</v>
      </c>
      <c r="D138" s="16" t="str">
        <f t="shared" si="2"/>
        <v>COMET hour</v>
      </c>
      <c r="E138" s="11" t="s">
        <v>30</v>
      </c>
      <c r="F138" s="11" t="s">
        <v>16</v>
      </c>
      <c r="G138" s="11">
        <v>0.29193046010963503</v>
      </c>
      <c r="H138" s="11">
        <v>1.3390098998</v>
      </c>
      <c r="I138" s="11">
        <f>LN(3.5/1)/(24-12)</f>
        <v>0.10439691404128067</v>
      </c>
      <c r="J138" s="11"/>
      <c r="K138" s="11"/>
    </row>
    <row r="139" spans="1:11" hidden="1">
      <c r="A139" s="11" t="s">
        <v>65</v>
      </c>
      <c r="B139" s="11" t="s">
        <v>44</v>
      </c>
      <c r="C139" s="16" t="s">
        <v>46</v>
      </c>
      <c r="D139" s="16" t="str">
        <f t="shared" si="2"/>
        <v>COMET hour</v>
      </c>
      <c r="E139" s="11" t="s">
        <v>40</v>
      </c>
      <c r="F139" s="11" t="s">
        <v>16</v>
      </c>
      <c r="G139" s="11">
        <v>0.29525474433357202</v>
      </c>
      <c r="H139" s="11">
        <v>1.3434685560999999</v>
      </c>
      <c r="I139" s="11">
        <v>2.4011</v>
      </c>
      <c r="J139" s="11">
        <v>0.11</v>
      </c>
      <c r="K139" s="11"/>
    </row>
    <row r="140" spans="1:11" hidden="1">
      <c r="A140" s="11" t="s">
        <v>65</v>
      </c>
      <c r="B140" s="11" t="s">
        <v>44</v>
      </c>
      <c r="C140" s="16" t="s">
        <v>46</v>
      </c>
      <c r="D140" s="16" t="str">
        <f t="shared" si="2"/>
        <v>COMET hour</v>
      </c>
      <c r="E140" s="11" t="s">
        <v>25</v>
      </c>
      <c r="F140" s="11" t="s">
        <v>16</v>
      </c>
      <c r="G140" s="11">
        <v>0.29887910681242402</v>
      </c>
      <c r="H140" s="11">
        <v>1.3483466076999999</v>
      </c>
      <c r="I140" s="19" t="s">
        <v>60</v>
      </c>
      <c r="J140" s="11"/>
      <c r="K140" s="11"/>
    </row>
    <row r="141" spans="1:11" hidden="1">
      <c r="A141" s="11" t="s">
        <v>65</v>
      </c>
      <c r="B141" s="11" t="s">
        <v>44</v>
      </c>
      <c r="C141" s="16" t="s">
        <v>46</v>
      </c>
      <c r="D141" s="16" t="str">
        <f t="shared" si="2"/>
        <v>COMET hour</v>
      </c>
      <c r="E141" s="11" t="s">
        <v>38</v>
      </c>
      <c r="F141" s="11" t="s">
        <v>16</v>
      </c>
      <c r="G141" s="11">
        <v>0.30785710113324999</v>
      </c>
      <c r="H141" s="11">
        <v>1.3605065601999999</v>
      </c>
      <c r="I141" s="17">
        <v>1.33026</v>
      </c>
      <c r="J141" s="11">
        <v>4.0989999999999999E-2</v>
      </c>
      <c r="K141" s="11"/>
    </row>
    <row r="142" spans="1:11" hidden="1">
      <c r="A142" s="11" t="s">
        <v>65</v>
      </c>
      <c r="B142" s="11" t="s">
        <v>44</v>
      </c>
      <c r="C142" s="16" t="s">
        <v>46</v>
      </c>
      <c r="D142" s="16" t="str">
        <f t="shared" si="2"/>
        <v>COMET hour</v>
      </c>
      <c r="E142" s="11" t="s">
        <v>20</v>
      </c>
      <c r="F142" s="11" t="s">
        <v>16</v>
      </c>
      <c r="G142" s="11">
        <v>0.31868176766167999</v>
      </c>
      <c r="H142" s="11">
        <v>1.3753135860000001</v>
      </c>
      <c r="I142" s="11">
        <v>0.33723268654470817</v>
      </c>
      <c r="J142" s="11">
        <v>9.0232686544708035E-2</v>
      </c>
      <c r="K142" s="11"/>
    </row>
    <row r="143" spans="1:11" hidden="1">
      <c r="A143" s="11" t="s">
        <v>65</v>
      </c>
      <c r="B143" s="11" t="s">
        <v>53</v>
      </c>
      <c r="C143" s="11"/>
      <c r="D143" s="16" t="str">
        <f t="shared" ref="D143:D148" si="3">B143</f>
        <v>Micom</v>
      </c>
      <c r="E143" s="11" t="s">
        <v>26</v>
      </c>
      <c r="F143" s="11" t="s">
        <v>16</v>
      </c>
      <c r="G143" s="11">
        <v>0.32515514040342902</v>
      </c>
      <c r="H143" s="11"/>
      <c r="I143" s="11">
        <v>0.41797370863469635</v>
      </c>
      <c r="J143" s="11">
        <v>0.18642027836907349</v>
      </c>
      <c r="K143" s="11"/>
    </row>
    <row r="144" spans="1:11" hidden="1">
      <c r="A144" s="11" t="s">
        <v>65</v>
      </c>
      <c r="B144" s="11" t="s">
        <v>5</v>
      </c>
      <c r="C144" s="11"/>
      <c r="D144" s="16" t="str">
        <f t="shared" si="3"/>
        <v>MMT</v>
      </c>
      <c r="E144" s="11" t="s">
        <v>26</v>
      </c>
      <c r="F144" s="11" t="s">
        <v>16</v>
      </c>
      <c r="G144" s="11">
        <v>0.32515514040355697</v>
      </c>
      <c r="H144" s="11"/>
      <c r="I144" s="11">
        <v>0.41797370863469635</v>
      </c>
      <c r="J144" s="11">
        <v>0.18642027836907349</v>
      </c>
      <c r="K144" s="11"/>
    </row>
    <row r="145" spans="1:11" hidden="1">
      <c r="A145" s="11" t="s">
        <v>65</v>
      </c>
      <c r="B145" s="11" t="s">
        <v>5</v>
      </c>
      <c r="C145" s="11"/>
      <c r="D145" s="16" t="str">
        <f t="shared" si="3"/>
        <v>MMT</v>
      </c>
      <c r="E145" s="11" t="s">
        <v>22</v>
      </c>
      <c r="F145" s="11" t="s">
        <v>16</v>
      </c>
      <c r="G145" s="11">
        <v>0.32516274149928398</v>
      </c>
      <c r="H145" s="11"/>
      <c r="I145" s="11">
        <v>0.4177992768822984</v>
      </c>
      <c r="J145" s="11"/>
      <c r="K145" s="11"/>
    </row>
    <row r="146" spans="1:11" hidden="1">
      <c r="A146" s="11" t="s">
        <v>65</v>
      </c>
      <c r="B146" s="11" t="s">
        <v>53</v>
      </c>
      <c r="C146" s="11"/>
      <c r="D146" s="16" t="str">
        <f t="shared" si="3"/>
        <v>Micom</v>
      </c>
      <c r="E146" s="11" t="s">
        <v>22</v>
      </c>
      <c r="F146" s="11" t="s">
        <v>16</v>
      </c>
      <c r="G146" s="11">
        <v>0.32516274149948599</v>
      </c>
      <c r="H146" s="11"/>
      <c r="I146" s="11">
        <v>0.4177992768822984</v>
      </c>
      <c r="J146" s="11"/>
      <c r="K146" s="11"/>
    </row>
    <row r="147" spans="1:11" hidden="1">
      <c r="A147" s="11" t="s">
        <v>65</v>
      </c>
      <c r="B147" s="11" t="s">
        <v>53</v>
      </c>
      <c r="C147" s="11"/>
      <c r="D147" s="16" t="str">
        <f t="shared" si="3"/>
        <v>Micom</v>
      </c>
      <c r="E147" s="11" t="s">
        <v>32</v>
      </c>
      <c r="F147" s="11" t="s">
        <v>16</v>
      </c>
      <c r="G147" s="11">
        <v>0.32568056381814198</v>
      </c>
      <c r="H147" s="11"/>
      <c r="I147" s="11">
        <v>0.81943699884095778</v>
      </c>
      <c r="J147" s="11"/>
      <c r="K147" s="11"/>
    </row>
    <row r="148" spans="1:11" hidden="1">
      <c r="A148" s="11" t="s">
        <v>65</v>
      </c>
      <c r="B148" s="11" t="s">
        <v>5</v>
      </c>
      <c r="C148" s="11"/>
      <c r="D148" s="16" t="str">
        <f t="shared" si="3"/>
        <v>MMT</v>
      </c>
      <c r="E148" s="11" t="s">
        <v>32</v>
      </c>
      <c r="F148" s="11" t="s">
        <v>16</v>
      </c>
      <c r="G148" s="11">
        <v>0.32568056381819199</v>
      </c>
      <c r="H148" s="11"/>
      <c r="I148" s="11">
        <v>0.81943699884095778</v>
      </c>
      <c r="J148" s="11"/>
      <c r="K148" s="11"/>
    </row>
    <row r="149" spans="1:11" hidden="1">
      <c r="A149" s="11" t="s">
        <v>65</v>
      </c>
      <c r="B149" s="11" t="s">
        <v>44</v>
      </c>
      <c r="C149" s="16" t="s">
        <v>46</v>
      </c>
      <c r="D149" s="16" t="str">
        <f>_xlfn.CONCAT(B149," ",C149)</f>
        <v>COMET hour</v>
      </c>
      <c r="E149" s="11" t="s">
        <v>33</v>
      </c>
      <c r="F149" s="11" t="s">
        <v>16</v>
      </c>
      <c r="G149" s="11">
        <v>0.33878467722547201</v>
      </c>
      <c r="H149" s="11">
        <v>1.4032411628999999</v>
      </c>
      <c r="I149" s="11">
        <v>0.35004029446153817</v>
      </c>
      <c r="J149" s="11">
        <v>1.5031240507646445E-2</v>
      </c>
      <c r="K149" s="11"/>
    </row>
    <row r="150" spans="1:11" hidden="1">
      <c r="A150" s="11" t="s">
        <v>65</v>
      </c>
      <c r="B150" s="11" t="s">
        <v>44</v>
      </c>
      <c r="C150" s="16" t="s">
        <v>46</v>
      </c>
      <c r="D150" s="16" t="str">
        <f>_xlfn.CONCAT(B150," ",C150)</f>
        <v>COMET hour</v>
      </c>
      <c r="E150" s="11" t="s">
        <v>34</v>
      </c>
      <c r="F150" s="11" t="s">
        <v>16</v>
      </c>
      <c r="G150" s="11">
        <v>0.33878467722547201</v>
      </c>
      <c r="H150" s="11">
        <v>1.4032411628999999</v>
      </c>
      <c r="I150" s="11">
        <v>1.0046948819650352</v>
      </c>
      <c r="J150" s="11"/>
      <c r="K150" s="11"/>
    </row>
    <row r="151" spans="1:11" hidden="1">
      <c r="A151" s="11" t="s">
        <v>65</v>
      </c>
      <c r="B151" s="11" t="s">
        <v>5</v>
      </c>
      <c r="C151" s="11"/>
      <c r="D151" s="16" t="str">
        <f t="shared" ref="D151:D156" si="4">B151</f>
        <v>MMT</v>
      </c>
      <c r="E151" s="11" t="s">
        <v>30</v>
      </c>
      <c r="F151" s="11" t="s">
        <v>16</v>
      </c>
      <c r="G151" s="11">
        <v>0.339009899848767</v>
      </c>
      <c r="H151" s="11"/>
      <c r="I151" s="11">
        <f>LN(3.5/1)/(24-12)</f>
        <v>0.10439691404128067</v>
      </c>
      <c r="J151" s="11"/>
      <c r="K151" s="11"/>
    </row>
    <row r="152" spans="1:11" hidden="1">
      <c r="A152" s="11" t="s">
        <v>65</v>
      </c>
      <c r="B152" s="11" t="s">
        <v>53</v>
      </c>
      <c r="C152" s="11"/>
      <c r="D152" s="16" t="str">
        <f t="shared" si="4"/>
        <v>Micom</v>
      </c>
      <c r="E152" s="11" t="s">
        <v>30</v>
      </c>
      <c r="F152" s="11" t="s">
        <v>16</v>
      </c>
      <c r="G152" s="11">
        <v>0.33900989984886998</v>
      </c>
      <c r="H152" s="11"/>
      <c r="I152" s="11">
        <f>LN(3.5/1)/(24-12)</f>
        <v>0.10439691404128067</v>
      </c>
      <c r="J152" s="11"/>
      <c r="K152" s="11"/>
    </row>
    <row r="153" spans="1:11" hidden="1">
      <c r="A153" s="11" t="s">
        <v>65</v>
      </c>
      <c r="B153" s="11" t="s">
        <v>5</v>
      </c>
      <c r="C153" s="11"/>
      <c r="D153" s="16" t="str">
        <f t="shared" si="4"/>
        <v>MMT</v>
      </c>
      <c r="E153" s="11" t="s">
        <v>40</v>
      </c>
      <c r="F153" s="11" t="s">
        <v>16</v>
      </c>
      <c r="G153" s="11">
        <v>0.34346855614062199</v>
      </c>
      <c r="H153" s="11"/>
      <c r="I153" s="11">
        <v>2.4011</v>
      </c>
      <c r="J153" s="11">
        <v>0.11</v>
      </c>
      <c r="K153" s="11"/>
    </row>
    <row r="154" spans="1:11" hidden="1">
      <c r="A154" s="11" t="s">
        <v>65</v>
      </c>
      <c r="B154" s="11" t="s">
        <v>53</v>
      </c>
      <c r="C154" s="11"/>
      <c r="D154" s="16" t="str">
        <f t="shared" si="4"/>
        <v>Micom</v>
      </c>
      <c r="E154" s="11" t="s">
        <v>40</v>
      </c>
      <c r="F154" s="11" t="s">
        <v>16</v>
      </c>
      <c r="G154" s="11">
        <v>0.34346855614082999</v>
      </c>
      <c r="H154" s="11"/>
      <c r="I154" s="11">
        <v>2.4011</v>
      </c>
      <c r="J154" s="11">
        <v>0.11</v>
      </c>
      <c r="K154" s="11"/>
    </row>
    <row r="155" spans="1:11" hidden="1">
      <c r="A155" s="11" t="s">
        <v>65</v>
      </c>
      <c r="B155" s="11" t="s">
        <v>53</v>
      </c>
      <c r="C155" s="11"/>
      <c r="D155" s="16" t="str">
        <f t="shared" si="4"/>
        <v>Micom</v>
      </c>
      <c r="E155" s="11" t="s">
        <v>25</v>
      </c>
      <c r="F155" s="11" t="s">
        <v>16</v>
      </c>
      <c r="G155" s="11">
        <v>0.34834660766134301</v>
      </c>
      <c r="H155" s="11"/>
      <c r="I155" s="19" t="s">
        <v>60</v>
      </c>
      <c r="J155" s="11"/>
      <c r="K155" s="11"/>
    </row>
    <row r="156" spans="1:11" hidden="1">
      <c r="A156" s="11" t="s">
        <v>65</v>
      </c>
      <c r="B156" s="11" t="s">
        <v>5</v>
      </c>
      <c r="C156" s="11"/>
      <c r="D156" s="16" t="str">
        <f t="shared" si="4"/>
        <v>MMT</v>
      </c>
      <c r="E156" s="11" t="s">
        <v>25</v>
      </c>
      <c r="F156" s="11" t="s">
        <v>16</v>
      </c>
      <c r="G156" s="11">
        <v>0.34834660766139602</v>
      </c>
      <c r="H156" s="11"/>
      <c r="I156" s="19" t="s">
        <v>60</v>
      </c>
      <c r="J156" s="11"/>
      <c r="K156" s="11"/>
    </row>
    <row r="157" spans="1:11" hidden="1">
      <c r="A157" s="11" t="s">
        <v>65</v>
      </c>
      <c r="B157" s="11" t="s">
        <v>5</v>
      </c>
      <c r="C157" s="11"/>
      <c r="D157" s="11" t="s">
        <v>5</v>
      </c>
      <c r="E157" s="11" t="s">
        <v>17</v>
      </c>
      <c r="F157" s="11" t="s">
        <v>7</v>
      </c>
      <c r="G157" s="11">
        <v>0.35605203151599701</v>
      </c>
      <c r="H157" s="11"/>
      <c r="I157" s="11">
        <v>0.50231328951815224</v>
      </c>
      <c r="J157" s="11">
        <v>0.13416954838829157</v>
      </c>
      <c r="K157" s="11"/>
    </row>
    <row r="158" spans="1:11" hidden="1">
      <c r="A158" s="11" t="s">
        <v>65</v>
      </c>
      <c r="B158" s="11" t="s">
        <v>53</v>
      </c>
      <c r="C158" s="11"/>
      <c r="D158" s="16" t="str">
        <f t="shared" ref="D158:D166" si="5">B158</f>
        <v>Micom</v>
      </c>
      <c r="E158" s="11" t="s">
        <v>17</v>
      </c>
      <c r="F158" s="11" t="s">
        <v>57</v>
      </c>
      <c r="G158" s="11">
        <v>0.35605203151620901</v>
      </c>
      <c r="H158" s="11"/>
      <c r="I158" s="11">
        <v>0.50231328951815224</v>
      </c>
      <c r="J158" s="11">
        <v>0.13416954838829157</v>
      </c>
      <c r="K158" s="11"/>
    </row>
    <row r="159" spans="1:11" hidden="1">
      <c r="A159" s="11" t="s">
        <v>65</v>
      </c>
      <c r="B159" s="11" t="s">
        <v>53</v>
      </c>
      <c r="C159" s="11"/>
      <c r="D159" s="16" t="str">
        <f t="shared" si="5"/>
        <v>Micom</v>
      </c>
      <c r="E159" s="11" t="s">
        <v>38</v>
      </c>
      <c r="F159" s="11" t="s">
        <v>16</v>
      </c>
      <c r="G159" s="11">
        <v>0.360506560161027</v>
      </c>
      <c r="H159" s="11"/>
      <c r="I159" s="17">
        <v>1.33026</v>
      </c>
      <c r="J159" s="11">
        <v>4.0989999999999999E-2</v>
      </c>
      <c r="K159" s="11"/>
    </row>
    <row r="160" spans="1:11" hidden="1">
      <c r="A160" s="11" t="s">
        <v>65</v>
      </c>
      <c r="B160" s="11" t="s">
        <v>5</v>
      </c>
      <c r="C160" s="11"/>
      <c r="D160" s="16" t="str">
        <f t="shared" si="5"/>
        <v>MMT</v>
      </c>
      <c r="E160" s="11" t="s">
        <v>38</v>
      </c>
      <c r="F160" s="11" t="s">
        <v>16</v>
      </c>
      <c r="G160" s="11">
        <v>0.36050656016188698</v>
      </c>
      <c r="H160" s="11"/>
      <c r="I160" s="17">
        <v>1.33026</v>
      </c>
      <c r="J160" s="11">
        <v>4.0989999999999999E-2</v>
      </c>
      <c r="K160" s="11"/>
    </row>
    <row r="161" spans="1:11" hidden="1">
      <c r="A161" s="11" t="s">
        <v>65</v>
      </c>
      <c r="B161" s="11" t="s">
        <v>53</v>
      </c>
      <c r="C161" s="11"/>
      <c r="D161" s="16" t="str">
        <f t="shared" si="5"/>
        <v>Micom</v>
      </c>
      <c r="E161" s="11" t="s">
        <v>20</v>
      </c>
      <c r="F161" s="11" t="s">
        <v>16</v>
      </c>
      <c r="G161" s="11">
        <v>0.37531358600827402</v>
      </c>
      <c r="H161" s="11"/>
      <c r="I161" s="11">
        <v>0.33723268654470817</v>
      </c>
      <c r="J161" s="11">
        <v>9.0232686544708035E-2</v>
      </c>
      <c r="K161" s="11"/>
    </row>
    <row r="162" spans="1:11" hidden="1">
      <c r="A162" s="11" t="s">
        <v>65</v>
      </c>
      <c r="B162" s="11" t="s">
        <v>5</v>
      </c>
      <c r="C162" s="11"/>
      <c r="D162" s="16" t="str">
        <f t="shared" si="5"/>
        <v>MMT</v>
      </c>
      <c r="E162" s="11" t="s">
        <v>20</v>
      </c>
      <c r="F162" s="11" t="s">
        <v>16</v>
      </c>
      <c r="G162" s="11">
        <v>0.375313586008307</v>
      </c>
      <c r="H162" s="11"/>
      <c r="I162" s="11">
        <v>0.33723268654470817</v>
      </c>
      <c r="J162" s="11">
        <v>9.0232686544708035E-2</v>
      </c>
      <c r="K162" s="11"/>
    </row>
    <row r="163" spans="1:11" hidden="1">
      <c r="A163" s="11" t="s">
        <v>65</v>
      </c>
      <c r="B163" s="11" t="s">
        <v>5</v>
      </c>
      <c r="C163" s="11"/>
      <c r="D163" s="16" t="str">
        <f t="shared" si="5"/>
        <v>MMT</v>
      </c>
      <c r="E163" s="11" t="s">
        <v>33</v>
      </c>
      <c r="F163" s="11" t="s">
        <v>16</v>
      </c>
      <c r="G163" s="11">
        <v>0.40324116285790401</v>
      </c>
      <c r="H163" s="11"/>
      <c r="I163" s="11">
        <v>0.35004029446153817</v>
      </c>
      <c r="J163" s="11">
        <v>1.5031240507646445E-2</v>
      </c>
      <c r="K163" s="11"/>
    </row>
    <row r="164" spans="1:11" hidden="1">
      <c r="A164" s="11" t="s">
        <v>65</v>
      </c>
      <c r="B164" s="11" t="s">
        <v>5</v>
      </c>
      <c r="C164" s="11"/>
      <c r="D164" s="16" t="str">
        <f t="shared" si="5"/>
        <v>MMT</v>
      </c>
      <c r="E164" s="11" t="s">
        <v>34</v>
      </c>
      <c r="F164" s="11" t="s">
        <v>16</v>
      </c>
      <c r="G164" s="11">
        <v>0.40324116285790501</v>
      </c>
      <c r="H164" s="11"/>
      <c r="I164" s="11">
        <v>1.0046948819650352</v>
      </c>
      <c r="J164" s="11"/>
      <c r="K164" s="11"/>
    </row>
    <row r="165" spans="1:11" hidden="1">
      <c r="A165" s="11" t="s">
        <v>65</v>
      </c>
      <c r="B165" s="11" t="s">
        <v>53</v>
      </c>
      <c r="C165" s="11"/>
      <c r="D165" s="16" t="str">
        <f t="shared" si="5"/>
        <v>Micom</v>
      </c>
      <c r="E165" s="11" t="s">
        <v>33</v>
      </c>
      <c r="F165" s="11" t="s">
        <v>16</v>
      </c>
      <c r="G165" s="11">
        <v>0.40324116285855599</v>
      </c>
      <c r="H165" s="11"/>
      <c r="I165" s="11">
        <v>0.35004029446153817</v>
      </c>
      <c r="J165" s="11">
        <v>1.5031240507646445E-2</v>
      </c>
      <c r="K165" s="11"/>
    </row>
    <row r="166" spans="1:11" hidden="1">
      <c r="A166" s="11" t="s">
        <v>65</v>
      </c>
      <c r="B166" s="11" t="s">
        <v>53</v>
      </c>
      <c r="C166" s="11"/>
      <c r="D166" s="16" t="str">
        <f t="shared" si="5"/>
        <v>Micom</v>
      </c>
      <c r="E166" s="11" t="s">
        <v>34</v>
      </c>
      <c r="F166" s="11" t="s">
        <v>16</v>
      </c>
      <c r="G166" s="11">
        <v>0.403241162858683</v>
      </c>
      <c r="H166" s="11"/>
      <c r="I166" s="11">
        <v>1.0046948819650352</v>
      </c>
      <c r="J166" s="11"/>
      <c r="K166" s="11"/>
    </row>
    <row r="167" spans="1:11" hidden="1">
      <c r="A167" s="11" t="s">
        <v>65</v>
      </c>
      <c r="B167" s="11" t="s">
        <v>44</v>
      </c>
      <c r="C167" s="11" t="s">
        <v>46</v>
      </c>
      <c r="D167" s="16" t="str">
        <f>_xlfn.CONCAT(B167," ",C167)</f>
        <v>COMET hour</v>
      </c>
      <c r="E167" s="11" t="s">
        <v>17</v>
      </c>
      <c r="F167" s="11" t="s">
        <v>7</v>
      </c>
      <c r="G167" s="11">
        <v>0.44813553300391901</v>
      </c>
      <c r="H167" s="11">
        <v>1.5653908433999999</v>
      </c>
      <c r="I167" s="11">
        <v>0.50231328951815224</v>
      </c>
      <c r="J167" s="11">
        <v>0.13416954838829157</v>
      </c>
      <c r="K167" s="11"/>
    </row>
    <row r="168" spans="1:11" hidden="1">
      <c r="A168" s="11" t="s">
        <v>65</v>
      </c>
      <c r="B168" s="11" t="s">
        <v>44</v>
      </c>
      <c r="C168" s="11" t="s">
        <v>46</v>
      </c>
      <c r="D168" s="16" t="str">
        <f>_xlfn.CONCAT(B168," ",C168)</f>
        <v>COMET hour</v>
      </c>
      <c r="E168" s="11" t="s">
        <v>26</v>
      </c>
      <c r="F168" s="11" t="s">
        <v>7</v>
      </c>
      <c r="G168" s="11">
        <v>0.45907369630657902</v>
      </c>
      <c r="H168" s="11">
        <v>1.5826073307999999</v>
      </c>
      <c r="I168" s="11">
        <v>0.41797370863469635</v>
      </c>
      <c r="J168" s="11">
        <v>0.18642027836907349</v>
      </c>
      <c r="K168" s="11"/>
    </row>
    <row r="169" spans="1:11" hidden="1">
      <c r="A169" s="11" t="s">
        <v>65</v>
      </c>
      <c r="B169" s="11" t="s">
        <v>44</v>
      </c>
      <c r="C169" s="16" t="s">
        <v>46</v>
      </c>
      <c r="D169" s="16" t="str">
        <f>_xlfn.CONCAT(B169," ",C169)</f>
        <v>COMET hour</v>
      </c>
      <c r="E169" s="11" t="s">
        <v>39</v>
      </c>
      <c r="F169" s="11" t="s">
        <v>16</v>
      </c>
      <c r="G169" s="11">
        <v>0.47110161892189101</v>
      </c>
      <c r="H169" s="11">
        <v>1.6017577483000001</v>
      </c>
      <c r="I169" s="17">
        <v>1.8310599999999999</v>
      </c>
      <c r="J169" s="11">
        <v>7.5060000000000002E-2</v>
      </c>
      <c r="K169" s="11"/>
    </row>
    <row r="170" spans="1:11" hidden="1">
      <c r="A170" s="11" t="s">
        <v>65</v>
      </c>
      <c r="B170" s="11" t="s">
        <v>44</v>
      </c>
      <c r="C170" s="11" t="s">
        <v>46</v>
      </c>
      <c r="D170" s="16" t="str">
        <f>_xlfn.CONCAT(B170," ",C170)</f>
        <v>COMET hour</v>
      </c>
      <c r="E170" s="11" t="s">
        <v>43</v>
      </c>
      <c r="F170" s="11" t="s">
        <v>7</v>
      </c>
      <c r="G170" s="11">
        <v>0.493816755994471</v>
      </c>
      <c r="H170" s="11">
        <v>1.6385582773</v>
      </c>
      <c r="I170" s="11">
        <v>2.4011</v>
      </c>
      <c r="J170" s="11">
        <v>0.11</v>
      </c>
      <c r="K170" s="11"/>
    </row>
    <row r="171" spans="1:11" hidden="1">
      <c r="A171" s="11" t="s">
        <v>65</v>
      </c>
      <c r="B171" s="11" t="s">
        <v>5</v>
      </c>
      <c r="C171" s="11"/>
      <c r="D171" s="16" t="str">
        <f>B171</f>
        <v>MMT</v>
      </c>
      <c r="E171" s="11" t="s">
        <v>39</v>
      </c>
      <c r="F171" s="11" t="s">
        <v>16</v>
      </c>
      <c r="G171" s="11">
        <v>0.60175774832651796</v>
      </c>
      <c r="H171" s="11"/>
      <c r="I171" s="17">
        <v>1.8310599999999999</v>
      </c>
      <c r="J171" s="11">
        <v>7.5060000000000002E-2</v>
      </c>
      <c r="K171" s="11"/>
    </row>
    <row r="172" spans="1:11" hidden="1">
      <c r="A172" s="11" t="s">
        <v>65</v>
      </c>
      <c r="B172" s="11" t="s">
        <v>53</v>
      </c>
      <c r="C172" s="11"/>
      <c r="D172" s="16" t="str">
        <f>B172</f>
        <v>Micom</v>
      </c>
      <c r="E172" s="11" t="s">
        <v>39</v>
      </c>
      <c r="F172" s="11" t="s">
        <v>16</v>
      </c>
      <c r="G172" s="11">
        <v>0.60175774832665196</v>
      </c>
      <c r="H172" s="11"/>
      <c r="I172" s="17">
        <v>1.8310599999999999</v>
      </c>
      <c r="J172" s="11">
        <v>7.5060000000000002E-2</v>
      </c>
      <c r="K172" s="11"/>
    </row>
    <row r="173" spans="1:11" hidden="1">
      <c r="A173" s="11" t="s">
        <v>65</v>
      </c>
      <c r="B173" s="11" t="s">
        <v>44</v>
      </c>
      <c r="C173" s="16" t="s">
        <v>46</v>
      </c>
      <c r="D173" s="16" t="str">
        <f>_xlfn.CONCAT(B173," ",C173)</f>
        <v>COMET hour</v>
      </c>
      <c r="E173" s="11" t="s">
        <v>28</v>
      </c>
      <c r="F173" s="11" t="s">
        <v>16</v>
      </c>
      <c r="G173" s="11">
        <v>0.62158654153499404</v>
      </c>
      <c r="H173" s="11">
        <v>1.8618796492</v>
      </c>
      <c r="I173" s="11">
        <v>0.43321698784996576</v>
      </c>
      <c r="J173" s="11"/>
      <c r="K173" s="11"/>
    </row>
    <row r="174" spans="1:11" hidden="1">
      <c r="A174" s="11" t="s">
        <v>65</v>
      </c>
      <c r="B174" s="11" t="s">
        <v>44</v>
      </c>
      <c r="C174" s="16" t="s">
        <v>46</v>
      </c>
      <c r="D174" s="16" t="str">
        <f>_xlfn.CONCAT(B174," ",C174)</f>
        <v>COMET hour</v>
      </c>
      <c r="E174" s="11" t="s">
        <v>29</v>
      </c>
      <c r="F174" s="11" t="s">
        <v>16</v>
      </c>
      <c r="G174" s="11">
        <v>0.62158654153499404</v>
      </c>
      <c r="H174" s="11">
        <v>1.8618796492</v>
      </c>
      <c r="I174" s="11">
        <v>0.29086904294917482</v>
      </c>
      <c r="J174" s="11">
        <v>1.2331061046519683E-2</v>
      </c>
      <c r="K174" s="11"/>
    </row>
    <row r="175" spans="1:11" hidden="1">
      <c r="A175" s="11" t="s">
        <v>65</v>
      </c>
      <c r="B175" s="11" t="s">
        <v>44</v>
      </c>
      <c r="C175" s="16" t="s">
        <v>46</v>
      </c>
      <c r="D175" s="16" t="str">
        <f>_xlfn.CONCAT(B175," ",C175)</f>
        <v>COMET hour</v>
      </c>
      <c r="E175" s="11" t="s">
        <v>18</v>
      </c>
      <c r="F175" s="11" t="s">
        <v>16</v>
      </c>
      <c r="G175" s="11">
        <v>0.62158654153499404</v>
      </c>
      <c r="H175" s="11">
        <v>1.8618796492</v>
      </c>
      <c r="I175" s="11">
        <v>0.43092701372215264</v>
      </c>
      <c r="J175" s="11"/>
      <c r="K175" s="11"/>
    </row>
    <row r="176" spans="1:11" hidden="1">
      <c r="A176" s="11" t="s">
        <v>65</v>
      </c>
      <c r="B176" s="11" t="s">
        <v>53</v>
      </c>
      <c r="C176" s="11"/>
      <c r="D176" s="16" t="str">
        <f>B176</f>
        <v>Micom</v>
      </c>
      <c r="E176" s="11" t="s">
        <v>43</v>
      </c>
      <c r="F176" s="11" t="s">
        <v>57</v>
      </c>
      <c r="G176" s="11">
        <v>0.63855827731209602</v>
      </c>
      <c r="H176" s="11"/>
      <c r="I176" s="11">
        <v>2.4011</v>
      </c>
      <c r="J176" s="11">
        <v>0.11</v>
      </c>
      <c r="K176" s="11"/>
    </row>
    <row r="177" spans="1:11" hidden="1">
      <c r="A177" s="11" t="s">
        <v>65</v>
      </c>
      <c r="B177" s="11" t="s">
        <v>5</v>
      </c>
      <c r="C177" s="11"/>
      <c r="D177" s="11" t="s">
        <v>5</v>
      </c>
      <c r="E177" s="11" t="s">
        <v>43</v>
      </c>
      <c r="F177" s="11" t="s">
        <v>7</v>
      </c>
      <c r="G177" s="11">
        <v>0.63856960408690799</v>
      </c>
      <c r="H177" s="11"/>
      <c r="I177" s="11">
        <v>2.4011</v>
      </c>
      <c r="J177" s="11">
        <v>0.11</v>
      </c>
      <c r="K177" s="11"/>
    </row>
    <row r="178" spans="1:11" hidden="1">
      <c r="A178" s="11" t="s">
        <v>65</v>
      </c>
      <c r="B178" s="11" t="s">
        <v>44</v>
      </c>
      <c r="C178" s="16" t="s">
        <v>46</v>
      </c>
      <c r="D178" s="16" t="str">
        <f>_xlfn.CONCAT(B178," ",C178)</f>
        <v>COMET hour</v>
      </c>
      <c r="E178" s="11" t="s">
        <v>17</v>
      </c>
      <c r="F178" s="11" t="s">
        <v>16</v>
      </c>
      <c r="G178" s="11">
        <v>0.80263211803471801</v>
      </c>
      <c r="H178" s="11">
        <v>2.2314065310000002</v>
      </c>
      <c r="I178" s="11">
        <v>0.50231328951815224</v>
      </c>
      <c r="J178" s="11">
        <v>0.13416954838829157</v>
      </c>
      <c r="K178" s="11"/>
    </row>
    <row r="179" spans="1:11" hidden="1">
      <c r="A179" s="11" t="s">
        <v>65</v>
      </c>
      <c r="B179" s="11" t="s">
        <v>44</v>
      </c>
      <c r="C179" s="16" t="s">
        <v>46</v>
      </c>
      <c r="D179" s="16" t="str">
        <f>_xlfn.CONCAT(B179," ",C179)</f>
        <v>COMET hour</v>
      </c>
      <c r="E179" s="11" t="s">
        <v>19</v>
      </c>
      <c r="F179" s="11" t="s">
        <v>16</v>
      </c>
      <c r="G179" s="11">
        <v>0.80263211803471801</v>
      </c>
      <c r="H179" s="11">
        <v>2.2314065310000002</v>
      </c>
      <c r="I179" s="11">
        <v>0.52434801649815066</v>
      </c>
      <c r="J179" s="11"/>
      <c r="K179" s="11"/>
    </row>
    <row r="180" spans="1:11" hidden="1">
      <c r="A180" s="11" t="s">
        <v>65</v>
      </c>
      <c r="B180" s="11" t="s">
        <v>53</v>
      </c>
      <c r="C180" s="11"/>
      <c r="D180" s="16" t="str">
        <f t="shared" ref="D180:D189" si="6">B180</f>
        <v>Micom</v>
      </c>
      <c r="E180" s="11" t="s">
        <v>28</v>
      </c>
      <c r="F180" s="11" t="s">
        <v>16</v>
      </c>
      <c r="G180" s="11">
        <v>0.86187964919290605</v>
      </c>
      <c r="H180" s="11"/>
      <c r="I180" s="11">
        <v>0.43321698784996576</v>
      </c>
      <c r="J180" s="11"/>
      <c r="K180" s="11"/>
    </row>
    <row r="181" spans="1:11" hidden="1">
      <c r="A181" s="11" t="s">
        <v>65</v>
      </c>
      <c r="B181" s="11" t="s">
        <v>5</v>
      </c>
      <c r="C181" s="11"/>
      <c r="D181" s="16" t="str">
        <f t="shared" si="6"/>
        <v>MMT</v>
      </c>
      <c r="E181" s="11" t="s">
        <v>28</v>
      </c>
      <c r="F181" s="11" t="s">
        <v>16</v>
      </c>
      <c r="G181" s="11">
        <v>0.861879649193385</v>
      </c>
      <c r="H181" s="11"/>
      <c r="I181" s="11">
        <v>0.43321698784996576</v>
      </c>
      <c r="J181" s="11"/>
      <c r="K181" s="11"/>
    </row>
    <row r="182" spans="1:11" hidden="1">
      <c r="A182" s="11" t="s">
        <v>65</v>
      </c>
      <c r="B182" s="11" t="s">
        <v>53</v>
      </c>
      <c r="C182" s="11"/>
      <c r="D182" s="16" t="str">
        <f t="shared" si="6"/>
        <v>Micom</v>
      </c>
      <c r="E182" s="11" t="s">
        <v>29</v>
      </c>
      <c r="F182" s="11" t="s">
        <v>16</v>
      </c>
      <c r="G182" s="11">
        <v>0.86187964919371796</v>
      </c>
      <c r="H182" s="11"/>
      <c r="I182" s="11">
        <v>0.29086904294917482</v>
      </c>
      <c r="J182" s="11">
        <v>1.2331061046519683E-2</v>
      </c>
      <c r="K182" s="11"/>
    </row>
    <row r="183" spans="1:11" hidden="1">
      <c r="A183" s="11" t="s">
        <v>65</v>
      </c>
      <c r="B183" s="11" t="s">
        <v>5</v>
      </c>
      <c r="C183" s="11"/>
      <c r="D183" s="16" t="str">
        <f t="shared" si="6"/>
        <v>MMT</v>
      </c>
      <c r="E183" s="11" t="s">
        <v>29</v>
      </c>
      <c r="F183" s="11" t="s">
        <v>16</v>
      </c>
      <c r="G183" s="11">
        <v>0.86187964919412796</v>
      </c>
      <c r="H183" s="11"/>
      <c r="I183" s="11">
        <v>0.29086904294917482</v>
      </c>
      <c r="J183" s="11">
        <v>1.2331061046519683E-2</v>
      </c>
      <c r="K183" s="11"/>
    </row>
    <row r="184" spans="1:11" hidden="1">
      <c r="A184" s="11" t="s">
        <v>65</v>
      </c>
      <c r="B184" s="11" t="s">
        <v>5</v>
      </c>
      <c r="C184" s="11"/>
      <c r="D184" s="16" t="str">
        <f t="shared" si="6"/>
        <v>MMT</v>
      </c>
      <c r="E184" s="11" t="s">
        <v>18</v>
      </c>
      <c r="F184" s="11" t="s">
        <v>16</v>
      </c>
      <c r="G184" s="11">
        <v>0.86187964919444304</v>
      </c>
      <c r="H184" s="11"/>
      <c r="I184" s="11">
        <v>0.43092701372215264</v>
      </c>
      <c r="J184" s="11"/>
      <c r="K184" s="11"/>
    </row>
    <row r="185" spans="1:11" hidden="1">
      <c r="A185" s="11" t="s">
        <v>65</v>
      </c>
      <c r="B185" s="11" t="s">
        <v>53</v>
      </c>
      <c r="C185" s="11"/>
      <c r="D185" s="16" t="str">
        <f t="shared" si="6"/>
        <v>Micom</v>
      </c>
      <c r="E185" s="11" t="s">
        <v>18</v>
      </c>
      <c r="F185" s="11" t="s">
        <v>16</v>
      </c>
      <c r="G185" s="11">
        <v>0.86187964919499105</v>
      </c>
      <c r="H185" s="11"/>
      <c r="I185" s="11">
        <v>0.43092701372215264</v>
      </c>
      <c r="J185" s="11"/>
      <c r="K185" s="11"/>
    </row>
    <row r="186" spans="1:11" hidden="1">
      <c r="A186" s="11" t="s">
        <v>65</v>
      </c>
      <c r="B186" s="11" t="s">
        <v>53</v>
      </c>
      <c r="C186" s="11"/>
      <c r="D186" s="16" t="str">
        <f t="shared" si="6"/>
        <v>Micom</v>
      </c>
      <c r="E186" s="11" t="s">
        <v>19</v>
      </c>
      <c r="F186" s="11" t="s">
        <v>16</v>
      </c>
      <c r="G186" s="11">
        <v>1.2314065310071201</v>
      </c>
      <c r="H186" s="11"/>
      <c r="I186" s="11">
        <v>0.52434801649815066</v>
      </c>
      <c r="J186" s="11"/>
      <c r="K186" s="11"/>
    </row>
    <row r="187" spans="1:11" hidden="1">
      <c r="A187" s="11" t="s">
        <v>65</v>
      </c>
      <c r="B187" s="11" t="s">
        <v>5</v>
      </c>
      <c r="C187" s="11"/>
      <c r="D187" s="16" t="str">
        <f t="shared" si="6"/>
        <v>MMT</v>
      </c>
      <c r="E187" s="11" t="s">
        <v>19</v>
      </c>
      <c r="F187" s="11" t="s">
        <v>16</v>
      </c>
      <c r="G187" s="11">
        <v>1.2314065310087099</v>
      </c>
      <c r="H187" s="11"/>
      <c r="I187" s="11">
        <v>0.52434801649815066</v>
      </c>
      <c r="J187" s="11"/>
      <c r="K187" s="11"/>
    </row>
    <row r="188" spans="1:11" hidden="1">
      <c r="A188" s="11" t="s">
        <v>65</v>
      </c>
      <c r="B188" s="11" t="s">
        <v>5</v>
      </c>
      <c r="C188" s="11"/>
      <c r="D188" s="16" t="str">
        <f t="shared" si="6"/>
        <v>MMT</v>
      </c>
      <c r="E188" s="11" t="s">
        <v>17</v>
      </c>
      <c r="F188" s="11" t="s">
        <v>16</v>
      </c>
      <c r="G188" s="11">
        <v>1.2314065310110001</v>
      </c>
      <c r="H188" s="11"/>
      <c r="I188" s="11">
        <v>0.50231328951815224</v>
      </c>
      <c r="J188" s="11">
        <v>0.13416954838829157</v>
      </c>
      <c r="K188" s="11"/>
    </row>
    <row r="189" spans="1:11" hidden="1">
      <c r="A189" s="11" t="s">
        <v>65</v>
      </c>
      <c r="B189" s="11" t="s">
        <v>53</v>
      </c>
      <c r="C189" s="11"/>
      <c r="D189" s="16" t="str">
        <f t="shared" si="6"/>
        <v>Micom</v>
      </c>
      <c r="E189" s="11" t="s">
        <v>17</v>
      </c>
      <c r="F189" s="11" t="s">
        <v>16</v>
      </c>
      <c r="G189" s="11">
        <v>1.2314065310172599</v>
      </c>
      <c r="H189" s="11"/>
      <c r="I189" s="11">
        <v>0.50231328951815224</v>
      </c>
      <c r="J189" s="11">
        <v>0.13416954838829157</v>
      </c>
      <c r="K189" s="11"/>
    </row>
    <row r="190" spans="1:11" hidden="1">
      <c r="A190" s="11" t="s">
        <v>65</v>
      </c>
      <c r="B190" s="11" t="s">
        <v>44</v>
      </c>
      <c r="C190" s="16" t="s">
        <v>47</v>
      </c>
      <c r="D190" s="16" t="str">
        <f t="shared" ref="D190:D199" si="7">_xlfn.CONCAT(B190," ",C190)</f>
        <v>COMET h/10</v>
      </c>
      <c r="E190" s="11" t="s">
        <v>23</v>
      </c>
      <c r="F190" s="11" t="s">
        <v>16</v>
      </c>
      <c r="G190" s="11">
        <v>2.5587636158298297</v>
      </c>
      <c r="H190" s="11">
        <v>0.13358506545000001</v>
      </c>
      <c r="I190" s="11">
        <v>0.37724202038912547</v>
      </c>
      <c r="J190" s="11"/>
      <c r="K190" s="11"/>
    </row>
    <row r="191" spans="1:11" hidden="1">
      <c r="A191" s="11" t="s">
        <v>65</v>
      </c>
      <c r="B191" s="11" t="s">
        <v>44</v>
      </c>
      <c r="C191" s="16" t="s">
        <v>47</v>
      </c>
      <c r="D191" s="16" t="str">
        <f t="shared" si="7"/>
        <v>COMET h/10</v>
      </c>
      <c r="E191" s="11" t="s">
        <v>36</v>
      </c>
      <c r="F191" s="11" t="s">
        <v>16</v>
      </c>
      <c r="G191" s="11">
        <v>3.7854964855800501</v>
      </c>
      <c r="H191" s="11">
        <v>0.18196541411</v>
      </c>
      <c r="I191" s="17">
        <v>1.25604</v>
      </c>
      <c r="J191" s="11">
        <v>4.6940000000000003E-2</v>
      </c>
      <c r="K191" s="11"/>
    </row>
    <row r="192" spans="1:11" hidden="1">
      <c r="A192" s="11" t="s">
        <v>65</v>
      </c>
      <c r="B192" s="11" t="s">
        <v>44</v>
      </c>
      <c r="C192" s="16" t="s">
        <v>47</v>
      </c>
      <c r="D192" s="16" t="str">
        <f t="shared" si="7"/>
        <v>COMET h/10</v>
      </c>
      <c r="E192" s="11" t="s">
        <v>24</v>
      </c>
      <c r="F192" s="11" t="s">
        <v>16</v>
      </c>
      <c r="G192" s="11">
        <v>4.1053810258491001</v>
      </c>
      <c r="H192" s="11">
        <v>0.23168346711999999</v>
      </c>
      <c r="I192" s="11">
        <v>0.29557765544327586</v>
      </c>
      <c r="J192" s="11"/>
      <c r="K192" s="11"/>
    </row>
    <row r="193" spans="1:11" hidden="1">
      <c r="A193" s="11" t="s">
        <v>65</v>
      </c>
      <c r="B193" s="11" t="s">
        <v>44</v>
      </c>
      <c r="C193" s="16" t="s">
        <v>47</v>
      </c>
      <c r="D193" s="16" t="str">
        <f t="shared" si="7"/>
        <v>COMET h/10</v>
      </c>
      <c r="E193" s="11" t="s">
        <v>21</v>
      </c>
      <c r="F193" s="11" t="s">
        <v>16</v>
      </c>
      <c r="G193" s="11">
        <v>4.5943112646812398</v>
      </c>
      <c r="H193" s="11">
        <v>0.13549980379000001</v>
      </c>
      <c r="I193" s="11">
        <v>0.4287251159256108</v>
      </c>
      <c r="J193" s="11"/>
      <c r="K193" s="11"/>
    </row>
    <row r="194" spans="1:11" hidden="1">
      <c r="A194" s="11" t="s">
        <v>65</v>
      </c>
      <c r="B194" s="11" t="s">
        <v>44</v>
      </c>
      <c r="C194" s="16" t="s">
        <v>47</v>
      </c>
      <c r="D194" s="16" t="str">
        <f t="shared" si="7"/>
        <v>COMET h/10</v>
      </c>
      <c r="E194" s="11" t="s">
        <v>35</v>
      </c>
      <c r="F194" s="11" t="s">
        <v>16</v>
      </c>
      <c r="G194" s="11">
        <v>4.9229977840275199</v>
      </c>
      <c r="H194" s="11">
        <v>0.18895410018</v>
      </c>
      <c r="I194" s="17">
        <v>0.36287999999999998</v>
      </c>
      <c r="J194" s="11">
        <v>3.0929999999999998E-3</v>
      </c>
      <c r="K194" s="11"/>
    </row>
    <row r="195" spans="1:11" hidden="1">
      <c r="A195" s="11" t="s">
        <v>65</v>
      </c>
      <c r="B195" s="11" t="s">
        <v>44</v>
      </c>
      <c r="C195" s="16" t="s">
        <v>47</v>
      </c>
      <c r="D195" s="16" t="str">
        <f t="shared" si="7"/>
        <v>COMET h/10</v>
      </c>
      <c r="E195" s="11" t="s">
        <v>41</v>
      </c>
      <c r="F195" s="11" t="s">
        <v>16</v>
      </c>
      <c r="G195" s="11">
        <v>5.7954067907359992</v>
      </c>
      <c r="H195" s="11">
        <v>0.15340523186999999</v>
      </c>
      <c r="I195" s="17">
        <v>1.1262300000000001</v>
      </c>
      <c r="J195" s="11">
        <v>2.3279999999999999E-2</v>
      </c>
      <c r="K195" s="11"/>
    </row>
    <row r="196" spans="1:11" hidden="1">
      <c r="A196" s="11" t="s">
        <v>65</v>
      </c>
      <c r="B196" s="11" t="s">
        <v>44</v>
      </c>
      <c r="C196" s="16" t="s">
        <v>47</v>
      </c>
      <c r="D196" s="16" t="str">
        <f t="shared" si="7"/>
        <v>COMET h/10</v>
      </c>
      <c r="E196" s="11" t="s">
        <v>17</v>
      </c>
      <c r="F196" s="11" t="s">
        <v>7</v>
      </c>
      <c r="G196" s="11">
        <v>7.1586580350435298</v>
      </c>
      <c r="H196" s="11">
        <v>0.56739084338000001</v>
      </c>
      <c r="I196" s="11">
        <v>0.50231328951815224</v>
      </c>
      <c r="J196" s="11">
        <v>0.13416954838829157</v>
      </c>
      <c r="K196" s="11"/>
    </row>
    <row r="197" spans="1:11" hidden="1">
      <c r="A197" s="11" t="s">
        <v>65</v>
      </c>
      <c r="B197" s="11" t="s">
        <v>44</v>
      </c>
      <c r="C197" s="16" t="s">
        <v>47</v>
      </c>
      <c r="D197" s="16" t="str">
        <f t="shared" si="7"/>
        <v>COMET h/10</v>
      </c>
      <c r="E197" s="11" t="s">
        <v>42</v>
      </c>
      <c r="F197" s="11" t="s">
        <v>16</v>
      </c>
      <c r="G197" s="11">
        <v>8.1515541224628301</v>
      </c>
      <c r="H197" s="11">
        <v>9.0055478113000006E-2</v>
      </c>
      <c r="I197" s="17">
        <v>1.28155</v>
      </c>
      <c r="J197" s="11">
        <v>2.2939999999999999E-2</v>
      </c>
      <c r="K197" s="11"/>
    </row>
    <row r="198" spans="1:11" hidden="1">
      <c r="A198" s="11" t="s">
        <v>65</v>
      </c>
      <c r="B198" s="11" t="s">
        <v>44</v>
      </c>
      <c r="C198" s="16" t="s">
        <v>47</v>
      </c>
      <c r="D198" s="16" t="str">
        <f t="shared" si="7"/>
        <v>COMET h/10</v>
      </c>
      <c r="E198" s="11" t="s">
        <v>37</v>
      </c>
      <c r="F198" s="11" t="s">
        <v>16</v>
      </c>
      <c r="G198" s="11">
        <v>8.6184482437796692</v>
      </c>
      <c r="H198" s="11">
        <v>0.11046363499</v>
      </c>
      <c r="I198" s="11">
        <v>1.73447</v>
      </c>
      <c r="J198" s="11">
        <v>6.1190000000000001E-2</v>
      </c>
      <c r="K198" s="11"/>
    </row>
    <row r="199" spans="1:11" hidden="1">
      <c r="A199" s="11" t="s">
        <v>65</v>
      </c>
      <c r="B199" s="11" t="s">
        <v>44</v>
      </c>
      <c r="C199" s="16" t="s">
        <v>47</v>
      </c>
      <c r="D199" s="16" t="str">
        <f t="shared" si="7"/>
        <v>COMET h/10</v>
      </c>
      <c r="E199" s="11" t="s">
        <v>22</v>
      </c>
      <c r="F199" s="11" t="s">
        <v>16</v>
      </c>
      <c r="G199" s="11">
        <v>8.9029686234508301</v>
      </c>
      <c r="H199" s="11">
        <v>7.5117228251000007E-2</v>
      </c>
      <c r="I199" s="11">
        <v>0.4177992768822984</v>
      </c>
      <c r="J199" s="11"/>
      <c r="K199" s="11"/>
    </row>
    <row r="200" spans="1:11" hidden="1">
      <c r="A200" s="11" t="s">
        <v>65</v>
      </c>
      <c r="B200" s="11" t="s">
        <v>44</v>
      </c>
      <c r="C200" s="16" t="s">
        <v>47</v>
      </c>
      <c r="D200" s="16" t="s">
        <v>63</v>
      </c>
      <c r="E200" s="11" t="s">
        <v>62</v>
      </c>
      <c r="F200" s="11" t="s">
        <v>16</v>
      </c>
      <c r="G200" s="11">
        <v>9.47888636238023</v>
      </c>
      <c r="H200" s="11">
        <v>0.15426452492000001</v>
      </c>
      <c r="I200" s="11">
        <v>0.23104906018664842</v>
      </c>
      <c r="J200" s="11">
        <v>3.5193492897886508E-2</v>
      </c>
      <c r="K200" s="11"/>
    </row>
    <row r="201" spans="1:11" hidden="1">
      <c r="A201" s="11" t="s">
        <v>65</v>
      </c>
      <c r="B201" s="11" t="s">
        <v>44</v>
      </c>
      <c r="C201" s="16" t="s">
        <v>47</v>
      </c>
      <c r="D201" s="16" t="str">
        <f t="shared" ref="D201:D222" si="8">_xlfn.CONCAT(B201," ",C201)</f>
        <v>COMET h/10</v>
      </c>
      <c r="E201" s="11" t="s">
        <v>27</v>
      </c>
      <c r="F201" s="11" t="s">
        <v>16</v>
      </c>
      <c r="G201" s="11">
        <v>9.47888636238023</v>
      </c>
      <c r="H201" s="11">
        <v>0.11246143173000001</v>
      </c>
      <c r="I201" s="11">
        <v>0.27465307216702739</v>
      </c>
      <c r="J201" s="11"/>
      <c r="K201" s="11"/>
    </row>
    <row r="202" spans="1:11" hidden="1">
      <c r="A202" s="11" t="s">
        <v>65</v>
      </c>
      <c r="B202" s="11" t="s">
        <v>44</v>
      </c>
      <c r="C202" s="16" t="s">
        <v>47</v>
      </c>
      <c r="D202" s="16" t="str">
        <f t="shared" si="8"/>
        <v>COMET h/10</v>
      </c>
      <c r="E202" s="11" t="s">
        <v>33</v>
      </c>
      <c r="F202" s="11" t="s">
        <v>16</v>
      </c>
      <c r="G202" s="11">
        <v>9.47888636238023</v>
      </c>
      <c r="H202" s="11">
        <v>0.40011351950000001</v>
      </c>
      <c r="I202" s="11">
        <v>0.35004029446153817</v>
      </c>
      <c r="J202" s="11">
        <v>1.5031240507646445E-2</v>
      </c>
      <c r="K202" s="11"/>
    </row>
    <row r="203" spans="1:11" hidden="1">
      <c r="A203" s="11" t="s">
        <v>65</v>
      </c>
      <c r="B203" s="11" t="s">
        <v>44</v>
      </c>
      <c r="C203" s="16" t="s">
        <v>47</v>
      </c>
      <c r="D203" s="16" t="str">
        <f t="shared" si="8"/>
        <v>COMET h/10</v>
      </c>
      <c r="E203" s="11" t="s">
        <v>34</v>
      </c>
      <c r="F203" s="11" t="s">
        <v>16</v>
      </c>
      <c r="G203" s="11">
        <v>9.47888636238023</v>
      </c>
      <c r="H203" s="11">
        <v>0.37401738278000002</v>
      </c>
      <c r="I203" s="11">
        <v>1.0046948819650352</v>
      </c>
      <c r="J203" s="11"/>
      <c r="K203" s="11"/>
    </row>
    <row r="204" spans="1:11" hidden="1">
      <c r="A204" s="11" t="s">
        <v>65</v>
      </c>
      <c r="B204" s="11" t="s">
        <v>44</v>
      </c>
      <c r="C204" s="16" t="s">
        <v>47</v>
      </c>
      <c r="D204" s="16" t="str">
        <f t="shared" si="8"/>
        <v>COMET h/10</v>
      </c>
      <c r="E204" s="11" t="s">
        <v>29</v>
      </c>
      <c r="F204" s="11" t="s">
        <v>16</v>
      </c>
      <c r="G204" s="11">
        <v>9.533758717748249</v>
      </c>
      <c r="H204" s="11">
        <v>0.64129844336999997</v>
      </c>
      <c r="I204" s="11">
        <v>0.29086904294917482</v>
      </c>
      <c r="J204" s="11">
        <v>1.2331061046519683E-2</v>
      </c>
      <c r="K204" s="11"/>
    </row>
    <row r="205" spans="1:11" hidden="1">
      <c r="A205" s="11" t="s">
        <v>65</v>
      </c>
      <c r="B205" s="11" t="s">
        <v>44</v>
      </c>
      <c r="C205" s="16" t="s">
        <v>47</v>
      </c>
      <c r="D205" s="16" t="str">
        <f t="shared" si="8"/>
        <v>COMET h/10</v>
      </c>
      <c r="E205" s="11" t="s">
        <v>28</v>
      </c>
      <c r="F205" s="11" t="s">
        <v>16</v>
      </c>
      <c r="G205" s="11">
        <v>9.533758717748249</v>
      </c>
      <c r="H205" s="11">
        <v>0.86387964919000004</v>
      </c>
      <c r="I205" s="11">
        <v>0.43321698784996576</v>
      </c>
      <c r="J205" s="11"/>
      <c r="K205" s="11"/>
    </row>
    <row r="206" spans="1:11" hidden="1">
      <c r="A206" s="11" t="s">
        <v>65</v>
      </c>
      <c r="B206" s="11" t="s">
        <v>44</v>
      </c>
      <c r="C206" s="16" t="s">
        <v>47</v>
      </c>
      <c r="D206" s="16" t="str">
        <f t="shared" si="8"/>
        <v>COMET h/10</v>
      </c>
      <c r="E206" s="11" t="s">
        <v>18</v>
      </c>
      <c r="F206" s="11" t="s">
        <v>16</v>
      </c>
      <c r="G206" s="11">
        <v>9.533758717748249</v>
      </c>
      <c r="H206" s="11">
        <v>0.86387964919000004</v>
      </c>
      <c r="I206" s="11">
        <v>0.43092701372215264</v>
      </c>
      <c r="J206" s="11"/>
      <c r="K206" s="11"/>
    </row>
    <row r="207" spans="1:11" hidden="1">
      <c r="A207" s="11" t="s">
        <v>65</v>
      </c>
      <c r="B207" s="11" t="s">
        <v>44</v>
      </c>
      <c r="C207" s="16" t="s">
        <v>47</v>
      </c>
      <c r="D207" s="16" t="str">
        <f t="shared" si="8"/>
        <v>COMET h/10</v>
      </c>
      <c r="E207" s="11" t="s">
        <v>43</v>
      </c>
      <c r="F207" s="11" t="s">
        <v>7</v>
      </c>
      <c r="G207" s="11">
        <v>9.7799592149744505</v>
      </c>
      <c r="H207" s="11">
        <v>0.26590127400000002</v>
      </c>
      <c r="I207" s="11">
        <v>2.4011</v>
      </c>
      <c r="J207" s="11">
        <v>0.11</v>
      </c>
      <c r="K207" s="11"/>
    </row>
    <row r="208" spans="1:11" hidden="1">
      <c r="A208" s="11" t="s">
        <v>65</v>
      </c>
      <c r="B208" s="11" t="s">
        <v>44</v>
      </c>
      <c r="C208" s="16" t="s">
        <v>47</v>
      </c>
      <c r="D208" s="16" t="str">
        <f t="shared" si="8"/>
        <v>COMET h/10</v>
      </c>
      <c r="E208" s="11" t="s">
        <v>26</v>
      </c>
      <c r="F208" s="11" t="s">
        <v>16</v>
      </c>
      <c r="G208" s="11">
        <v>10.150054708569501</v>
      </c>
      <c r="H208" s="11">
        <v>0.32280233807999997</v>
      </c>
      <c r="I208" s="11">
        <v>0.41797370863469635</v>
      </c>
      <c r="J208" s="11">
        <v>0.18642027836907349</v>
      </c>
      <c r="K208" s="11"/>
    </row>
    <row r="209" spans="1:11" hidden="1">
      <c r="A209" s="11" t="s">
        <v>65</v>
      </c>
      <c r="B209" s="11" t="s">
        <v>44</v>
      </c>
      <c r="C209" s="16" t="s">
        <v>47</v>
      </c>
      <c r="D209" s="16" t="str">
        <f t="shared" si="8"/>
        <v>COMET h/10</v>
      </c>
      <c r="E209" s="11" t="s">
        <v>40</v>
      </c>
      <c r="F209" s="11" t="s">
        <v>16</v>
      </c>
      <c r="G209" s="11">
        <v>10.2489118814939</v>
      </c>
      <c r="H209" s="11">
        <v>0.13110460548</v>
      </c>
      <c r="I209" s="11">
        <v>2.4011</v>
      </c>
      <c r="J209" s="11">
        <v>0.11</v>
      </c>
      <c r="K209" s="11"/>
    </row>
    <row r="210" spans="1:11" hidden="1">
      <c r="A210" s="11" t="s">
        <v>65</v>
      </c>
      <c r="B210" s="11" t="s">
        <v>44</v>
      </c>
      <c r="C210" s="16" t="s">
        <v>47</v>
      </c>
      <c r="D210" s="16" t="str">
        <f t="shared" si="8"/>
        <v>COMET h/10</v>
      </c>
      <c r="E210" s="11" t="s">
        <v>38</v>
      </c>
      <c r="F210" s="11" t="s">
        <v>16</v>
      </c>
      <c r="G210" s="11">
        <v>10.3974982647976</v>
      </c>
      <c r="H210" s="11">
        <v>0.35152370966000002</v>
      </c>
      <c r="I210" s="17">
        <v>1.33026</v>
      </c>
      <c r="J210" s="11">
        <v>4.0989999999999999E-2</v>
      </c>
      <c r="K210" s="11"/>
    </row>
    <row r="211" spans="1:11" hidden="1">
      <c r="A211" s="11" t="s">
        <v>65</v>
      </c>
      <c r="B211" s="11" t="s">
        <v>44</v>
      </c>
      <c r="C211" s="16" t="s">
        <v>47</v>
      </c>
      <c r="D211" s="16" t="str">
        <f t="shared" si="8"/>
        <v>COMET h/10</v>
      </c>
      <c r="E211" s="11" t="s">
        <v>26</v>
      </c>
      <c r="F211" s="11" t="s">
        <v>7</v>
      </c>
      <c r="G211" s="11">
        <v>10.9611814275382</v>
      </c>
      <c r="H211" s="11">
        <v>0.379285814</v>
      </c>
      <c r="I211" s="11">
        <v>0.41797370863469635</v>
      </c>
      <c r="J211" s="11">
        <v>0.18642027836907349</v>
      </c>
      <c r="K211" s="11"/>
    </row>
    <row r="212" spans="1:11" hidden="1">
      <c r="A212" s="11" t="s">
        <v>65</v>
      </c>
      <c r="B212" s="11" t="s">
        <v>44</v>
      </c>
      <c r="C212" s="16" t="s">
        <v>47</v>
      </c>
      <c r="D212" s="16" t="str">
        <f t="shared" si="8"/>
        <v>COMET h/10</v>
      </c>
      <c r="E212" s="11" t="s">
        <v>32</v>
      </c>
      <c r="F212" s="11" t="s">
        <v>16</v>
      </c>
      <c r="G212" s="11">
        <v>11.133211457128899</v>
      </c>
      <c r="H212" s="11">
        <v>0.32768056381999999</v>
      </c>
      <c r="I212" s="11">
        <v>0.81943699884095778</v>
      </c>
      <c r="J212" s="11"/>
      <c r="K212" s="11"/>
    </row>
    <row r="213" spans="1:11" hidden="1">
      <c r="A213" s="11" t="s">
        <v>65</v>
      </c>
      <c r="B213" s="11" t="s">
        <v>44</v>
      </c>
      <c r="C213" s="16" t="s">
        <v>47</v>
      </c>
      <c r="D213" s="16" t="str">
        <f t="shared" si="8"/>
        <v>COMET h/10</v>
      </c>
      <c r="E213" s="11" t="s">
        <v>17</v>
      </c>
      <c r="F213" s="11" t="s">
        <v>16</v>
      </c>
      <c r="G213" s="11">
        <v>11.872541974194199</v>
      </c>
      <c r="H213" s="11">
        <v>1.0674047779</v>
      </c>
      <c r="I213" s="11">
        <v>0.50231328951815224</v>
      </c>
      <c r="J213" s="11">
        <v>0.13416954838829157</v>
      </c>
      <c r="K213" s="11"/>
    </row>
    <row r="214" spans="1:11" hidden="1">
      <c r="A214" s="11" t="s">
        <v>65</v>
      </c>
      <c r="B214" s="11" t="s">
        <v>44</v>
      </c>
      <c r="C214" s="16" t="s">
        <v>47</v>
      </c>
      <c r="D214" s="16" t="str">
        <f t="shared" si="8"/>
        <v>COMET h/10</v>
      </c>
      <c r="E214" s="11" t="s">
        <v>19</v>
      </c>
      <c r="F214" s="11" t="s">
        <v>16</v>
      </c>
      <c r="G214" s="11">
        <v>11.872541974194199</v>
      </c>
      <c r="H214" s="11">
        <v>1.233406531</v>
      </c>
      <c r="I214" s="11">
        <v>0.52434801649815066</v>
      </c>
      <c r="J214" s="11"/>
      <c r="K214" s="11"/>
    </row>
    <row r="215" spans="1:11" hidden="1">
      <c r="A215" s="11" t="s">
        <v>65</v>
      </c>
      <c r="B215" s="11" t="s">
        <v>44</v>
      </c>
      <c r="C215" s="16" t="s">
        <v>47</v>
      </c>
      <c r="D215" s="16" t="str">
        <f t="shared" si="8"/>
        <v>COMET h/10</v>
      </c>
      <c r="E215" s="11" t="s">
        <v>20</v>
      </c>
      <c r="F215" s="11" t="s">
        <v>16</v>
      </c>
      <c r="G215" s="11">
        <v>12.1770476450004</v>
      </c>
      <c r="H215" s="11">
        <v>0.36416790850000003</v>
      </c>
      <c r="I215" s="11">
        <v>0.33723268654470817</v>
      </c>
      <c r="J215" s="11">
        <v>9.0232686544708035E-2</v>
      </c>
      <c r="K215" s="11"/>
    </row>
    <row r="216" spans="1:11" hidden="1">
      <c r="A216" s="11" t="s">
        <v>65</v>
      </c>
      <c r="B216" s="11" t="s">
        <v>44</v>
      </c>
      <c r="C216" s="16" t="s">
        <v>47</v>
      </c>
      <c r="D216" s="16" t="str">
        <f t="shared" si="8"/>
        <v>COMET h/10</v>
      </c>
      <c r="E216" s="11" t="s">
        <v>39</v>
      </c>
      <c r="F216" s="11" t="s">
        <v>16</v>
      </c>
      <c r="G216" s="11">
        <v>12.5839676226338</v>
      </c>
      <c r="H216" s="11">
        <v>0.58975362553999999</v>
      </c>
      <c r="I216" s="17">
        <v>1.8310599999999999</v>
      </c>
      <c r="J216" s="11">
        <v>7.5060000000000002E-2</v>
      </c>
      <c r="K216" s="11"/>
    </row>
    <row r="217" spans="1:11" hidden="1">
      <c r="A217" s="11" t="s">
        <v>65</v>
      </c>
      <c r="B217" s="11" t="s">
        <v>44</v>
      </c>
      <c r="C217" s="16" t="s">
        <v>47</v>
      </c>
      <c r="D217" s="16" t="str">
        <f t="shared" si="8"/>
        <v>COMET h/10</v>
      </c>
      <c r="E217" s="11" t="s">
        <v>30</v>
      </c>
      <c r="F217" s="11" t="s">
        <v>16</v>
      </c>
      <c r="G217" s="11">
        <v>12.855472649528501</v>
      </c>
      <c r="H217" s="11">
        <v>0.31691726777000001</v>
      </c>
      <c r="I217" s="11">
        <f>LN(3.5/1)/(24-12)</f>
        <v>0.10439691404128067</v>
      </c>
      <c r="J217" s="11"/>
      <c r="K217" s="11"/>
    </row>
    <row r="218" spans="1:11" hidden="1">
      <c r="A218" s="11" t="s">
        <v>65</v>
      </c>
      <c r="B218" s="11" t="s">
        <v>44</v>
      </c>
      <c r="C218" s="16" t="s">
        <v>47</v>
      </c>
      <c r="D218" s="16" t="str">
        <f t="shared" si="8"/>
        <v>COMET h/10</v>
      </c>
      <c r="E218" s="11" t="s">
        <v>25</v>
      </c>
      <c r="F218" s="11" t="s">
        <v>16</v>
      </c>
      <c r="G218" s="11">
        <v>13.8094276800585</v>
      </c>
      <c r="H218" s="11">
        <v>0.30520182778999999</v>
      </c>
      <c r="I218" s="19" t="s">
        <v>60</v>
      </c>
      <c r="J218" s="11"/>
      <c r="K218" s="11"/>
    </row>
    <row r="219" spans="1:11" hidden="1">
      <c r="A219" s="11" t="s">
        <v>12</v>
      </c>
      <c r="B219" s="11" t="s">
        <v>44</v>
      </c>
      <c r="C219" s="16" t="s">
        <v>47</v>
      </c>
      <c r="D219" s="16" t="str">
        <f t="shared" si="8"/>
        <v>COMET h/10</v>
      </c>
      <c r="E219" s="11" t="s">
        <v>48</v>
      </c>
      <c r="F219" s="11" t="s">
        <v>16</v>
      </c>
      <c r="G219" s="11">
        <v>3.0198441000419503</v>
      </c>
      <c r="H219" s="11">
        <v>3.3367176076999998</v>
      </c>
      <c r="I219" s="11">
        <v>0.42746537308941629</v>
      </c>
      <c r="J219" s="11">
        <v>1.128493344851488E-2</v>
      </c>
      <c r="K219" s="11"/>
    </row>
    <row r="220" spans="1:11" hidden="1">
      <c r="A220" s="11" t="s">
        <v>12</v>
      </c>
      <c r="B220" s="11" t="s">
        <v>44</v>
      </c>
      <c r="C220" s="16" t="s">
        <v>47</v>
      </c>
      <c r="D220" s="16" t="str">
        <f t="shared" si="8"/>
        <v>COMET h/10</v>
      </c>
      <c r="E220" s="11" t="s">
        <v>33</v>
      </c>
      <c r="F220" s="11" t="s">
        <v>16</v>
      </c>
      <c r="G220" s="11">
        <v>2.68820670144106</v>
      </c>
      <c r="H220" s="11">
        <v>1.3339552889999999</v>
      </c>
      <c r="I220" s="11">
        <v>0.35004029446153817</v>
      </c>
      <c r="J220" s="11">
        <v>1.5031240507646445E-2</v>
      </c>
      <c r="K220" s="11"/>
    </row>
    <row r="221" spans="1:11" hidden="1">
      <c r="A221" s="11" t="s">
        <v>12</v>
      </c>
      <c r="B221" s="11" t="s">
        <v>44</v>
      </c>
      <c r="C221" s="16" t="s">
        <v>46</v>
      </c>
      <c r="D221" s="16" t="str">
        <f t="shared" si="8"/>
        <v>COMET hour</v>
      </c>
      <c r="E221" s="11" t="s">
        <v>48</v>
      </c>
      <c r="F221" s="11" t="s">
        <v>16</v>
      </c>
      <c r="G221" s="11">
        <v>0.95413793053427598</v>
      </c>
      <c r="H221" s="11">
        <v>4.4300922189999996</v>
      </c>
      <c r="I221" s="11">
        <v>0.42746537308941629</v>
      </c>
      <c r="J221" s="11">
        <v>1.128493344851488E-2</v>
      </c>
      <c r="K221" s="11"/>
    </row>
    <row r="222" spans="1:11" hidden="1">
      <c r="A222" s="11" t="s">
        <v>12</v>
      </c>
      <c r="B222" s="11" t="s">
        <v>44</v>
      </c>
      <c r="C222" s="16" t="s">
        <v>46</v>
      </c>
      <c r="D222" s="16" t="str">
        <f t="shared" si="8"/>
        <v>COMET hour</v>
      </c>
      <c r="E222" s="11" t="s">
        <v>33</v>
      </c>
      <c r="F222" s="11" t="s">
        <v>16</v>
      </c>
      <c r="G222" s="11">
        <v>0.82218993582639599</v>
      </c>
      <c r="H222" s="11">
        <v>2.2754775348999998</v>
      </c>
      <c r="I222" s="11">
        <v>0.35004029446153817</v>
      </c>
      <c r="J222" s="11">
        <v>1.5031240507646445E-2</v>
      </c>
      <c r="K222" s="11"/>
    </row>
    <row r="223" spans="1:11" hidden="1">
      <c r="A223" s="11" t="s">
        <v>12</v>
      </c>
      <c r="B223" s="11" t="s">
        <v>53</v>
      </c>
      <c r="C223" s="11"/>
      <c r="D223" s="16" t="str">
        <f>B223</f>
        <v>Micom</v>
      </c>
      <c r="E223" s="11" t="s">
        <v>20</v>
      </c>
      <c r="F223" s="11" t="s">
        <v>16</v>
      </c>
      <c r="G223" s="11">
        <v>3.4542109889999999</v>
      </c>
      <c r="H223" s="11"/>
      <c r="I223" s="11">
        <v>0.42746537308941629</v>
      </c>
      <c r="J223" s="11">
        <v>1.128493344851488E-2</v>
      </c>
      <c r="K223" s="11"/>
    </row>
    <row r="224" spans="1:11" hidden="1">
      <c r="A224" s="11" t="s">
        <v>12</v>
      </c>
      <c r="B224" s="11" t="s">
        <v>5</v>
      </c>
      <c r="C224" s="11"/>
      <c r="D224" s="16" t="str">
        <f>B224</f>
        <v>MMT</v>
      </c>
      <c r="E224" s="11" t="s">
        <v>20</v>
      </c>
      <c r="F224" s="11" t="s">
        <v>16</v>
      </c>
      <c r="G224" s="11">
        <v>3.4542109892567998</v>
      </c>
      <c r="H224" s="11"/>
      <c r="I224" s="11">
        <v>0.42746537308941629</v>
      </c>
      <c r="J224" s="11">
        <v>1.128493344851488E-2</v>
      </c>
      <c r="K224" s="11"/>
    </row>
    <row r="225" spans="1:11" hidden="1">
      <c r="A225" s="11" t="s">
        <v>12</v>
      </c>
      <c r="B225" s="11" t="s">
        <v>44</v>
      </c>
      <c r="C225" s="16" t="s">
        <v>47</v>
      </c>
      <c r="D225" s="16" t="str">
        <f>_xlfn.CONCAT(B225," ",C225)</f>
        <v>COMET h/10</v>
      </c>
      <c r="E225" s="11" t="s">
        <v>26</v>
      </c>
      <c r="F225" s="11" t="s">
        <v>16</v>
      </c>
      <c r="G225" s="11">
        <v>2.0092149934913501</v>
      </c>
      <c r="H225" s="11">
        <v>0.14794466662</v>
      </c>
      <c r="I225" s="11">
        <v>0.20391162187740522</v>
      </c>
      <c r="J225" s="11">
        <v>2.1940760290998104E-2</v>
      </c>
      <c r="K225" s="11"/>
    </row>
    <row r="226" spans="1:11" hidden="1">
      <c r="A226" s="11" t="s">
        <v>12</v>
      </c>
      <c r="B226" s="11" t="s">
        <v>44</v>
      </c>
      <c r="C226" s="16" t="s">
        <v>46</v>
      </c>
      <c r="D226" s="16" t="str">
        <f>_xlfn.CONCAT(B226," ",C226)</f>
        <v>COMET hour</v>
      </c>
      <c r="E226" s="11" t="s">
        <v>26</v>
      </c>
      <c r="F226" s="11" t="s">
        <v>16</v>
      </c>
      <c r="G226" s="11">
        <v>0.82988646561005297</v>
      </c>
      <c r="H226" s="11">
        <v>2.2930583845000001</v>
      </c>
      <c r="I226" s="11">
        <v>0.20391162187740522</v>
      </c>
      <c r="J226" s="11">
        <v>2.1940760290998104E-2</v>
      </c>
      <c r="K226" s="11"/>
    </row>
    <row r="227" spans="1:11" hidden="1">
      <c r="A227" s="11" t="s">
        <v>12</v>
      </c>
      <c r="B227" s="11" t="s">
        <v>53</v>
      </c>
      <c r="C227" s="11"/>
      <c r="D227" s="16" t="str">
        <f>B227</f>
        <v>Micom</v>
      </c>
      <c r="E227" s="11" t="s">
        <v>26</v>
      </c>
      <c r="F227" s="11" t="s">
        <v>16</v>
      </c>
      <c r="G227" s="11">
        <v>3.4134248390000002</v>
      </c>
      <c r="H227" s="11"/>
      <c r="I227" s="11">
        <v>0.20391162187740522</v>
      </c>
      <c r="J227" s="11">
        <v>2.1940760290998104E-2</v>
      </c>
      <c r="K227" s="11"/>
    </row>
    <row r="228" spans="1:11" hidden="1">
      <c r="A228" s="11" t="s">
        <v>12</v>
      </c>
      <c r="B228" s="11" t="s">
        <v>5</v>
      </c>
      <c r="C228" s="11"/>
      <c r="D228" s="16" t="str">
        <f>B228</f>
        <v>MMT</v>
      </c>
      <c r="E228" s="11" t="s">
        <v>26</v>
      </c>
      <c r="F228" s="11" t="s">
        <v>16</v>
      </c>
      <c r="G228" s="11">
        <v>3.4134248385202599</v>
      </c>
      <c r="H228" s="11"/>
      <c r="I228" s="11">
        <v>0.20391162187740522</v>
      </c>
      <c r="J228" s="11">
        <v>2.1940760290998104E-2</v>
      </c>
      <c r="K228" s="11"/>
    </row>
    <row r="229" spans="1:11" hidden="1">
      <c r="A229" s="11" t="s">
        <v>12</v>
      </c>
      <c r="B229" s="11" t="s">
        <v>44</v>
      </c>
      <c r="C229" s="16" t="s">
        <v>47</v>
      </c>
      <c r="D229" s="16" t="str">
        <f>_xlfn.CONCAT(B229," ",C229)</f>
        <v>COMET h/10</v>
      </c>
      <c r="E229" s="11" t="s">
        <v>26</v>
      </c>
      <c r="F229" s="11" t="s">
        <v>7</v>
      </c>
      <c r="G229" s="11">
        <v>1.4630566950246</v>
      </c>
      <c r="H229" s="11">
        <v>2.7650210017999999E-2</v>
      </c>
      <c r="I229" s="11">
        <v>0.20391162187740522</v>
      </c>
      <c r="J229" s="11">
        <v>2.1940760290998104E-2</v>
      </c>
      <c r="K229" s="11"/>
    </row>
    <row r="230" spans="1:11" hidden="1">
      <c r="A230" s="11" t="s">
        <v>12</v>
      </c>
      <c r="B230" s="11" t="s">
        <v>44</v>
      </c>
      <c r="C230" s="11" t="s">
        <v>46</v>
      </c>
      <c r="D230" s="16" t="str">
        <f>_xlfn.CONCAT(B230," ",C230)</f>
        <v>COMET hour</v>
      </c>
      <c r="E230" s="11" t="s">
        <v>26</v>
      </c>
      <c r="F230" s="11" t="s">
        <v>7</v>
      </c>
      <c r="G230" s="11">
        <v>0.69775191049952601</v>
      </c>
      <c r="H230" s="11">
        <v>2.0092306959999999</v>
      </c>
      <c r="I230" s="11">
        <v>0.20391162187740522</v>
      </c>
      <c r="J230" s="11">
        <v>2.1940760290998104E-2</v>
      </c>
      <c r="K230" s="11"/>
    </row>
    <row r="231" spans="1:11" hidden="1">
      <c r="A231" s="11" t="s">
        <v>12</v>
      </c>
      <c r="B231" s="11" t="s">
        <v>53</v>
      </c>
      <c r="C231" s="11"/>
      <c r="D231" s="16" t="str">
        <f>B231</f>
        <v>Micom</v>
      </c>
      <c r="E231" s="11" t="s">
        <v>26</v>
      </c>
      <c r="F231" s="11" t="s">
        <v>57</v>
      </c>
      <c r="G231" s="11">
        <v>1.9470183762337401</v>
      </c>
      <c r="H231" s="11"/>
      <c r="I231" s="11">
        <v>0.20391162187740522</v>
      </c>
      <c r="J231" s="11">
        <v>2.1940760290998104E-2</v>
      </c>
      <c r="K231" s="11"/>
    </row>
    <row r="232" spans="1:11" hidden="1">
      <c r="A232" s="18" t="s">
        <v>12</v>
      </c>
      <c r="B232" s="18" t="s">
        <v>5</v>
      </c>
      <c r="C232" s="18"/>
      <c r="D232" s="11" t="s">
        <v>5</v>
      </c>
      <c r="E232" s="18" t="s">
        <v>26</v>
      </c>
      <c r="F232" s="18" t="s">
        <v>7</v>
      </c>
      <c r="G232" s="11">
        <v>3.3725184473412302</v>
      </c>
      <c r="H232" s="11"/>
      <c r="I232" s="11">
        <v>0.20391162187740522</v>
      </c>
      <c r="J232" s="11">
        <v>2.1940760290998104E-2</v>
      </c>
      <c r="K232" s="11"/>
    </row>
    <row r="233" spans="1:11" hidden="1">
      <c r="A233" s="11" t="s">
        <v>12</v>
      </c>
      <c r="B233" s="11" t="s">
        <v>53</v>
      </c>
      <c r="C233" s="11"/>
      <c r="D233" s="16" t="str">
        <f>B233</f>
        <v>Micom</v>
      </c>
      <c r="E233" s="11" t="s">
        <v>33</v>
      </c>
      <c r="F233" s="11" t="s">
        <v>16</v>
      </c>
      <c r="G233" s="11">
        <v>3.030779296</v>
      </c>
      <c r="H233" s="11"/>
      <c r="I233" s="11">
        <v>0.35004029446153817</v>
      </c>
      <c r="J233" s="11">
        <v>1.5031240507646445E-2</v>
      </c>
      <c r="K233" s="11"/>
    </row>
    <row r="234" spans="1:11" hidden="1">
      <c r="A234" s="11" t="s">
        <v>12</v>
      </c>
      <c r="B234" s="11" t="s">
        <v>5</v>
      </c>
      <c r="C234" s="11"/>
      <c r="D234" s="16" t="str">
        <f>B234</f>
        <v>MMT</v>
      </c>
      <c r="E234" s="11" t="s">
        <v>33</v>
      </c>
      <c r="F234" s="11" t="s">
        <v>16</v>
      </c>
      <c r="G234" s="11">
        <v>3.03077929583461</v>
      </c>
      <c r="H234" s="11"/>
      <c r="I234" s="11">
        <v>0.35004029446153817</v>
      </c>
      <c r="J234" s="11">
        <v>1.5031240507646445E-2</v>
      </c>
      <c r="K234" s="11"/>
    </row>
    <row r="235" spans="1:11" hidden="1">
      <c r="A235" s="11" t="s">
        <v>31</v>
      </c>
      <c r="B235" s="11" t="s">
        <v>44</v>
      </c>
      <c r="C235" s="16" t="s">
        <v>47</v>
      </c>
      <c r="D235" s="16" t="str">
        <f>_xlfn.CONCAT(B235," ",C235)</f>
        <v>COMET h/10</v>
      </c>
      <c r="E235" s="11" t="s">
        <v>29</v>
      </c>
      <c r="F235" s="11" t="s">
        <v>16</v>
      </c>
      <c r="G235" s="11">
        <v>5.2948926469280302</v>
      </c>
      <c r="H235" s="11">
        <v>1.6244547519000001</v>
      </c>
      <c r="I235" s="11">
        <v>0.29086904294917482</v>
      </c>
      <c r="J235" s="11">
        <v>1.2331061046519683E-2</v>
      </c>
      <c r="K235" s="11"/>
    </row>
    <row r="236" spans="1:11" hidden="1">
      <c r="A236" s="11" t="s">
        <v>31</v>
      </c>
      <c r="B236" s="11" t="s">
        <v>44</v>
      </c>
      <c r="C236" s="16" t="s">
        <v>46</v>
      </c>
      <c r="D236" s="16" t="str">
        <f>_xlfn.CONCAT(B236," ",C236)</f>
        <v>COMET hour</v>
      </c>
      <c r="E236" s="11" t="s">
        <v>29</v>
      </c>
      <c r="F236" s="11" t="s">
        <v>16</v>
      </c>
      <c r="G236" s="11">
        <v>1.1199784640314401</v>
      </c>
      <c r="H236" s="11">
        <v>3.0647881994000001</v>
      </c>
      <c r="I236" s="11">
        <v>0.29086904294917482</v>
      </c>
      <c r="J236" s="11">
        <v>1.2331061046519683E-2</v>
      </c>
      <c r="K236" s="11"/>
    </row>
    <row r="237" spans="1:11" hidden="1">
      <c r="A237" s="11" t="s">
        <v>31</v>
      </c>
      <c r="B237" s="11" t="s">
        <v>53</v>
      </c>
      <c r="C237" s="11"/>
      <c r="D237" s="16" t="str">
        <f>B237</f>
        <v>Micom</v>
      </c>
      <c r="E237" s="11" t="s">
        <v>29</v>
      </c>
      <c r="F237" s="11" t="s">
        <v>16</v>
      </c>
      <c r="G237" s="11">
        <v>2.0647881990000001</v>
      </c>
      <c r="H237" s="11"/>
      <c r="I237" s="11">
        <v>0.29086904294917482</v>
      </c>
      <c r="J237" s="11">
        <v>1.2331061046519683E-2</v>
      </c>
      <c r="K237" s="11"/>
    </row>
    <row r="238" spans="1:11" hidden="1">
      <c r="A238" s="11" t="s">
        <v>31</v>
      </c>
      <c r="B238" s="11" t="s">
        <v>5</v>
      </c>
      <c r="C238" s="11"/>
      <c r="D238" s="16" t="str">
        <f>B238</f>
        <v>MMT</v>
      </c>
      <c r="E238" s="11" t="s">
        <v>29</v>
      </c>
      <c r="F238" s="11" t="s">
        <v>16</v>
      </c>
      <c r="G238" s="11">
        <v>2.0647881994381398</v>
      </c>
      <c r="H238" s="11"/>
      <c r="I238" s="11">
        <v>0.29086904294917482</v>
      </c>
      <c r="J238" s="11">
        <v>1.2331061046519683E-2</v>
      </c>
      <c r="K238" s="11"/>
    </row>
    <row r="239" spans="1:11" hidden="1">
      <c r="A239" s="11" t="s">
        <v>31</v>
      </c>
      <c r="B239" s="11" t="s">
        <v>44</v>
      </c>
      <c r="C239" s="16" t="s">
        <v>47</v>
      </c>
      <c r="D239" s="16" t="str">
        <f>_xlfn.CONCAT(B239," ",C239)</f>
        <v>COMET h/10</v>
      </c>
      <c r="E239" s="11" t="s">
        <v>62</v>
      </c>
      <c r="F239" s="11" t="s">
        <v>16</v>
      </c>
      <c r="G239" s="11">
        <v>2.92156766284897</v>
      </c>
      <c r="H239" s="11">
        <v>0.2436898126</v>
      </c>
      <c r="I239" s="11">
        <v>0.23104906018664842</v>
      </c>
      <c r="J239" s="11">
        <v>3.5193492897886508E-2</v>
      </c>
      <c r="K239" s="11"/>
    </row>
    <row r="240" spans="1:11" hidden="1">
      <c r="A240" s="11" t="s">
        <v>31</v>
      </c>
      <c r="B240" s="11" t="s">
        <v>44</v>
      </c>
      <c r="C240" s="16" t="s">
        <v>46</v>
      </c>
      <c r="D240" s="16" t="str">
        <f>_xlfn.CONCAT(B240," ",C240)</f>
        <v>COMET hour</v>
      </c>
      <c r="E240" s="11" t="s">
        <v>62</v>
      </c>
      <c r="F240" s="11" t="s">
        <v>16</v>
      </c>
      <c r="G240" s="11">
        <v>0.85575386366225903</v>
      </c>
      <c r="H240" s="11">
        <v>2.3531476645999998</v>
      </c>
      <c r="I240" s="11">
        <v>0.23104906018664842</v>
      </c>
      <c r="J240" s="11">
        <v>3.5193492897886508E-2</v>
      </c>
      <c r="K240" s="11"/>
    </row>
    <row r="241" spans="1:11" hidden="1">
      <c r="A241" s="11" t="s">
        <v>31</v>
      </c>
      <c r="B241" s="11" t="s">
        <v>53</v>
      </c>
      <c r="C241" s="11"/>
      <c r="D241" s="16" t="str">
        <f>B241</f>
        <v>Micom</v>
      </c>
      <c r="E241" s="11" t="s">
        <v>62</v>
      </c>
      <c r="F241" s="11" t="s">
        <v>16</v>
      </c>
      <c r="G241" s="11">
        <v>1.3531476646457601</v>
      </c>
      <c r="H241" s="11"/>
      <c r="I241" s="11">
        <v>0.23104906018664842</v>
      </c>
      <c r="J241" s="11">
        <v>3.5193492897886508E-2</v>
      </c>
      <c r="K241" s="11"/>
    </row>
    <row r="242" spans="1:11" hidden="1">
      <c r="A242" s="11" t="s">
        <v>31</v>
      </c>
      <c r="B242" s="11" t="s">
        <v>5</v>
      </c>
      <c r="C242" s="11"/>
      <c r="D242" s="16" t="str">
        <f>B242</f>
        <v>MMT</v>
      </c>
      <c r="E242" s="11" t="s">
        <v>62</v>
      </c>
      <c r="F242" s="11" t="s">
        <v>16</v>
      </c>
      <c r="G242" s="11">
        <v>1.35314766464589</v>
      </c>
      <c r="H242" s="11"/>
      <c r="I242" s="11">
        <v>0.23104906018664842</v>
      </c>
      <c r="J242" s="11">
        <v>3.5193492897886508E-2</v>
      </c>
      <c r="K242" s="11"/>
    </row>
    <row r="243" spans="1:11" hidden="1">
      <c r="A243" s="11" t="s">
        <v>13</v>
      </c>
      <c r="B243" s="11" t="s">
        <v>44</v>
      </c>
      <c r="C243" s="16" t="s">
        <v>47</v>
      </c>
      <c r="D243" s="16" t="str">
        <f>_xlfn.CONCAT(B243," ",C243)</f>
        <v>COMET h/10</v>
      </c>
      <c r="E243" s="11" t="s">
        <v>26</v>
      </c>
      <c r="F243" s="11" t="s">
        <v>16</v>
      </c>
      <c r="G243" s="11">
        <v>2.6858053639044597</v>
      </c>
      <c r="H243" s="11">
        <v>0.10496081196</v>
      </c>
      <c r="I243" s="11">
        <f t="shared" ref="I243:I250" si="9">LN(2.5/0.3)/(24-16)</f>
        <v>0.26503294202501138</v>
      </c>
      <c r="J243" s="11"/>
      <c r="K243" s="11"/>
    </row>
    <row r="244" spans="1:11" hidden="1">
      <c r="A244" s="11" t="s">
        <v>13</v>
      </c>
      <c r="B244" s="11" t="s">
        <v>44</v>
      </c>
      <c r="C244" s="16" t="s">
        <v>46</v>
      </c>
      <c r="D244" s="16" t="str">
        <f>_xlfn.CONCAT(B244," ",C244)</f>
        <v>COMET hour</v>
      </c>
      <c r="E244" s="11" t="s">
        <v>26</v>
      </c>
      <c r="F244" s="11" t="s">
        <v>16</v>
      </c>
      <c r="G244" s="11">
        <v>0.599520842093754</v>
      </c>
      <c r="H244" s="11">
        <v>1.8212459269000001</v>
      </c>
      <c r="I244" s="11">
        <f t="shared" si="9"/>
        <v>0.26503294202501138</v>
      </c>
      <c r="J244" s="11"/>
      <c r="K244" s="11"/>
    </row>
    <row r="245" spans="1:11" hidden="1">
      <c r="A245" s="11" t="s">
        <v>13</v>
      </c>
      <c r="B245" s="11" t="s">
        <v>53</v>
      </c>
      <c r="C245" s="11"/>
      <c r="D245" s="16" t="str">
        <f>B245</f>
        <v>Micom</v>
      </c>
      <c r="E245" s="11" t="s">
        <v>26</v>
      </c>
      <c r="F245" s="11" t="s">
        <v>16</v>
      </c>
      <c r="G245" s="11">
        <v>1.1371317919999999</v>
      </c>
      <c r="H245" s="11"/>
      <c r="I245" s="11">
        <f t="shared" si="9"/>
        <v>0.26503294202501138</v>
      </c>
      <c r="J245" s="11"/>
      <c r="K245" s="11"/>
    </row>
    <row r="246" spans="1:11" hidden="1">
      <c r="A246" s="11" t="s">
        <v>13</v>
      </c>
      <c r="B246" s="11" t="s">
        <v>5</v>
      </c>
      <c r="C246" s="11"/>
      <c r="D246" s="16" t="str">
        <f>B246</f>
        <v>MMT</v>
      </c>
      <c r="E246" s="11" t="s">
        <v>26</v>
      </c>
      <c r="F246" s="11" t="s">
        <v>16</v>
      </c>
      <c r="G246" s="11">
        <v>1.13713179213546</v>
      </c>
      <c r="H246" s="11"/>
      <c r="I246" s="11">
        <f t="shared" si="9"/>
        <v>0.26503294202501138</v>
      </c>
      <c r="J246" s="11"/>
      <c r="K246" s="11"/>
    </row>
    <row r="247" spans="1:11" hidden="1">
      <c r="A247" s="11" t="s">
        <v>13</v>
      </c>
      <c r="B247" s="11" t="s">
        <v>44</v>
      </c>
      <c r="C247" s="16" t="s">
        <v>47</v>
      </c>
      <c r="D247" s="16" t="str">
        <f>_xlfn.CONCAT(B247," ",C247)</f>
        <v>COMET h/10</v>
      </c>
      <c r="E247" s="11" t="s">
        <v>26</v>
      </c>
      <c r="F247" s="11" t="s">
        <v>7</v>
      </c>
      <c r="G247" s="11">
        <v>1.48002869594863</v>
      </c>
      <c r="H247" s="11">
        <v>2.1321056466999999E-2</v>
      </c>
      <c r="I247" s="11">
        <f t="shared" si="9"/>
        <v>0.26503294202501138</v>
      </c>
      <c r="J247" s="11"/>
      <c r="K247" s="11"/>
    </row>
    <row r="248" spans="1:11" hidden="1">
      <c r="A248" s="11" t="s">
        <v>13</v>
      </c>
      <c r="B248" s="11" t="s">
        <v>44</v>
      </c>
      <c r="C248" s="11" t="s">
        <v>46</v>
      </c>
      <c r="D248" s="16" t="str">
        <f>_xlfn.CONCAT(B248," ",C248)</f>
        <v>COMET hour</v>
      </c>
      <c r="E248" s="11" t="s">
        <v>26</v>
      </c>
      <c r="F248" s="11" t="s">
        <v>7</v>
      </c>
      <c r="G248" s="11">
        <v>0.69472861633095595</v>
      </c>
      <c r="H248" s="11">
        <v>2.0031653737999999</v>
      </c>
      <c r="I248" s="11">
        <f t="shared" si="9"/>
        <v>0.26503294202501138</v>
      </c>
      <c r="J248" s="11"/>
      <c r="K248" s="11"/>
    </row>
    <row r="249" spans="1:11" hidden="1">
      <c r="A249" s="11" t="s">
        <v>13</v>
      </c>
      <c r="B249" s="11" t="s">
        <v>53</v>
      </c>
      <c r="C249" s="11"/>
      <c r="D249" s="16" t="str">
        <f>B249</f>
        <v>Micom</v>
      </c>
      <c r="E249" s="11" t="s">
        <v>26</v>
      </c>
      <c r="F249" s="11" t="s">
        <v>7</v>
      </c>
      <c r="G249" s="11">
        <v>1.24588566135384</v>
      </c>
      <c r="H249" s="11"/>
      <c r="I249" s="11">
        <f t="shared" si="9"/>
        <v>0.26503294202501138</v>
      </c>
      <c r="J249" s="11"/>
      <c r="K249" s="11"/>
    </row>
    <row r="250" spans="1:11" hidden="1">
      <c r="A250" s="18" t="s">
        <v>13</v>
      </c>
      <c r="B250" s="18" t="s">
        <v>5</v>
      </c>
      <c r="C250" s="18"/>
      <c r="D250" s="11" t="s">
        <v>5</v>
      </c>
      <c r="E250" s="18" t="s">
        <v>26</v>
      </c>
      <c r="F250" s="18" t="s">
        <v>7</v>
      </c>
      <c r="G250" s="11">
        <v>1.2458856613540701</v>
      </c>
      <c r="H250" s="11"/>
      <c r="I250" s="11">
        <f t="shared" si="9"/>
        <v>0.26503294202501138</v>
      </c>
      <c r="J250" s="11"/>
      <c r="K250" s="11"/>
    </row>
    <row r="251" spans="1:11" hidden="1">
      <c r="A251" s="11" t="s">
        <v>13</v>
      </c>
      <c r="B251" s="11" t="s">
        <v>44</v>
      </c>
      <c r="C251" s="16" t="s">
        <v>47</v>
      </c>
      <c r="D251" s="16" t="str">
        <f>_xlfn.CONCAT(B251," ",C251)</f>
        <v>COMET h/10</v>
      </c>
      <c r="E251" s="11" t="s">
        <v>30</v>
      </c>
      <c r="F251" s="11" t="s">
        <v>16</v>
      </c>
      <c r="G251" s="11">
        <v>5.2948926469280302</v>
      </c>
      <c r="H251" s="11">
        <v>1.2307565489000001</v>
      </c>
      <c r="I251" s="11">
        <f>LN(3.5/1)/(24-12)</f>
        <v>0.10439691404128067</v>
      </c>
      <c r="J251" s="11"/>
      <c r="K251" s="11"/>
    </row>
    <row r="252" spans="1:11" hidden="1">
      <c r="A252" s="11" t="s">
        <v>13</v>
      </c>
      <c r="B252" s="11" t="s">
        <v>44</v>
      </c>
      <c r="C252" s="16" t="s">
        <v>46</v>
      </c>
      <c r="D252" s="16" t="str">
        <f>_xlfn.CONCAT(B252," ",C252)</f>
        <v>COMET hour</v>
      </c>
      <c r="E252" s="11" t="s">
        <v>30</v>
      </c>
      <c r="F252" s="11" t="s">
        <v>16</v>
      </c>
      <c r="G252" s="11">
        <v>0.68075795213346701</v>
      </c>
      <c r="H252" s="11">
        <v>1.9753744042000001</v>
      </c>
      <c r="I252" s="11">
        <f>LN(3.5/1)/(24-12)</f>
        <v>0.10439691404128067</v>
      </c>
      <c r="J252" s="11"/>
      <c r="K252" s="11"/>
    </row>
    <row r="253" spans="1:11" hidden="1">
      <c r="A253" s="11" t="s">
        <v>13</v>
      </c>
      <c r="B253" s="11" t="s">
        <v>53</v>
      </c>
      <c r="C253" s="11"/>
      <c r="D253" s="16" t="str">
        <f>B253</f>
        <v>Micom</v>
      </c>
      <c r="E253" s="11" t="s">
        <v>30</v>
      </c>
      <c r="F253" s="11" t="s">
        <v>16</v>
      </c>
      <c r="G253" s="11">
        <v>1.2955130340000001</v>
      </c>
      <c r="H253" s="11"/>
      <c r="I253" s="11">
        <f>LN(3.5/1)/(24-12)</f>
        <v>0.10439691404128067</v>
      </c>
      <c r="J253" s="11"/>
      <c r="K253" s="11"/>
    </row>
    <row r="254" spans="1:11" hidden="1">
      <c r="A254" s="11" t="s">
        <v>13</v>
      </c>
      <c r="B254" s="11" t="s">
        <v>5</v>
      </c>
      <c r="C254" s="11"/>
      <c r="D254" s="16" t="str">
        <f>B254</f>
        <v>MMT</v>
      </c>
      <c r="E254" s="11" t="s">
        <v>30</v>
      </c>
      <c r="F254" s="11" t="s">
        <v>16</v>
      </c>
      <c r="G254" s="11">
        <v>1.2955130341610599</v>
      </c>
      <c r="H254" s="11"/>
      <c r="I254" s="11">
        <f>LN(3.5/1)/(24-12)</f>
        <v>0.10439691404128067</v>
      </c>
      <c r="J254" s="11"/>
      <c r="K254" s="11"/>
    </row>
    <row r="255" spans="1:11" hidden="1">
      <c r="A255" s="11" t="s">
        <v>14</v>
      </c>
      <c r="B255" s="11" t="s">
        <v>44</v>
      </c>
      <c r="C255" s="16" t="s">
        <v>47</v>
      </c>
      <c r="D255" s="16" t="str">
        <f>_xlfn.CONCAT(B255," ",C255)</f>
        <v>COMET h/10</v>
      </c>
      <c r="E255" s="11" t="s">
        <v>34</v>
      </c>
      <c r="F255" s="11" t="s">
        <v>16</v>
      </c>
      <c r="G255" s="11">
        <v>4.4849669772219798</v>
      </c>
      <c r="H255" s="11">
        <v>0.11722473641</v>
      </c>
      <c r="I255" s="11">
        <v>1.0046948819650352</v>
      </c>
      <c r="J255" s="11"/>
      <c r="K255" s="11"/>
    </row>
    <row r="256" spans="1:11" hidden="1">
      <c r="A256" s="11" t="s">
        <v>14</v>
      </c>
      <c r="B256" s="11" t="s">
        <v>44</v>
      </c>
      <c r="C256" s="16" t="s">
        <v>46</v>
      </c>
      <c r="D256" s="16" t="str">
        <f>_xlfn.CONCAT(B256," ",C256)</f>
        <v>COMET hour</v>
      </c>
      <c r="E256" s="11" t="s">
        <v>34</v>
      </c>
      <c r="F256" s="11" t="s">
        <v>16</v>
      </c>
      <c r="G256" s="11">
        <v>0.122442651830329</v>
      </c>
      <c r="H256" s="11">
        <v>1.1302543002000001</v>
      </c>
      <c r="I256" s="11">
        <v>1.0046948819650352</v>
      </c>
      <c r="J256" s="11"/>
      <c r="K256" s="11"/>
    </row>
    <row r="257" spans="1:11" hidden="1">
      <c r="A257" s="11" t="s">
        <v>14</v>
      </c>
      <c r="B257" s="11" t="s">
        <v>44</v>
      </c>
      <c r="C257" s="16" t="s">
        <v>47</v>
      </c>
      <c r="D257" s="16" t="str">
        <f>_xlfn.CONCAT(B257," ",C257)</f>
        <v>COMET h/10</v>
      </c>
      <c r="E257" s="11" t="s">
        <v>26</v>
      </c>
      <c r="F257" s="11" t="s">
        <v>16</v>
      </c>
      <c r="G257" s="11">
        <v>3.7043002243239198</v>
      </c>
      <c r="H257" s="11">
        <v>0.16451917582</v>
      </c>
      <c r="I257" s="11">
        <v>0.56646743272992506</v>
      </c>
      <c r="J257" s="11"/>
      <c r="K257" s="11"/>
    </row>
    <row r="258" spans="1:11" hidden="1">
      <c r="A258" s="11" t="s">
        <v>14</v>
      </c>
      <c r="B258" s="11" t="s">
        <v>44</v>
      </c>
      <c r="C258" s="16" t="s">
        <v>46</v>
      </c>
      <c r="D258" s="16" t="str">
        <f>_xlfn.CONCAT(B258," ",C258)</f>
        <v>COMET hour</v>
      </c>
      <c r="E258" s="11" t="s">
        <v>26</v>
      </c>
      <c r="F258" s="11" t="s">
        <v>16</v>
      </c>
      <c r="G258" s="11">
        <v>0.15979933120050299</v>
      </c>
      <c r="H258" s="11">
        <v>1.1732754076</v>
      </c>
      <c r="I258" s="11">
        <v>0.56646743272992506</v>
      </c>
      <c r="J258" s="11"/>
      <c r="K258" s="11"/>
    </row>
    <row r="259" spans="1:11" hidden="1">
      <c r="A259" s="11" t="s">
        <v>14</v>
      </c>
      <c r="B259" s="11" t="s">
        <v>53</v>
      </c>
      <c r="C259" s="11"/>
      <c r="D259" s="16" t="str">
        <f>B259</f>
        <v>Micom</v>
      </c>
      <c r="E259" s="11" t="s">
        <v>26</v>
      </c>
      <c r="F259" s="11" t="s">
        <v>16</v>
      </c>
      <c r="G259" s="11">
        <v>0.17327540799999999</v>
      </c>
      <c r="H259" s="11"/>
      <c r="I259" s="11">
        <v>0.56646743272992506</v>
      </c>
      <c r="J259" s="11"/>
      <c r="K259" s="11"/>
    </row>
    <row r="260" spans="1:11" hidden="1">
      <c r="A260" s="11" t="s">
        <v>14</v>
      </c>
      <c r="B260" s="11" t="s">
        <v>5</v>
      </c>
      <c r="C260" s="11"/>
      <c r="D260" s="16" t="str">
        <f>B260</f>
        <v>MMT</v>
      </c>
      <c r="E260" s="11" t="s">
        <v>26</v>
      </c>
      <c r="F260" s="11" t="s">
        <v>16</v>
      </c>
      <c r="G260" s="11">
        <v>0.17327540760655899</v>
      </c>
      <c r="H260" s="11"/>
      <c r="I260" s="11">
        <v>0.56646743272992506</v>
      </c>
      <c r="J260" s="11"/>
      <c r="K260" s="11"/>
    </row>
    <row r="261" spans="1:11" hidden="1">
      <c r="A261" s="11" t="s">
        <v>14</v>
      </c>
      <c r="B261" s="11" t="s">
        <v>44</v>
      </c>
      <c r="C261" s="16" t="s">
        <v>47</v>
      </c>
      <c r="D261" s="16" t="str">
        <f>_xlfn.CONCAT(B261," ",C261)</f>
        <v>COMET h/10</v>
      </c>
      <c r="E261" s="11" t="s">
        <v>26</v>
      </c>
      <c r="F261" s="11" t="s">
        <v>7</v>
      </c>
      <c r="G261" s="11">
        <v>3.4077171232924601</v>
      </c>
      <c r="H261" s="11">
        <v>1.3593552746E-2</v>
      </c>
      <c r="I261" s="11">
        <v>0.56646743272992506</v>
      </c>
      <c r="J261" s="11"/>
      <c r="K261" s="11"/>
    </row>
    <row r="262" spans="1:11" hidden="1">
      <c r="A262" s="11" t="s">
        <v>14</v>
      </c>
      <c r="B262" s="11" t="s">
        <v>44</v>
      </c>
      <c r="C262" s="11" t="s">
        <v>46</v>
      </c>
      <c r="D262" s="16" t="str">
        <f>_xlfn.CONCAT(B262," ",C262)</f>
        <v>COMET hour</v>
      </c>
      <c r="E262" s="11" t="s">
        <v>26</v>
      </c>
      <c r="F262" s="11" t="s">
        <v>7</v>
      </c>
      <c r="G262" s="11">
        <v>0.26888711801972498</v>
      </c>
      <c r="H262" s="11">
        <v>1.3085074258</v>
      </c>
      <c r="I262" s="11">
        <v>0.56646743272992506</v>
      </c>
      <c r="J262" s="11"/>
      <c r="K262" s="11"/>
    </row>
    <row r="263" spans="1:11" hidden="1">
      <c r="A263" s="11" t="s">
        <v>14</v>
      </c>
      <c r="B263" s="11" t="s">
        <v>53</v>
      </c>
      <c r="C263" s="18"/>
      <c r="D263" s="16" t="str">
        <f>B263</f>
        <v>Micom</v>
      </c>
      <c r="E263" s="11" t="s">
        <v>34</v>
      </c>
      <c r="F263" s="11" t="s">
        <v>16</v>
      </c>
      <c r="G263" s="11">
        <v>0.13025429999999999</v>
      </c>
      <c r="H263" s="11"/>
      <c r="I263" s="11">
        <v>1.0046948819650352</v>
      </c>
      <c r="J263" s="11"/>
      <c r="K263" s="11"/>
    </row>
    <row r="264" spans="1:11" hidden="1">
      <c r="A264" s="11" t="s">
        <v>14</v>
      </c>
      <c r="B264" s="11" t="s">
        <v>53</v>
      </c>
      <c r="C264" s="11"/>
      <c r="D264" s="16" t="str">
        <f>B264</f>
        <v>Micom</v>
      </c>
      <c r="E264" s="11" t="s">
        <v>26</v>
      </c>
      <c r="F264" s="11" t="s">
        <v>7</v>
      </c>
      <c r="G264" s="11">
        <v>0.21159473075204199</v>
      </c>
      <c r="H264" s="11"/>
      <c r="I264" s="11">
        <v>0.56646743272992506</v>
      </c>
      <c r="J264" s="11"/>
      <c r="K264" s="11"/>
    </row>
    <row r="265" spans="1:11" hidden="1">
      <c r="A265" s="18" t="s">
        <v>14</v>
      </c>
      <c r="B265" s="18" t="s">
        <v>5</v>
      </c>
      <c r="C265" s="18"/>
      <c r="D265" s="11" t="s">
        <v>5</v>
      </c>
      <c r="E265" s="18" t="s">
        <v>26</v>
      </c>
      <c r="F265" s="18" t="s">
        <v>7</v>
      </c>
      <c r="G265" s="11">
        <v>0.211594730752099</v>
      </c>
      <c r="H265" s="11"/>
      <c r="I265" s="11">
        <v>0.56646743272992506</v>
      </c>
      <c r="J265" s="11"/>
      <c r="K265" s="11"/>
    </row>
    <row r="266" spans="1:11" hidden="1">
      <c r="A266" s="11" t="s">
        <v>14</v>
      </c>
      <c r="B266" s="11" t="s">
        <v>5</v>
      </c>
      <c r="C266" s="11"/>
      <c r="D266" s="16" t="str">
        <f>B266</f>
        <v>MMT</v>
      </c>
      <c r="E266" s="11" t="s">
        <v>34</v>
      </c>
      <c r="F266" s="11" t="s">
        <v>16</v>
      </c>
      <c r="G266" s="11">
        <v>0.130254300230253</v>
      </c>
      <c r="H266" s="11"/>
      <c r="I266" s="11">
        <v>1.0046948819650352</v>
      </c>
      <c r="J266" s="11"/>
      <c r="K266" s="11"/>
    </row>
    <row r="267" spans="1:11" hidden="1">
      <c r="A267" s="11" t="s">
        <v>15</v>
      </c>
      <c r="B267" s="11" t="s">
        <v>44</v>
      </c>
      <c r="C267" s="16" t="s">
        <v>47</v>
      </c>
      <c r="D267" s="16" t="str">
        <f>_xlfn.CONCAT(B267," ",C267)</f>
        <v>COMET h/10</v>
      </c>
      <c r="E267" s="11" t="s">
        <v>32</v>
      </c>
      <c r="F267" s="11" t="s">
        <v>16</v>
      </c>
      <c r="G267" s="11">
        <v>4.9401333614811298</v>
      </c>
      <c r="H267" s="11">
        <v>0.26739045185999999</v>
      </c>
      <c r="I267" s="11">
        <v>0.81943699884095778</v>
      </c>
      <c r="J267" s="11"/>
      <c r="K267" s="11"/>
    </row>
    <row r="268" spans="1:11" hidden="1">
      <c r="A268" s="11" t="s">
        <v>15</v>
      </c>
      <c r="B268" s="11" t="s">
        <v>44</v>
      </c>
      <c r="C268" s="16" t="s">
        <v>47</v>
      </c>
      <c r="D268" s="16" t="str">
        <f>_xlfn.CONCAT(B268," ",C268)</f>
        <v>COMET h/10</v>
      </c>
      <c r="E268" s="11" t="s">
        <v>17</v>
      </c>
      <c r="F268" s="11" t="s">
        <v>16</v>
      </c>
      <c r="G268" s="11">
        <v>8.8187974378191196</v>
      </c>
      <c r="H268" s="11">
        <v>0.84280443447999998</v>
      </c>
      <c r="I268" s="11">
        <v>0.36814374112986076</v>
      </c>
      <c r="J268" s="11"/>
      <c r="K268" s="11"/>
    </row>
    <row r="269" spans="1:11" hidden="1">
      <c r="A269" s="11" t="s">
        <v>15</v>
      </c>
      <c r="B269" s="11" t="s">
        <v>44</v>
      </c>
      <c r="C269" s="16" t="s">
        <v>46</v>
      </c>
      <c r="D269" s="16" t="str">
        <f>_xlfn.CONCAT(B269," ",C269)</f>
        <v>COMET hour</v>
      </c>
      <c r="E269" s="11" t="s">
        <v>17</v>
      </c>
      <c r="F269" s="11" t="s">
        <v>16</v>
      </c>
      <c r="G269" s="11">
        <v>0.71834617033438097</v>
      </c>
      <c r="H269" s="11">
        <v>2.0510383361</v>
      </c>
      <c r="I269" s="11">
        <v>0.36814374112986076</v>
      </c>
      <c r="J269" s="11"/>
      <c r="K269" s="11"/>
    </row>
    <row r="270" spans="1:11" hidden="1">
      <c r="A270" s="11" t="s">
        <v>15</v>
      </c>
      <c r="B270" s="11" t="s">
        <v>53</v>
      </c>
      <c r="C270" s="11"/>
      <c r="D270" s="16" t="str">
        <f>B270</f>
        <v>Micom</v>
      </c>
      <c r="E270" s="11" t="s">
        <v>17</v>
      </c>
      <c r="F270" s="11" t="s">
        <v>16</v>
      </c>
      <c r="G270" s="11">
        <v>1.051038336</v>
      </c>
      <c r="H270" s="11"/>
      <c r="I270" s="11">
        <v>0.36814374112986076</v>
      </c>
      <c r="J270" s="11"/>
      <c r="K270" s="11"/>
    </row>
    <row r="271" spans="1:11" hidden="1">
      <c r="A271" s="11" t="s">
        <v>15</v>
      </c>
      <c r="B271" s="11" t="s">
        <v>5</v>
      </c>
      <c r="C271" s="11"/>
      <c r="D271" s="16" t="str">
        <f>B271</f>
        <v>MMT</v>
      </c>
      <c r="E271" s="11" t="s">
        <v>17</v>
      </c>
      <c r="F271" s="11" t="s">
        <v>16</v>
      </c>
      <c r="G271" s="11">
        <v>1.0510383361408699</v>
      </c>
      <c r="H271" s="11"/>
      <c r="I271" s="11">
        <v>0.36814374112986076</v>
      </c>
      <c r="J271" s="11"/>
      <c r="K271" s="11"/>
    </row>
    <row r="272" spans="1:11" hidden="1">
      <c r="A272" s="11" t="s">
        <v>15</v>
      </c>
      <c r="B272" s="11" t="s">
        <v>44</v>
      </c>
      <c r="C272" s="16" t="s">
        <v>47</v>
      </c>
      <c r="D272" s="16" t="str">
        <f>_xlfn.CONCAT(B272," ",C272)</f>
        <v>COMET h/10</v>
      </c>
      <c r="E272" s="11" t="s">
        <v>17</v>
      </c>
      <c r="F272" s="11" t="s">
        <v>7</v>
      </c>
      <c r="G272" s="11">
        <v>4.5677952516096294</v>
      </c>
      <c r="H272" s="11">
        <v>4.3019737658999997</v>
      </c>
      <c r="I272" s="11">
        <v>0.36814374112986076</v>
      </c>
      <c r="J272" s="11"/>
      <c r="K272" s="11"/>
    </row>
    <row r="273" spans="1:11" hidden="1">
      <c r="A273" s="11" t="s">
        <v>15</v>
      </c>
      <c r="B273" s="11" t="s">
        <v>44</v>
      </c>
      <c r="C273" s="16" t="s">
        <v>46</v>
      </c>
      <c r="D273" s="16" t="str">
        <f>_xlfn.CONCAT(B273," ",C273)</f>
        <v>COMET hour</v>
      </c>
      <c r="E273" s="11" t="s">
        <v>32</v>
      </c>
      <c r="F273" s="11" t="s">
        <v>16</v>
      </c>
      <c r="G273" s="11">
        <v>0.25826812094511198</v>
      </c>
      <c r="H273" s="11">
        <v>1.2946859045000001</v>
      </c>
      <c r="I273" s="11">
        <v>0.81943699884095778</v>
      </c>
      <c r="J273" s="11"/>
      <c r="K273" s="11"/>
    </row>
    <row r="274" spans="1:11" hidden="1">
      <c r="A274" s="11" t="s">
        <v>15</v>
      </c>
      <c r="B274" s="11" t="s">
        <v>44</v>
      </c>
      <c r="C274" s="11" t="s">
        <v>46</v>
      </c>
      <c r="D274" s="16" t="str">
        <f>_xlfn.CONCAT(B274," ",C274)</f>
        <v>COMET hour</v>
      </c>
      <c r="E274" s="11" t="s">
        <v>17</v>
      </c>
      <c r="F274" s="11" t="s">
        <v>7</v>
      </c>
      <c r="G274" s="11">
        <v>0.39721671323796698</v>
      </c>
      <c r="H274" s="11">
        <v>5.2999737658999999</v>
      </c>
      <c r="I274" s="11">
        <v>0.36814374112986076</v>
      </c>
      <c r="J274" s="11"/>
      <c r="K274" s="11"/>
    </row>
    <row r="275" spans="1:11" hidden="1">
      <c r="A275" s="11" t="s">
        <v>15</v>
      </c>
      <c r="B275" s="11" t="s">
        <v>53</v>
      </c>
      <c r="C275" s="11"/>
      <c r="D275" s="16" t="str">
        <f>B275</f>
        <v>Micom</v>
      </c>
      <c r="E275" s="11" t="s">
        <v>17</v>
      </c>
      <c r="F275" s="11" t="s">
        <v>57</v>
      </c>
      <c r="G275" s="11">
        <v>0.28998430931507502</v>
      </c>
      <c r="H275" s="11"/>
      <c r="I275" s="11">
        <v>0.36814374112986076</v>
      </c>
      <c r="J275" s="11"/>
      <c r="K275" s="11"/>
    </row>
    <row r="276" spans="1:11" hidden="1">
      <c r="A276" s="18" t="s">
        <v>15</v>
      </c>
      <c r="B276" s="18" t="s">
        <v>5</v>
      </c>
      <c r="C276" s="18"/>
      <c r="D276" s="11" t="s">
        <v>5</v>
      </c>
      <c r="E276" s="18" t="s">
        <v>17</v>
      </c>
      <c r="F276" s="18" t="s">
        <v>7</v>
      </c>
      <c r="G276" s="11">
        <v>0.28998430931492403</v>
      </c>
      <c r="H276" s="11"/>
      <c r="I276" s="11">
        <v>0.36814374112986076</v>
      </c>
      <c r="J276" s="11"/>
      <c r="K276" s="11"/>
    </row>
    <row r="277" spans="1:11" hidden="1">
      <c r="A277" s="11" t="s">
        <v>15</v>
      </c>
      <c r="B277" s="11" t="s">
        <v>53</v>
      </c>
      <c r="C277" s="11"/>
      <c r="D277" s="16" t="str">
        <f>B277</f>
        <v>Micom</v>
      </c>
      <c r="E277" s="11" t="s">
        <v>32</v>
      </c>
      <c r="F277" s="11" t="s">
        <v>16</v>
      </c>
      <c r="G277" s="11">
        <v>0.294685904</v>
      </c>
      <c r="H277" s="11"/>
      <c r="I277" s="11">
        <v>0.81943699884095778</v>
      </c>
      <c r="J277" s="11"/>
      <c r="K277" s="11"/>
    </row>
    <row r="278" spans="1:11" hidden="1">
      <c r="A278" s="11" t="s">
        <v>15</v>
      </c>
      <c r="B278" s="11" t="s">
        <v>5</v>
      </c>
      <c r="C278" s="11"/>
      <c r="D278" s="16" t="str">
        <f>B278</f>
        <v>MMT</v>
      </c>
      <c r="E278" s="11" t="s">
        <v>32</v>
      </c>
      <c r="F278" s="11" t="s">
        <v>16</v>
      </c>
      <c r="G278" s="11">
        <v>0.29592884336241798</v>
      </c>
      <c r="H278" s="11"/>
      <c r="I278" s="11">
        <v>0.81943699884095778</v>
      </c>
      <c r="J278" s="11"/>
      <c r="K278" s="11"/>
    </row>
    <row r="279" spans="1:11" hidden="1">
      <c r="K279" s="11"/>
    </row>
    <row r="280" spans="1:11" hidden="1">
      <c r="K280" s="11"/>
    </row>
    <row r="281" spans="1:11" hidden="1">
      <c r="K281" s="11"/>
    </row>
    <row r="282" spans="1:11" hidden="1">
      <c r="K282" s="11"/>
    </row>
    <row r="283" spans="1:11" hidden="1">
      <c r="K283" s="11"/>
    </row>
    <row r="284" spans="1:11" hidden="1">
      <c r="K284" s="11"/>
    </row>
    <row r="285" spans="1:11" hidden="1">
      <c r="K285" s="11"/>
    </row>
    <row r="286" spans="1:11" hidden="1">
      <c r="K286" s="11"/>
    </row>
    <row r="287" spans="1:11" hidden="1">
      <c r="K287" s="11"/>
    </row>
    <row r="288" spans="1:11" hidden="1">
      <c r="K288" s="11"/>
    </row>
    <row r="289" spans="11:11" hidden="1">
      <c r="K289" s="11"/>
    </row>
    <row r="290" spans="11:11" hidden="1">
      <c r="K290" s="11"/>
    </row>
    <row r="291" spans="11:11" hidden="1">
      <c r="K291" s="11"/>
    </row>
    <row r="292" spans="11:11" hidden="1">
      <c r="K292" s="11"/>
    </row>
    <row r="293" spans="11:11" hidden="1">
      <c r="K293" s="11"/>
    </row>
    <row r="294" spans="11:11" hidden="1">
      <c r="K294" s="11"/>
    </row>
  </sheetData>
  <autoFilter ref="A2:K294" xr:uid="{82A1226F-BF50-4065-BF53-E3FB89D15439}">
    <filterColumn colId="0">
      <filters>
        <filter val="ABB"/>
      </filters>
    </filterColumn>
    <sortState xmlns:xlrd2="http://schemas.microsoft.com/office/spreadsheetml/2017/richdata2" ref="A3:K58">
      <sortCondition ref="E2:E294"/>
    </sortState>
  </autoFilter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0E08-358F-41E9-BF68-095056151A9B}">
  <dimension ref="A1:K404"/>
  <sheetViews>
    <sheetView workbookViewId="0">
      <selection sqref="A1:K1"/>
    </sheetView>
  </sheetViews>
  <sheetFormatPr defaultRowHeight="14.4"/>
  <cols>
    <col min="4" max="4" width="44.41796875" bestFit="1" customWidth="1"/>
    <col min="9" max="9" width="8.83984375" style="2"/>
    <col min="10" max="10" width="14.5234375" style="2" customWidth="1"/>
  </cols>
  <sheetData>
    <row r="1" spans="1:1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>
      <c r="A2" s="1" t="s">
        <v>2</v>
      </c>
      <c r="B2" s="1" t="s">
        <v>59</v>
      </c>
      <c r="C2" s="1" t="s">
        <v>45</v>
      </c>
      <c r="D2" s="1" t="s">
        <v>3</v>
      </c>
      <c r="E2" s="1" t="s">
        <v>6</v>
      </c>
      <c r="F2" s="1" t="s">
        <v>1</v>
      </c>
      <c r="G2" s="1" t="s">
        <v>52</v>
      </c>
      <c r="H2" s="1" t="s">
        <v>54</v>
      </c>
      <c r="I2" s="9" t="s">
        <v>4</v>
      </c>
      <c r="J2" s="9" t="s">
        <v>58</v>
      </c>
    </row>
    <row r="3" spans="1:11">
      <c r="A3" t="s">
        <v>8</v>
      </c>
      <c r="B3" t="s">
        <v>44</v>
      </c>
      <c r="C3" s="6" t="s">
        <v>47</v>
      </c>
      <c r="D3" s="2" t="s">
        <v>17</v>
      </c>
      <c r="E3" s="4" t="s">
        <v>16</v>
      </c>
      <c r="F3">
        <v>1.1180646238348499</v>
      </c>
      <c r="G3">
        <v>2.6804715359000002</v>
      </c>
      <c r="I3" s="2">
        <v>0.626</v>
      </c>
    </row>
    <row r="4" spans="1:11">
      <c r="A4" t="s">
        <v>8</v>
      </c>
      <c r="B4" t="s">
        <v>44</v>
      </c>
      <c r="C4" s="6" t="s">
        <v>47</v>
      </c>
      <c r="D4" s="2" t="s">
        <v>18</v>
      </c>
      <c r="E4" s="4" t="s">
        <v>16</v>
      </c>
      <c r="F4">
        <v>0.88342028124482996</v>
      </c>
      <c r="G4">
        <v>1.2825081056000001</v>
      </c>
      <c r="I4" s="2">
        <v>0.43549999999999994</v>
      </c>
      <c r="J4" s="2">
        <v>0.19050000000000006</v>
      </c>
    </row>
    <row r="5" spans="1:11">
      <c r="A5" t="s">
        <v>8</v>
      </c>
      <c r="B5" t="s">
        <v>44</v>
      </c>
      <c r="C5" s="6" t="s">
        <v>47</v>
      </c>
      <c r="D5" t="s">
        <v>25</v>
      </c>
      <c r="E5" s="4" t="s">
        <v>16</v>
      </c>
      <c r="F5">
        <v>0.83062556191926395</v>
      </c>
      <c r="G5">
        <v>4.3983114391E-2</v>
      </c>
      <c r="I5" s="2">
        <v>0.151</v>
      </c>
    </row>
    <row r="6" spans="1:11">
      <c r="A6" t="s">
        <v>8</v>
      </c>
      <c r="B6" t="s">
        <v>44</v>
      </c>
      <c r="C6" s="5" t="s">
        <v>47</v>
      </c>
      <c r="D6" s="2" t="s">
        <v>17</v>
      </c>
      <c r="E6" s="4" t="s">
        <v>7</v>
      </c>
      <c r="F6">
        <v>0.71587147019987896</v>
      </c>
      <c r="G6">
        <v>2.3423225999999998E-2</v>
      </c>
      <c r="I6" s="2">
        <v>0.43549999999999994</v>
      </c>
      <c r="J6" s="2">
        <v>0.19050000000000006</v>
      </c>
    </row>
    <row r="7" spans="1:11">
      <c r="A7" t="s">
        <v>8</v>
      </c>
      <c r="B7" t="s">
        <v>44</v>
      </c>
      <c r="C7" s="6" t="s">
        <v>47</v>
      </c>
      <c r="D7" t="s">
        <v>19</v>
      </c>
      <c r="E7" s="4" t="s">
        <v>16</v>
      </c>
      <c r="F7">
        <v>0.77981815828281698</v>
      </c>
      <c r="G7">
        <v>9.6396236721000006E-3</v>
      </c>
      <c r="I7" s="2">
        <v>0.45600000000000002</v>
      </c>
    </row>
    <row r="8" spans="1:11">
      <c r="A8" t="s">
        <v>8</v>
      </c>
      <c r="B8" t="s">
        <v>44</v>
      </c>
      <c r="C8" s="6" t="s">
        <v>47</v>
      </c>
      <c r="D8" t="s">
        <v>28</v>
      </c>
      <c r="E8" s="4" t="s">
        <v>16</v>
      </c>
      <c r="F8">
        <v>0.69937050911680598</v>
      </c>
      <c r="G8">
        <v>1.2825081056000001</v>
      </c>
      <c r="I8" s="2">
        <v>0.46200000000000002</v>
      </c>
    </row>
    <row r="9" spans="1:11">
      <c r="A9" t="s">
        <v>8</v>
      </c>
      <c r="B9" t="s">
        <v>44</v>
      </c>
      <c r="C9" s="6" t="s">
        <v>47</v>
      </c>
      <c r="D9" s="2" t="s">
        <v>26</v>
      </c>
      <c r="E9" s="4" t="s">
        <v>16</v>
      </c>
      <c r="F9">
        <v>0.648450805336375</v>
      </c>
      <c r="G9">
        <v>3.8251511616999999E-3</v>
      </c>
      <c r="I9" s="2">
        <v>0.216</v>
      </c>
    </row>
    <row r="10" spans="1:11">
      <c r="A10" t="s">
        <v>8</v>
      </c>
      <c r="B10" t="s">
        <v>44</v>
      </c>
      <c r="C10" s="6" t="s">
        <v>47</v>
      </c>
      <c r="D10" t="s">
        <v>22</v>
      </c>
      <c r="E10" s="4" t="s">
        <v>16</v>
      </c>
      <c r="F10">
        <v>0.31921741245787699</v>
      </c>
      <c r="G10">
        <v>2.6970035957E-2</v>
      </c>
      <c r="I10" s="2">
        <v>0.246</v>
      </c>
    </row>
    <row r="11" spans="1:11">
      <c r="A11" t="s">
        <v>8</v>
      </c>
      <c r="B11" t="s">
        <v>44</v>
      </c>
      <c r="C11" s="6" t="s">
        <v>47</v>
      </c>
      <c r="D11" t="s">
        <v>20</v>
      </c>
      <c r="E11" s="4" t="s">
        <v>16</v>
      </c>
      <c r="F11">
        <v>0.29311178156544998</v>
      </c>
      <c r="G11">
        <v>6.6025405280999996E-2</v>
      </c>
      <c r="I11" s="2">
        <v>0.25552208280777439</v>
      </c>
      <c r="J11" s="2">
        <v>0.15112516876649368</v>
      </c>
    </row>
    <row r="12" spans="1:11">
      <c r="A12" t="s">
        <v>8</v>
      </c>
      <c r="B12" t="s">
        <v>44</v>
      </c>
      <c r="C12" s="6" t="s">
        <v>47</v>
      </c>
      <c r="D12" t="s">
        <v>24</v>
      </c>
      <c r="E12" s="4" t="s">
        <v>16</v>
      </c>
      <c r="F12">
        <v>0.243243997003187</v>
      </c>
      <c r="G12">
        <v>1.5327469247E-2</v>
      </c>
      <c r="I12" s="2">
        <v>0.40500000000000003</v>
      </c>
    </row>
    <row r="13" spans="1:11">
      <c r="A13" t="s">
        <v>8</v>
      </c>
      <c r="B13" t="s">
        <v>44</v>
      </c>
      <c r="C13" s="6" t="s">
        <v>47</v>
      </c>
      <c r="D13" t="s">
        <v>21</v>
      </c>
      <c r="E13" s="4" t="s">
        <v>16</v>
      </c>
      <c r="F13">
        <v>0.24315421955660599</v>
      </c>
      <c r="G13">
        <v>8.1519553359000005E-2</v>
      </c>
      <c r="I13" s="2">
        <v>0.46800000000000003</v>
      </c>
    </row>
    <row r="14" spans="1:11">
      <c r="A14" t="s">
        <v>8</v>
      </c>
      <c r="B14" t="s">
        <v>44</v>
      </c>
      <c r="C14" s="6" t="s">
        <v>47</v>
      </c>
      <c r="D14" t="s">
        <v>27</v>
      </c>
      <c r="E14" s="4" t="s">
        <v>16</v>
      </c>
      <c r="F14">
        <v>0.16427549749349199</v>
      </c>
      <c r="G14">
        <v>4.8189402765999999E-2</v>
      </c>
      <c r="I14" s="2">
        <v>0.23799999999999999</v>
      </c>
    </row>
    <row r="15" spans="1:11">
      <c r="A15" t="s">
        <v>8</v>
      </c>
      <c r="B15" t="s">
        <v>44</v>
      </c>
      <c r="C15" s="6" t="s">
        <v>47</v>
      </c>
      <c r="D15" t="s">
        <v>23</v>
      </c>
      <c r="E15" s="4" t="s">
        <v>16</v>
      </c>
      <c r="F15">
        <v>0.13789678025861499</v>
      </c>
      <c r="G15">
        <v>2.4819392305E-2</v>
      </c>
      <c r="I15" s="2">
        <v>0.23599999999999999</v>
      </c>
    </row>
    <row r="16" spans="1:11">
      <c r="A16" t="s">
        <v>8</v>
      </c>
      <c r="B16" t="s">
        <v>44</v>
      </c>
      <c r="C16" s="6" t="s">
        <v>47</v>
      </c>
      <c r="D16" s="2" t="s">
        <v>26</v>
      </c>
      <c r="E16" s="4" t="s">
        <v>7</v>
      </c>
      <c r="F16">
        <v>0.62072305787027804</v>
      </c>
      <c r="G16">
        <v>8.864907E-3</v>
      </c>
      <c r="I16" s="2">
        <v>0.31456947430893745</v>
      </c>
      <c r="J16" s="2">
        <v>0.15114041843449166</v>
      </c>
    </row>
    <row r="17" spans="1:10">
      <c r="A17" t="s">
        <v>9</v>
      </c>
      <c r="B17" t="s">
        <v>44</v>
      </c>
      <c r="C17" s="6" t="s">
        <v>47</v>
      </c>
      <c r="D17" t="s">
        <v>35</v>
      </c>
      <c r="E17" s="4" t="s">
        <v>7</v>
      </c>
      <c r="F17">
        <v>0.42739106813180899</v>
      </c>
      <c r="G17">
        <v>0.29039999999999999</v>
      </c>
      <c r="I17" s="14">
        <v>0.36287999999999998</v>
      </c>
      <c r="J17" s="2">
        <v>3.0929999999999998E-3</v>
      </c>
    </row>
    <row r="18" spans="1:10">
      <c r="A18" t="s">
        <v>9</v>
      </c>
      <c r="B18" t="s">
        <v>44</v>
      </c>
      <c r="C18" s="6" t="s">
        <v>47</v>
      </c>
      <c r="D18" t="s">
        <v>39</v>
      </c>
      <c r="E18" s="4" t="s">
        <v>16</v>
      </c>
      <c r="F18">
        <v>0.91202728300000002</v>
      </c>
      <c r="G18">
        <v>4.3983113999999997E-2</v>
      </c>
      <c r="I18" s="14">
        <v>1.8310599999999999</v>
      </c>
      <c r="J18" s="2">
        <v>7.5060000000000002E-2</v>
      </c>
    </row>
    <row r="19" spans="1:10">
      <c r="A19" t="s">
        <v>9</v>
      </c>
      <c r="B19" t="s">
        <v>44</v>
      </c>
      <c r="C19" s="6" t="s">
        <v>47</v>
      </c>
      <c r="D19" t="s">
        <v>38</v>
      </c>
      <c r="E19" s="4" t="s">
        <v>16</v>
      </c>
      <c r="F19">
        <v>0.38471736899999998</v>
      </c>
      <c r="G19">
        <v>2.9383980000000001E-3</v>
      </c>
      <c r="I19" s="14">
        <v>1.33026</v>
      </c>
      <c r="J19" s="2">
        <v>4.0989999999999999E-2</v>
      </c>
    </row>
    <row r="20" spans="1:10">
      <c r="A20" t="s">
        <v>9</v>
      </c>
      <c r="B20" t="s">
        <v>44</v>
      </c>
      <c r="C20" s="6" t="s">
        <v>47</v>
      </c>
      <c r="D20" t="s">
        <v>40</v>
      </c>
      <c r="E20" s="4" t="s">
        <v>16</v>
      </c>
      <c r="F20">
        <v>0.312674234</v>
      </c>
      <c r="G20">
        <v>4.3983113999999997E-2</v>
      </c>
      <c r="I20" s="2">
        <v>2.4011</v>
      </c>
      <c r="J20" s="2">
        <v>0.11</v>
      </c>
    </row>
    <row r="21" spans="1:10">
      <c r="A21" t="s">
        <v>9</v>
      </c>
      <c r="B21" t="s">
        <v>44</v>
      </c>
      <c r="C21" s="6" t="s">
        <v>47</v>
      </c>
      <c r="D21" t="s">
        <v>41</v>
      </c>
      <c r="E21" s="4" t="s">
        <v>16</v>
      </c>
      <c r="F21">
        <v>0.28520068900000001</v>
      </c>
      <c r="G21">
        <v>2.6600579999999999E-3</v>
      </c>
      <c r="I21" s="14">
        <v>1.1262300000000001</v>
      </c>
      <c r="J21" s="2">
        <v>2.3279999999999999E-2</v>
      </c>
    </row>
    <row r="22" spans="1:10">
      <c r="A22" t="s">
        <v>9</v>
      </c>
      <c r="B22" t="s">
        <v>44</v>
      </c>
      <c r="C22" s="6" t="s">
        <v>47</v>
      </c>
      <c r="D22" t="s">
        <v>37</v>
      </c>
      <c r="E22" s="4" t="s">
        <v>16</v>
      </c>
      <c r="F22">
        <v>0.28370637199999998</v>
      </c>
      <c r="G22">
        <v>9.9964819999999992E-3</v>
      </c>
      <c r="I22" s="2">
        <v>0.33723268654470817</v>
      </c>
      <c r="J22" s="2">
        <v>9.0232686544708035E-2</v>
      </c>
    </row>
    <row r="23" spans="1:10">
      <c r="A23" t="s">
        <v>9</v>
      </c>
      <c r="B23" t="s">
        <v>44</v>
      </c>
      <c r="C23" s="6" t="s">
        <v>47</v>
      </c>
      <c r="D23" t="s">
        <v>35</v>
      </c>
      <c r="E23" s="4" t="s">
        <v>16</v>
      </c>
      <c r="F23">
        <v>0.24789360099999999</v>
      </c>
      <c r="G23">
        <v>0.149940034</v>
      </c>
      <c r="I23" s="14">
        <v>0.36287999999999998</v>
      </c>
      <c r="J23" s="2">
        <v>3.0929999999999998E-3</v>
      </c>
    </row>
    <row r="24" spans="1:10">
      <c r="A24" t="s">
        <v>9</v>
      </c>
      <c r="B24" t="s">
        <v>44</v>
      </c>
      <c r="C24" s="6" t="s">
        <v>47</v>
      </c>
      <c r="D24" t="s">
        <v>36</v>
      </c>
      <c r="E24" s="4" t="s">
        <v>16</v>
      </c>
      <c r="F24">
        <v>0.173689179</v>
      </c>
      <c r="G24">
        <v>4.4567238000000002E-2</v>
      </c>
      <c r="I24" s="14">
        <v>1.25604</v>
      </c>
      <c r="J24" s="2">
        <v>4.6940000000000003E-2</v>
      </c>
    </row>
    <row r="25" spans="1:10">
      <c r="A25" t="s">
        <v>9</v>
      </c>
      <c r="B25" t="s">
        <v>44</v>
      </c>
      <c r="C25" s="6" t="s">
        <v>47</v>
      </c>
      <c r="D25" t="s">
        <v>42</v>
      </c>
      <c r="E25" s="4" t="s">
        <v>16</v>
      </c>
      <c r="F25">
        <v>0.15355057899999999</v>
      </c>
      <c r="G25">
        <v>3.3494375999999999E-2</v>
      </c>
      <c r="I25" s="14">
        <v>1.28155</v>
      </c>
      <c r="J25" s="2">
        <v>2.2939999999999999E-2</v>
      </c>
    </row>
    <row r="26" spans="1:10">
      <c r="A26" t="s">
        <v>9</v>
      </c>
      <c r="B26" t="s">
        <v>44</v>
      </c>
      <c r="C26" s="5" t="s">
        <v>47</v>
      </c>
      <c r="D26" t="s">
        <v>43</v>
      </c>
      <c r="E26" s="4" t="s">
        <v>7</v>
      </c>
      <c r="F26">
        <v>0.97800508739507697</v>
      </c>
      <c r="G26">
        <v>18.867417799999998</v>
      </c>
      <c r="I26" s="2">
        <v>0.31456947430893745</v>
      </c>
      <c r="J26" s="2">
        <v>0.15114041843449166</v>
      </c>
    </row>
    <row r="27" spans="1:10">
      <c r="A27" t="s">
        <v>10</v>
      </c>
      <c r="B27" t="s">
        <v>44</v>
      </c>
      <c r="C27" s="6" t="s">
        <v>47</v>
      </c>
      <c r="D27" t="s">
        <v>35</v>
      </c>
      <c r="E27" s="4" t="s">
        <v>16</v>
      </c>
      <c r="F27">
        <v>0.49229977840275202</v>
      </c>
      <c r="G27">
        <v>0.18895410018</v>
      </c>
      <c r="I27" s="14">
        <v>0.36287999999999998</v>
      </c>
      <c r="J27" s="2">
        <v>3.0929999999999998E-3</v>
      </c>
    </row>
    <row r="28" spans="1:10">
      <c r="A28" s="8" t="s">
        <v>10</v>
      </c>
      <c r="B28" s="8" t="s">
        <v>44</v>
      </c>
      <c r="C28" s="13" t="s">
        <v>47</v>
      </c>
      <c r="D28" s="8" t="s">
        <v>35</v>
      </c>
      <c r="E28" s="12" t="s">
        <v>7</v>
      </c>
      <c r="F28" s="8">
        <v>0</v>
      </c>
      <c r="G28" s="8">
        <v>2E-3</v>
      </c>
      <c r="H28" s="8"/>
      <c r="I28" s="14">
        <v>0.36287999999999998</v>
      </c>
      <c r="J28" s="2">
        <v>3.0929999999999998E-3</v>
      </c>
    </row>
    <row r="29" spans="1:10">
      <c r="A29" t="s">
        <v>10</v>
      </c>
      <c r="B29" t="s">
        <v>44</v>
      </c>
      <c r="C29" s="6" t="s">
        <v>47</v>
      </c>
      <c r="D29" t="s">
        <v>29</v>
      </c>
      <c r="E29" s="4" t="s">
        <v>16</v>
      </c>
      <c r="F29">
        <v>0.95337587177482497</v>
      </c>
      <c r="G29">
        <v>0.64129844336999997</v>
      </c>
      <c r="I29" s="2">
        <f>LN(6.15/0.05)/(12)</f>
        <v>0.4010153629477014</v>
      </c>
      <c r="J29" s="2">
        <v>2.0688440063171341E-3</v>
      </c>
    </row>
    <row r="30" spans="1:10">
      <c r="A30" t="s">
        <v>10</v>
      </c>
      <c r="B30" t="s">
        <v>44</v>
      </c>
      <c r="C30" s="6" t="s">
        <v>47</v>
      </c>
      <c r="D30" t="s">
        <v>28</v>
      </c>
      <c r="E30" s="4" t="s">
        <v>16</v>
      </c>
      <c r="F30">
        <v>0.95337587177482497</v>
      </c>
      <c r="G30">
        <v>0.86387964919000004</v>
      </c>
      <c r="I30" s="2">
        <v>0.46200000000000002</v>
      </c>
    </row>
    <row r="31" spans="1:10">
      <c r="A31" t="s">
        <v>10</v>
      </c>
      <c r="B31" t="s">
        <v>44</v>
      </c>
      <c r="C31" s="6" t="s">
        <v>47</v>
      </c>
      <c r="D31" t="s">
        <v>36</v>
      </c>
      <c r="E31" s="4" t="s">
        <v>16</v>
      </c>
      <c r="F31">
        <v>0.37854964855800499</v>
      </c>
      <c r="G31">
        <v>0.18196541411</v>
      </c>
      <c r="I31" s="14">
        <v>1.25604</v>
      </c>
      <c r="J31" s="2">
        <v>4.6940000000000003E-2</v>
      </c>
    </row>
    <row r="32" spans="1:10">
      <c r="A32" t="s">
        <v>10</v>
      </c>
      <c r="B32" t="s">
        <v>44</v>
      </c>
      <c r="C32" s="6" t="s">
        <v>47</v>
      </c>
      <c r="D32" t="s">
        <v>17</v>
      </c>
      <c r="E32" s="4" t="s">
        <v>16</v>
      </c>
      <c r="F32">
        <v>1.18725419741942</v>
      </c>
      <c r="G32">
        <v>1.0674047779</v>
      </c>
      <c r="I32" s="2">
        <v>0.43549999999999994</v>
      </c>
      <c r="J32" s="2">
        <v>0.19050000000000006</v>
      </c>
    </row>
    <row r="33" spans="1:10">
      <c r="A33" t="s">
        <v>10</v>
      </c>
      <c r="B33" t="s">
        <v>44</v>
      </c>
      <c r="C33" s="5" t="s">
        <v>47</v>
      </c>
      <c r="D33" t="s">
        <v>17</v>
      </c>
      <c r="E33" s="4" t="s">
        <v>7</v>
      </c>
      <c r="F33">
        <v>0.71586580350435303</v>
      </c>
      <c r="G33">
        <v>0.401842967</v>
      </c>
      <c r="I33" s="2">
        <v>0.43549999999999994</v>
      </c>
      <c r="J33" s="2">
        <v>0.19050000000000006</v>
      </c>
    </row>
    <row r="34" spans="1:10">
      <c r="A34" t="s">
        <v>10</v>
      </c>
      <c r="B34" t="s">
        <v>44</v>
      </c>
      <c r="C34" s="6" t="s">
        <v>47</v>
      </c>
      <c r="D34" t="s">
        <v>18</v>
      </c>
      <c r="E34" s="4" t="s">
        <v>16</v>
      </c>
      <c r="F34">
        <v>0.95337587177482497</v>
      </c>
      <c r="G34">
        <v>0.86387964919000004</v>
      </c>
      <c r="I34" s="2">
        <v>0.59899999999999998</v>
      </c>
    </row>
    <row r="35" spans="1:10">
      <c r="A35" t="s">
        <v>10</v>
      </c>
      <c r="B35" t="s">
        <v>44</v>
      </c>
      <c r="C35" s="6" t="s">
        <v>47</v>
      </c>
      <c r="D35" t="s">
        <v>19</v>
      </c>
      <c r="E35" s="4" t="s">
        <v>16</v>
      </c>
      <c r="F35">
        <v>1.18725419741942</v>
      </c>
      <c r="G35">
        <v>1.233406531</v>
      </c>
      <c r="I35" s="2">
        <v>0.45600000000000002</v>
      </c>
    </row>
    <row r="36" spans="1:10">
      <c r="A36" t="s">
        <v>10</v>
      </c>
      <c r="B36" t="s">
        <v>44</v>
      </c>
      <c r="C36" s="6" t="s">
        <v>47</v>
      </c>
      <c r="D36" t="s">
        <v>32</v>
      </c>
      <c r="E36" s="4" t="s">
        <v>16</v>
      </c>
      <c r="F36">
        <v>1.11332114571289</v>
      </c>
      <c r="G36">
        <v>0.32768056381999999</v>
      </c>
      <c r="I36" s="2">
        <v>0.47750000000000004</v>
      </c>
    </row>
    <row r="37" spans="1:10">
      <c r="A37" t="s">
        <v>10</v>
      </c>
      <c r="B37" t="s">
        <v>44</v>
      </c>
      <c r="C37" s="6" t="s">
        <v>47</v>
      </c>
      <c r="D37" t="s">
        <v>37</v>
      </c>
      <c r="E37" s="4" t="s">
        <v>16</v>
      </c>
      <c r="F37">
        <v>0.86184482437796694</v>
      </c>
      <c r="G37">
        <v>0.11046363499</v>
      </c>
      <c r="I37" s="2">
        <v>1.73447</v>
      </c>
      <c r="J37" s="2">
        <v>6.1190000000000001E-2</v>
      </c>
    </row>
    <row r="38" spans="1:10">
      <c r="A38" t="s">
        <v>10</v>
      </c>
      <c r="B38" t="s">
        <v>44</v>
      </c>
      <c r="C38" s="6" t="s">
        <v>47</v>
      </c>
      <c r="D38" t="s">
        <v>30</v>
      </c>
      <c r="E38" s="4" t="s">
        <v>16</v>
      </c>
      <c r="F38">
        <v>1.2855472649528501</v>
      </c>
      <c r="G38">
        <v>0.31691726777000001</v>
      </c>
      <c r="I38" s="2">
        <v>0.25552208280777439</v>
      </c>
      <c r="J38" s="2">
        <v>0.15112516876649368</v>
      </c>
    </row>
    <row r="39" spans="1:10">
      <c r="A39" t="s">
        <v>10</v>
      </c>
      <c r="B39" t="s">
        <v>44</v>
      </c>
      <c r="C39" s="6" t="s">
        <v>47</v>
      </c>
      <c r="D39" t="s">
        <v>20</v>
      </c>
      <c r="E39" s="4" t="s">
        <v>16</v>
      </c>
      <c r="F39">
        <v>1.2177047645000401</v>
      </c>
      <c r="G39">
        <v>0.36416790850000003</v>
      </c>
      <c r="I39" s="2">
        <v>0.33723268654470817</v>
      </c>
      <c r="J39" s="2">
        <v>9.0232686544708035E-2</v>
      </c>
    </row>
    <row r="40" spans="1:10">
      <c r="A40" t="s">
        <v>10</v>
      </c>
      <c r="B40" t="s">
        <v>44</v>
      </c>
      <c r="C40" s="6" t="s">
        <v>47</v>
      </c>
      <c r="D40" t="s">
        <v>38</v>
      </c>
      <c r="E40" s="4" t="s">
        <v>16</v>
      </c>
      <c r="F40">
        <v>1.03974982647976</v>
      </c>
      <c r="G40">
        <v>0.35152370966000002</v>
      </c>
      <c r="I40" s="14">
        <v>1.33026</v>
      </c>
      <c r="J40" s="2">
        <v>4.0989999999999999E-2</v>
      </c>
    </row>
    <row r="41" spans="1:10">
      <c r="A41" t="s">
        <v>10</v>
      </c>
      <c r="B41" t="s">
        <v>44</v>
      </c>
      <c r="C41" s="6" t="s">
        <v>47</v>
      </c>
      <c r="D41" t="s">
        <v>21</v>
      </c>
      <c r="E41" s="4" t="s">
        <v>16</v>
      </c>
      <c r="F41">
        <v>0.45943112646812401</v>
      </c>
      <c r="G41">
        <v>0.12009673935</v>
      </c>
      <c r="I41" s="2">
        <v>0.46800000000000003</v>
      </c>
    </row>
    <row r="42" spans="1:10">
      <c r="A42" t="s">
        <v>10</v>
      </c>
      <c r="B42" t="s">
        <v>44</v>
      </c>
      <c r="C42" s="6" t="s">
        <v>47</v>
      </c>
      <c r="D42" t="s">
        <v>39</v>
      </c>
      <c r="E42" s="4" t="s">
        <v>16</v>
      </c>
      <c r="F42">
        <v>1.25839676226338</v>
      </c>
      <c r="G42">
        <v>0.58975362553999999</v>
      </c>
      <c r="I42" s="14">
        <v>1.8310599999999999</v>
      </c>
      <c r="J42" s="2">
        <v>7.5060000000000002E-2</v>
      </c>
    </row>
    <row r="43" spans="1:10">
      <c r="A43" t="s">
        <v>10</v>
      </c>
      <c r="B43" t="s">
        <v>44</v>
      </c>
      <c r="C43" s="6" t="s">
        <v>47</v>
      </c>
      <c r="D43" t="s">
        <v>22</v>
      </c>
      <c r="E43" s="4" t="s">
        <v>16</v>
      </c>
      <c r="F43">
        <v>0.89029686234508298</v>
      </c>
      <c r="G43">
        <v>7.5117228251000007E-2</v>
      </c>
      <c r="I43" s="2">
        <v>0.246</v>
      </c>
    </row>
    <row r="44" spans="1:10">
      <c r="A44" t="s">
        <v>10</v>
      </c>
      <c r="B44" t="s">
        <v>44</v>
      </c>
      <c r="C44" s="6" t="s">
        <v>47</v>
      </c>
      <c r="D44" t="s">
        <v>23</v>
      </c>
      <c r="E44" s="4" t="s">
        <v>16</v>
      </c>
      <c r="F44">
        <v>0.25587636158298299</v>
      </c>
      <c r="G44">
        <v>0.13358506545000001</v>
      </c>
      <c r="I44" s="2">
        <v>0.23599999999999999</v>
      </c>
    </row>
    <row r="45" spans="1:10">
      <c r="A45" t="s">
        <v>10</v>
      </c>
      <c r="B45" t="s">
        <v>44</v>
      </c>
      <c r="C45" s="6" t="s">
        <v>47</v>
      </c>
      <c r="D45" t="s">
        <v>24</v>
      </c>
      <c r="E45" s="4" t="s">
        <v>16</v>
      </c>
      <c r="F45">
        <v>0.41053810258491003</v>
      </c>
      <c r="G45">
        <v>0.23168346711999999</v>
      </c>
      <c r="I45" s="2">
        <v>0.40500000000000003</v>
      </c>
    </row>
    <row r="46" spans="1:10">
      <c r="A46" t="s">
        <v>10</v>
      </c>
      <c r="B46" t="s">
        <v>44</v>
      </c>
      <c r="C46" s="6" t="s">
        <v>47</v>
      </c>
      <c r="D46" t="s">
        <v>51</v>
      </c>
      <c r="E46" s="4" t="s">
        <v>16</v>
      </c>
      <c r="F46">
        <v>1.0248911881493901</v>
      </c>
      <c r="G46">
        <v>0.13110460548</v>
      </c>
      <c r="I46" s="2">
        <v>2.4011</v>
      </c>
      <c r="J46" s="2">
        <v>0.11</v>
      </c>
    </row>
    <row r="47" spans="1:10">
      <c r="A47" t="s">
        <v>10</v>
      </c>
      <c r="B47" t="s">
        <v>44</v>
      </c>
      <c r="C47" s="5" t="s">
        <v>47</v>
      </c>
      <c r="D47" t="s">
        <v>43</v>
      </c>
      <c r="E47" s="4" t="s">
        <v>7</v>
      </c>
      <c r="F47">
        <v>0.97799592149744496</v>
      </c>
      <c r="G47">
        <v>0.26590127400000002</v>
      </c>
      <c r="I47" s="2">
        <v>2.4011</v>
      </c>
      <c r="J47" s="2">
        <v>0.11</v>
      </c>
    </row>
    <row r="48" spans="1:10">
      <c r="A48" t="s">
        <v>10</v>
      </c>
      <c r="B48" t="s">
        <v>44</v>
      </c>
      <c r="C48" s="6" t="s">
        <v>47</v>
      </c>
      <c r="D48" t="s">
        <v>25</v>
      </c>
      <c r="E48" s="4" t="s">
        <v>16</v>
      </c>
      <c r="F48">
        <v>1.3809427680058499</v>
      </c>
      <c r="G48">
        <v>0.30520182778999999</v>
      </c>
      <c r="I48" s="2">
        <v>0.151</v>
      </c>
    </row>
    <row r="49" spans="1:10">
      <c r="A49" t="s">
        <v>10</v>
      </c>
      <c r="B49" t="s">
        <v>44</v>
      </c>
      <c r="C49" s="6" t="s">
        <v>47</v>
      </c>
      <c r="D49" t="s">
        <v>26</v>
      </c>
      <c r="E49" s="4" t="s">
        <v>16</v>
      </c>
      <c r="F49">
        <v>1.01500547085695</v>
      </c>
      <c r="G49">
        <v>0.32280233807999997</v>
      </c>
      <c r="I49" s="2">
        <v>0.31456947430893745</v>
      </c>
      <c r="J49" s="2">
        <v>0.15114041843449166</v>
      </c>
    </row>
    <row r="50" spans="1:10">
      <c r="A50" t="s">
        <v>10</v>
      </c>
      <c r="B50" t="s">
        <v>44</v>
      </c>
      <c r="C50" s="5" t="s">
        <v>47</v>
      </c>
      <c r="D50" t="s">
        <v>26</v>
      </c>
      <c r="E50" s="4" t="s">
        <v>7</v>
      </c>
      <c r="F50">
        <v>1.09611814275382</v>
      </c>
      <c r="G50">
        <v>0.379285814</v>
      </c>
      <c r="I50" s="2">
        <v>0.31456947430893745</v>
      </c>
      <c r="J50" s="2">
        <v>0.15114041843449166</v>
      </c>
    </row>
    <row r="51" spans="1:10">
      <c r="A51" t="s">
        <v>10</v>
      </c>
      <c r="B51" t="s">
        <v>44</v>
      </c>
      <c r="C51" s="6" t="s">
        <v>47</v>
      </c>
      <c r="D51" t="s">
        <v>41</v>
      </c>
      <c r="E51" s="4" t="s">
        <v>16</v>
      </c>
      <c r="F51">
        <v>0.57954067907359996</v>
      </c>
      <c r="G51">
        <v>0.15340523186999999</v>
      </c>
      <c r="I51" s="14">
        <v>1.1262300000000001</v>
      </c>
      <c r="J51" s="2">
        <v>2.3279999999999999E-2</v>
      </c>
    </row>
    <row r="52" spans="1:10">
      <c r="A52" t="s">
        <v>10</v>
      </c>
      <c r="B52" t="s">
        <v>44</v>
      </c>
      <c r="C52" s="6" t="s">
        <v>47</v>
      </c>
      <c r="D52" t="s">
        <v>42</v>
      </c>
      <c r="E52" s="4" t="s">
        <v>16</v>
      </c>
      <c r="F52">
        <v>0.81515541224628296</v>
      </c>
      <c r="G52">
        <v>9.0055478113000006E-2</v>
      </c>
      <c r="I52" s="14">
        <v>1.28155</v>
      </c>
      <c r="J52" s="2">
        <v>2.2939999999999999E-2</v>
      </c>
    </row>
    <row r="53" spans="1:10">
      <c r="A53" t="s">
        <v>10</v>
      </c>
      <c r="B53" t="s">
        <v>44</v>
      </c>
      <c r="C53" s="6" t="s">
        <v>47</v>
      </c>
      <c r="D53" t="s">
        <v>27</v>
      </c>
      <c r="E53" s="4" t="s">
        <v>16</v>
      </c>
      <c r="F53">
        <v>0.947888636238023</v>
      </c>
      <c r="G53">
        <v>0.11246143173000001</v>
      </c>
      <c r="I53" s="2">
        <v>0.23799999999999999</v>
      </c>
    </row>
    <row r="54" spans="1:10">
      <c r="A54" t="s">
        <v>10</v>
      </c>
      <c r="B54" t="s">
        <v>44</v>
      </c>
      <c r="C54" s="6" t="s">
        <v>47</v>
      </c>
      <c r="D54" t="s">
        <v>33</v>
      </c>
      <c r="E54" s="4" t="s">
        <v>16</v>
      </c>
      <c r="F54">
        <v>0.947888636238023</v>
      </c>
      <c r="G54">
        <v>0.40011351950000001</v>
      </c>
      <c r="I54" s="2">
        <v>0.35004029446153817</v>
      </c>
      <c r="J54" s="2">
        <v>1.5031240507646445E-2</v>
      </c>
    </row>
    <row r="55" spans="1:10">
      <c r="A55" t="s">
        <v>10</v>
      </c>
      <c r="B55" t="s">
        <v>44</v>
      </c>
      <c r="C55" s="6" t="s">
        <v>47</v>
      </c>
      <c r="D55" t="s">
        <v>34</v>
      </c>
      <c r="E55" s="4" t="s">
        <v>16</v>
      </c>
      <c r="F55">
        <v>0.947888636238023</v>
      </c>
      <c r="G55">
        <v>0.37401738278000002</v>
      </c>
      <c r="I55" s="2">
        <v>0.73333333333333339</v>
      </c>
    </row>
    <row r="56" spans="1:10">
      <c r="A56" t="s">
        <v>11</v>
      </c>
      <c r="B56" t="s">
        <v>44</v>
      </c>
      <c r="C56" s="6" t="s">
        <v>47</v>
      </c>
      <c r="D56" t="s">
        <v>35</v>
      </c>
      <c r="E56" s="4" t="s">
        <v>16</v>
      </c>
      <c r="F56">
        <v>0.49225234699999998</v>
      </c>
      <c r="G56">
        <v>0.17101274999999999</v>
      </c>
      <c r="I56" s="14">
        <v>0.36287999999999998</v>
      </c>
      <c r="J56" s="2">
        <v>3.0929999999999998E-3</v>
      </c>
    </row>
    <row r="57" spans="1:10">
      <c r="A57" s="8" t="s">
        <v>11</v>
      </c>
      <c r="B57" s="8" t="s">
        <v>44</v>
      </c>
      <c r="C57" s="13" t="s">
        <v>47</v>
      </c>
      <c r="D57" s="8" t="s">
        <v>35</v>
      </c>
      <c r="E57" s="12" t="s">
        <v>7</v>
      </c>
      <c r="F57" s="8">
        <v>0</v>
      </c>
      <c r="G57" s="8">
        <v>2E-3</v>
      </c>
      <c r="H57" s="8"/>
      <c r="I57" s="14">
        <v>0.36287999999999998</v>
      </c>
      <c r="J57" s="2">
        <v>3.0929999999999998E-3</v>
      </c>
    </row>
    <row r="58" spans="1:10">
      <c r="A58" t="s">
        <v>11</v>
      </c>
      <c r="B58" t="s">
        <v>44</v>
      </c>
      <c r="C58" s="6" t="s">
        <v>47</v>
      </c>
      <c r="D58" t="s">
        <v>29</v>
      </c>
      <c r="E58" s="4" t="s">
        <v>16</v>
      </c>
      <c r="F58">
        <v>0.95337587199999996</v>
      </c>
      <c r="G58">
        <v>0.59051283700000001</v>
      </c>
      <c r="I58" s="2">
        <f>LN(6.15/0.05)/(12)</f>
        <v>0.4010153629477014</v>
      </c>
      <c r="J58" s="2">
        <v>2.0688440063171341E-3</v>
      </c>
    </row>
    <row r="59" spans="1:10">
      <c r="A59" t="s">
        <v>11</v>
      </c>
      <c r="B59" t="s">
        <v>44</v>
      </c>
      <c r="C59" s="6" t="s">
        <v>47</v>
      </c>
      <c r="D59" t="s">
        <v>28</v>
      </c>
      <c r="E59" s="4" t="s">
        <v>16</v>
      </c>
      <c r="F59">
        <v>0.95337587199999996</v>
      </c>
      <c r="G59">
        <v>0.86387964900000003</v>
      </c>
      <c r="I59" s="2">
        <v>0.46200000000000002</v>
      </c>
    </row>
    <row r="60" spans="1:10">
      <c r="A60" t="s">
        <v>11</v>
      </c>
      <c r="B60" t="s">
        <v>44</v>
      </c>
      <c r="C60" s="6" t="s">
        <v>47</v>
      </c>
      <c r="D60" t="s">
        <v>36</v>
      </c>
      <c r="E60" s="4" t="s">
        <v>16</v>
      </c>
      <c r="F60">
        <v>0.37853345599999999</v>
      </c>
      <c r="G60">
        <v>0.17544073199999999</v>
      </c>
      <c r="I60" s="14">
        <v>1.25604</v>
      </c>
      <c r="J60" s="2">
        <v>4.6940000000000003E-2</v>
      </c>
    </row>
    <row r="61" spans="1:10">
      <c r="A61" t="s">
        <v>11</v>
      </c>
      <c r="B61" t="s">
        <v>44</v>
      </c>
      <c r="C61" s="6" t="s">
        <v>47</v>
      </c>
      <c r="D61" t="s">
        <v>17</v>
      </c>
      <c r="E61" s="4" t="s">
        <v>16</v>
      </c>
      <c r="F61">
        <v>1.1872541969999999</v>
      </c>
      <c r="G61">
        <v>1.0248607439999999</v>
      </c>
      <c r="I61" s="2">
        <v>0.43549999999999994</v>
      </c>
      <c r="J61" s="2">
        <v>0.19050000000000006</v>
      </c>
    </row>
    <row r="62" spans="1:10">
      <c r="A62" t="s">
        <v>11</v>
      </c>
      <c r="B62" t="s">
        <v>44</v>
      </c>
      <c r="C62" s="5" t="s">
        <v>47</v>
      </c>
      <c r="D62" t="s">
        <v>17</v>
      </c>
      <c r="E62" s="4" t="s">
        <v>7</v>
      </c>
      <c r="F62">
        <v>0.71586583197513198</v>
      </c>
      <c r="G62">
        <v>0.40914852499999999</v>
      </c>
      <c r="I62" s="2">
        <v>0.43549999999999994</v>
      </c>
      <c r="J62" s="2">
        <v>0.19050000000000006</v>
      </c>
    </row>
    <row r="63" spans="1:10">
      <c r="A63" t="s">
        <v>11</v>
      </c>
      <c r="B63" t="s">
        <v>44</v>
      </c>
      <c r="C63" s="6" t="s">
        <v>47</v>
      </c>
      <c r="D63" t="s">
        <v>18</v>
      </c>
      <c r="E63" s="4" t="s">
        <v>16</v>
      </c>
      <c r="F63">
        <v>0.95337587199999996</v>
      </c>
      <c r="G63">
        <v>0.86387964900000003</v>
      </c>
      <c r="I63" s="2">
        <v>0.59899999999999998</v>
      </c>
    </row>
    <row r="64" spans="1:10">
      <c r="A64" t="s">
        <v>11</v>
      </c>
      <c r="B64" t="s">
        <v>44</v>
      </c>
      <c r="C64" s="6" t="s">
        <v>47</v>
      </c>
      <c r="D64" t="s">
        <v>19</v>
      </c>
      <c r="E64" s="4" t="s">
        <v>16</v>
      </c>
      <c r="F64">
        <v>1.1872541969999999</v>
      </c>
      <c r="G64">
        <v>1.233406531</v>
      </c>
      <c r="I64" s="2">
        <v>0.45600000000000002</v>
      </c>
    </row>
    <row r="65" spans="1:10">
      <c r="A65" t="s">
        <v>11</v>
      </c>
      <c r="B65" t="s">
        <v>44</v>
      </c>
      <c r="C65" s="6" t="s">
        <v>47</v>
      </c>
      <c r="D65" t="s">
        <v>32</v>
      </c>
      <c r="E65" s="4" t="s">
        <v>16</v>
      </c>
      <c r="F65">
        <v>1.1466369620000001</v>
      </c>
      <c r="G65">
        <v>0.34663414799999998</v>
      </c>
      <c r="I65" s="2">
        <v>0.47750000000000004</v>
      </c>
    </row>
    <row r="66" spans="1:10">
      <c r="A66" t="s">
        <v>11</v>
      </c>
      <c r="B66" t="s">
        <v>44</v>
      </c>
      <c r="C66" s="6" t="s">
        <v>47</v>
      </c>
      <c r="D66" t="s">
        <v>37</v>
      </c>
      <c r="E66" s="4" t="s">
        <v>16</v>
      </c>
      <c r="F66">
        <v>0.86422471000000001</v>
      </c>
      <c r="G66">
        <v>9.5635356000000005E-2</v>
      </c>
      <c r="I66" s="2">
        <v>1.73447</v>
      </c>
      <c r="J66" s="2">
        <v>6.1190000000000001E-2</v>
      </c>
    </row>
    <row r="67" spans="1:10">
      <c r="A67" t="s">
        <v>11</v>
      </c>
      <c r="B67" t="s">
        <v>44</v>
      </c>
      <c r="C67" s="6" t="s">
        <v>47</v>
      </c>
      <c r="D67" t="s">
        <v>30</v>
      </c>
      <c r="E67" s="4" t="s">
        <v>16</v>
      </c>
      <c r="F67">
        <v>1.4256381650000001</v>
      </c>
      <c r="G67">
        <v>0.302461433</v>
      </c>
      <c r="I67" s="2">
        <v>0.25552208280777439</v>
      </c>
      <c r="J67" s="2">
        <v>0.15112516876649368</v>
      </c>
    </row>
    <row r="68" spans="1:10">
      <c r="A68" t="s">
        <v>11</v>
      </c>
      <c r="B68" t="s">
        <v>44</v>
      </c>
      <c r="C68" s="6" t="s">
        <v>47</v>
      </c>
      <c r="D68" t="s">
        <v>20</v>
      </c>
      <c r="E68" s="4" t="s">
        <v>16</v>
      </c>
      <c r="F68">
        <v>1.2177047649999999</v>
      </c>
      <c r="G68">
        <v>0.35515068399999999</v>
      </c>
      <c r="I68" s="2">
        <v>0.33723268654470817</v>
      </c>
      <c r="J68" s="2">
        <v>9.0232686544708035E-2</v>
      </c>
    </row>
    <row r="69" spans="1:10">
      <c r="A69" t="s">
        <v>11</v>
      </c>
      <c r="B69" t="s">
        <v>44</v>
      </c>
      <c r="C69" s="6" t="s">
        <v>47</v>
      </c>
      <c r="D69" t="s">
        <v>38</v>
      </c>
      <c r="E69" s="4" t="s">
        <v>16</v>
      </c>
      <c r="F69">
        <v>1.04671979</v>
      </c>
      <c r="G69">
        <v>0.29714744100000001</v>
      </c>
      <c r="I69" s="14">
        <v>1.33026</v>
      </c>
      <c r="J69" s="2">
        <v>4.0989999999999999E-2</v>
      </c>
    </row>
    <row r="70" spans="1:10">
      <c r="A70" t="s">
        <v>11</v>
      </c>
      <c r="B70" t="s">
        <v>44</v>
      </c>
      <c r="C70" s="6" t="s">
        <v>47</v>
      </c>
      <c r="D70" t="s">
        <v>21</v>
      </c>
      <c r="E70" s="4" t="s">
        <v>16</v>
      </c>
      <c r="F70">
        <v>0.459340841</v>
      </c>
      <c r="G70">
        <v>9.2714896000000005E-2</v>
      </c>
      <c r="I70" s="2">
        <v>0.46800000000000003</v>
      </c>
    </row>
    <row r="71" spans="1:10">
      <c r="A71" t="s">
        <v>11</v>
      </c>
      <c r="B71" t="s">
        <v>44</v>
      </c>
      <c r="C71" s="6" t="s">
        <v>47</v>
      </c>
      <c r="D71" t="s">
        <v>39</v>
      </c>
      <c r="E71" s="4" t="s">
        <v>16</v>
      </c>
      <c r="F71">
        <v>1.358354005</v>
      </c>
      <c r="G71">
        <v>0.55297846399999995</v>
      </c>
      <c r="I71" s="14">
        <v>1.8310599999999999</v>
      </c>
      <c r="J71" s="2">
        <v>7.5060000000000002E-2</v>
      </c>
    </row>
    <row r="72" spans="1:10">
      <c r="A72" t="s">
        <v>11</v>
      </c>
      <c r="B72" t="s">
        <v>44</v>
      </c>
      <c r="C72" s="6" t="s">
        <v>47</v>
      </c>
      <c r="D72" t="s">
        <v>22</v>
      </c>
      <c r="E72" s="4" t="s">
        <v>16</v>
      </c>
      <c r="F72">
        <v>0.94100025799999998</v>
      </c>
      <c r="G72">
        <v>5.9411826000000001E-2</v>
      </c>
      <c r="I72" s="2">
        <v>0.246</v>
      </c>
    </row>
    <row r="73" spans="1:10">
      <c r="A73" t="s">
        <v>11</v>
      </c>
      <c r="B73" t="s">
        <v>44</v>
      </c>
      <c r="C73" s="6" t="s">
        <v>47</v>
      </c>
      <c r="D73" t="s">
        <v>23</v>
      </c>
      <c r="E73" s="4" t="s">
        <v>16</v>
      </c>
      <c r="F73">
        <v>0.259036714</v>
      </c>
      <c r="G73">
        <v>0.13056990900000001</v>
      </c>
      <c r="I73" s="2">
        <v>0.23599999999999999</v>
      </c>
    </row>
    <row r="74" spans="1:10">
      <c r="A74" t="s">
        <v>11</v>
      </c>
      <c r="B74" t="s">
        <v>44</v>
      </c>
      <c r="C74" s="6" t="s">
        <v>47</v>
      </c>
      <c r="D74" t="s">
        <v>24</v>
      </c>
      <c r="E74" s="4" t="s">
        <v>16</v>
      </c>
      <c r="F74">
        <v>0.41053810299999999</v>
      </c>
      <c r="G74">
        <v>0.23215741200000001</v>
      </c>
      <c r="I74" s="2">
        <v>0.40500000000000003</v>
      </c>
    </row>
    <row r="75" spans="1:10">
      <c r="A75" t="s">
        <v>11</v>
      </c>
      <c r="B75" t="s">
        <v>44</v>
      </c>
      <c r="C75" s="6" t="s">
        <v>47</v>
      </c>
      <c r="D75" t="s">
        <v>51</v>
      </c>
      <c r="E75" s="4" t="s">
        <v>16</v>
      </c>
      <c r="F75">
        <v>1.046015028</v>
      </c>
      <c r="G75">
        <v>0.141628596</v>
      </c>
      <c r="I75" s="2">
        <v>2.4011</v>
      </c>
      <c r="J75" s="2">
        <v>0.11</v>
      </c>
    </row>
    <row r="76" spans="1:10">
      <c r="A76" t="s">
        <v>11</v>
      </c>
      <c r="B76" t="s">
        <v>44</v>
      </c>
      <c r="C76" s="5" t="s">
        <v>47</v>
      </c>
      <c r="D76" t="s">
        <v>43</v>
      </c>
      <c r="E76" s="4" t="s">
        <v>7</v>
      </c>
      <c r="F76">
        <v>0.97799592149744496</v>
      </c>
      <c r="G76">
        <v>0.26590127400000002</v>
      </c>
      <c r="I76" s="2">
        <v>2.4011</v>
      </c>
      <c r="J76" s="2">
        <v>0.11</v>
      </c>
    </row>
    <row r="77" spans="1:10">
      <c r="A77" t="s">
        <v>11</v>
      </c>
      <c r="B77" t="s">
        <v>44</v>
      </c>
      <c r="C77" s="6" t="s">
        <v>47</v>
      </c>
      <c r="D77" t="s">
        <v>25</v>
      </c>
      <c r="E77" s="4" t="s">
        <v>16</v>
      </c>
      <c r="F77">
        <v>1.3809427679999999</v>
      </c>
      <c r="G77">
        <v>0.23632629399999999</v>
      </c>
      <c r="I77" s="2">
        <v>0.151</v>
      </c>
    </row>
    <row r="78" spans="1:10">
      <c r="A78" t="s">
        <v>11</v>
      </c>
      <c r="B78" t="s">
        <v>44</v>
      </c>
      <c r="C78" s="6" t="s">
        <v>47</v>
      </c>
      <c r="D78" t="s">
        <v>26</v>
      </c>
      <c r="E78" s="4" t="s">
        <v>16</v>
      </c>
      <c r="F78">
        <v>1.2454775069999999</v>
      </c>
      <c r="G78">
        <v>0.257157882</v>
      </c>
      <c r="I78" s="2">
        <v>0.31456947430893745</v>
      </c>
      <c r="J78" s="2">
        <v>0.15114041843449166</v>
      </c>
    </row>
    <row r="79" spans="1:10">
      <c r="A79" t="s">
        <v>11</v>
      </c>
      <c r="B79" t="s">
        <v>44</v>
      </c>
      <c r="C79" s="5" t="s">
        <v>47</v>
      </c>
      <c r="D79" t="s">
        <v>26</v>
      </c>
      <c r="E79" s="4" t="s">
        <v>7</v>
      </c>
      <c r="F79">
        <v>1.0961181798462201</v>
      </c>
      <c r="G79">
        <v>0.30423135400000001</v>
      </c>
      <c r="I79" s="2">
        <v>0.31456947430893745</v>
      </c>
      <c r="J79" s="2">
        <v>0.15114041843449166</v>
      </c>
    </row>
    <row r="80" spans="1:10">
      <c r="A80" t="s">
        <v>11</v>
      </c>
      <c r="B80" t="s">
        <v>44</v>
      </c>
      <c r="C80" s="6" t="s">
        <v>47</v>
      </c>
      <c r="D80" t="s">
        <v>41</v>
      </c>
      <c r="E80" s="4" t="s">
        <v>16</v>
      </c>
      <c r="F80">
        <v>0.58527876999999995</v>
      </c>
      <c r="G80">
        <v>0.13523681000000001</v>
      </c>
      <c r="I80" s="14">
        <v>1.1262300000000001</v>
      </c>
      <c r="J80" s="2">
        <v>2.3279999999999999E-2</v>
      </c>
    </row>
    <row r="81" spans="1:10">
      <c r="A81" t="s">
        <v>11</v>
      </c>
      <c r="B81" t="s">
        <v>44</v>
      </c>
      <c r="C81" s="6" t="s">
        <v>47</v>
      </c>
      <c r="D81" t="s">
        <v>42</v>
      </c>
      <c r="E81" s="4" t="s">
        <v>16</v>
      </c>
      <c r="F81">
        <v>0.81529516499999999</v>
      </c>
      <c r="G81">
        <v>4.7963526999999999E-2</v>
      </c>
      <c r="I81" s="14">
        <v>1.28155</v>
      </c>
      <c r="J81" s="2">
        <v>2.2939999999999999E-2</v>
      </c>
    </row>
    <row r="82" spans="1:10">
      <c r="A82" t="s">
        <v>11</v>
      </c>
      <c r="B82" t="s">
        <v>44</v>
      </c>
      <c r="C82" s="6" t="s">
        <v>47</v>
      </c>
      <c r="D82" t="s">
        <v>27</v>
      </c>
      <c r="E82" s="4" t="s">
        <v>16</v>
      </c>
      <c r="F82">
        <v>0.94788863599999995</v>
      </c>
      <c r="G82">
        <v>7.6133543999999997E-2</v>
      </c>
      <c r="I82" s="2">
        <v>0.23799999999999999</v>
      </c>
    </row>
    <row r="83" spans="1:10">
      <c r="A83" t="s">
        <v>11</v>
      </c>
      <c r="B83" t="s">
        <v>44</v>
      </c>
      <c r="C83" s="6" t="s">
        <v>47</v>
      </c>
      <c r="D83" t="s">
        <v>33</v>
      </c>
      <c r="E83" s="4" t="s">
        <v>16</v>
      </c>
      <c r="F83">
        <v>0.94788863599999995</v>
      </c>
      <c r="G83">
        <v>0.26902685900000001</v>
      </c>
      <c r="I83" s="2">
        <v>0.35004029446153817</v>
      </c>
      <c r="J83" s="2">
        <v>1.5031240507646445E-2</v>
      </c>
    </row>
    <row r="84" spans="1:10">
      <c r="A84" t="s">
        <v>11</v>
      </c>
      <c r="B84" t="s">
        <v>44</v>
      </c>
      <c r="C84" s="6" t="s">
        <v>47</v>
      </c>
      <c r="D84" t="s">
        <v>34</v>
      </c>
      <c r="E84" s="4" t="s">
        <v>16</v>
      </c>
      <c r="F84">
        <v>0.94788863599999995</v>
      </c>
      <c r="G84">
        <v>0.27426220299999998</v>
      </c>
      <c r="I84" s="2">
        <v>0.73333333333333339</v>
      </c>
    </row>
    <row r="85" spans="1:10">
      <c r="A85" t="s">
        <v>12</v>
      </c>
      <c r="B85" t="s">
        <v>44</v>
      </c>
      <c r="C85" s="6" t="s">
        <v>47</v>
      </c>
      <c r="D85" t="s">
        <v>48</v>
      </c>
      <c r="E85" s="4" t="s">
        <v>16</v>
      </c>
      <c r="F85">
        <v>0.30198440999999998</v>
      </c>
      <c r="G85">
        <v>3.6061516000000002E-2</v>
      </c>
      <c r="I85" s="2">
        <v>0.43549999999999994</v>
      </c>
      <c r="J85" s="2">
        <v>0.19050000000000006</v>
      </c>
    </row>
    <row r="86" spans="1:10">
      <c r="A86" t="s">
        <v>12</v>
      </c>
      <c r="B86" t="s">
        <v>44</v>
      </c>
      <c r="C86" s="6" t="s">
        <v>47</v>
      </c>
      <c r="D86" t="s">
        <v>33</v>
      </c>
      <c r="E86" s="4" t="s">
        <v>16</v>
      </c>
      <c r="F86">
        <v>0.26882066999999998</v>
      </c>
      <c r="G86">
        <v>0.25799855100000002</v>
      </c>
      <c r="I86" s="2">
        <v>0.35004029446153817</v>
      </c>
      <c r="J86" s="2">
        <v>1.5031240507646445E-2</v>
      </c>
    </row>
    <row r="87" spans="1:10">
      <c r="A87" t="s">
        <v>12</v>
      </c>
      <c r="B87" t="s">
        <v>44</v>
      </c>
      <c r="C87" s="6" t="s">
        <v>47</v>
      </c>
      <c r="D87" t="s">
        <v>33</v>
      </c>
      <c r="E87" s="4" t="s">
        <v>16</v>
      </c>
      <c r="F87">
        <v>0.26882066999999998</v>
      </c>
      <c r="G87">
        <v>0.25799855100000002</v>
      </c>
      <c r="I87" s="2">
        <v>0.35004029446153817</v>
      </c>
      <c r="J87" s="2">
        <v>1.5031240507646445E-2</v>
      </c>
    </row>
    <row r="88" spans="1:10">
      <c r="A88" t="s">
        <v>12</v>
      </c>
      <c r="B88" t="s">
        <v>44</v>
      </c>
      <c r="C88" s="6" t="s">
        <v>47</v>
      </c>
      <c r="D88" t="s">
        <v>26</v>
      </c>
      <c r="E88" s="4" t="s">
        <v>16</v>
      </c>
      <c r="F88">
        <v>0.19706237600000001</v>
      </c>
      <c r="G88">
        <v>2.4356400000000002E-3</v>
      </c>
      <c r="I88" s="2">
        <v>0.20391162187740522</v>
      </c>
      <c r="J88" s="2">
        <v>2.1940760290998104E-2</v>
      </c>
    </row>
    <row r="89" spans="1:10">
      <c r="A89" t="s">
        <v>12</v>
      </c>
      <c r="B89" t="s">
        <v>44</v>
      </c>
      <c r="C89" s="5" t="s">
        <v>47</v>
      </c>
      <c r="D89" t="s">
        <v>26</v>
      </c>
      <c r="E89" s="4" t="s">
        <v>7</v>
      </c>
      <c r="F89">
        <v>0.140437659331374</v>
      </c>
      <c r="G89">
        <v>4.567364E-3</v>
      </c>
      <c r="I89" s="2">
        <v>0.20391162187740522</v>
      </c>
      <c r="J89" s="2">
        <v>2.1940760290998104E-2</v>
      </c>
    </row>
    <row r="90" spans="1:10">
      <c r="A90" t="s">
        <v>31</v>
      </c>
      <c r="B90" t="s">
        <v>44</v>
      </c>
      <c r="C90" s="6" t="s">
        <v>47</v>
      </c>
      <c r="D90" t="s">
        <v>49</v>
      </c>
      <c r="E90" s="4" t="s">
        <v>16</v>
      </c>
      <c r="F90">
        <v>0.494105842920327</v>
      </c>
      <c r="G90">
        <v>1.2030463353</v>
      </c>
      <c r="I90" s="2">
        <f>LN(6.15/0.05)/(12)</f>
        <v>0.4010153629477014</v>
      </c>
      <c r="J90" s="2">
        <v>2.0688440063171341E-3</v>
      </c>
    </row>
    <row r="91" spans="1:10">
      <c r="A91" t="s">
        <v>31</v>
      </c>
      <c r="B91" t="s">
        <v>44</v>
      </c>
      <c r="C91" s="6" t="s">
        <v>47</v>
      </c>
      <c r="D91" t="s">
        <v>50</v>
      </c>
      <c r="E91" s="4" t="s">
        <v>16</v>
      </c>
      <c r="F91">
        <v>0.26858053639044599</v>
      </c>
      <c r="G91">
        <v>0.2343602008</v>
      </c>
      <c r="I91" s="10">
        <v>0.25552208280777439</v>
      </c>
      <c r="J91" s="2">
        <v>0.15112516876649368</v>
      </c>
    </row>
    <row r="92" spans="1:10">
      <c r="A92" t="s">
        <v>13</v>
      </c>
      <c r="B92" t="s">
        <v>44</v>
      </c>
      <c r="C92" s="6" t="s">
        <v>47</v>
      </c>
      <c r="D92" t="s">
        <v>30</v>
      </c>
      <c r="E92" s="4" t="s">
        <v>16</v>
      </c>
      <c r="F92">
        <v>0.25918406999999999</v>
      </c>
      <c r="G92">
        <v>0.20589532099999999</v>
      </c>
      <c r="I92" s="2">
        <v>0.25552208280777439</v>
      </c>
      <c r="J92" s="2">
        <v>0.15112516876649368</v>
      </c>
    </row>
    <row r="93" spans="1:10">
      <c r="A93" t="s">
        <v>13</v>
      </c>
      <c r="B93" t="s">
        <v>44</v>
      </c>
      <c r="C93" s="6" t="s">
        <v>47</v>
      </c>
      <c r="D93" t="s">
        <v>26</v>
      </c>
      <c r="E93" s="4" t="s">
        <v>16</v>
      </c>
      <c r="F93">
        <v>0.17079011099999999</v>
      </c>
      <c r="G93">
        <v>2.3724829999999999E-3</v>
      </c>
      <c r="I93" s="10">
        <f>LN(2.5/0.3)/(24-16)</f>
        <v>0.26503294202501138</v>
      </c>
    </row>
    <row r="94" spans="1:10">
      <c r="A94" t="s">
        <v>13</v>
      </c>
      <c r="B94" t="s">
        <v>44</v>
      </c>
      <c r="C94" s="6" t="s">
        <v>47</v>
      </c>
      <c r="D94" t="s">
        <v>26</v>
      </c>
      <c r="E94" s="4" t="s">
        <v>7</v>
      </c>
      <c r="F94">
        <v>0.14207077683396899</v>
      </c>
      <c r="G94">
        <v>3.3127429999999999E-3</v>
      </c>
      <c r="I94" s="10">
        <f>LN(2.5/0.3)/(24-16)</f>
        <v>0.26503294202501138</v>
      </c>
    </row>
    <row r="95" spans="1:10">
      <c r="A95" t="s">
        <v>14</v>
      </c>
      <c r="B95" t="s">
        <v>44</v>
      </c>
      <c r="C95" s="6" t="s">
        <v>47</v>
      </c>
      <c r="D95" t="s">
        <v>34</v>
      </c>
      <c r="E95" s="4" t="s">
        <v>16</v>
      </c>
      <c r="F95">
        <v>0.44849669800000003</v>
      </c>
      <c r="G95">
        <v>1.0515379E-2</v>
      </c>
      <c r="I95" s="2">
        <v>0.73333333333333339</v>
      </c>
    </row>
    <row r="96" spans="1:10">
      <c r="A96" t="s">
        <v>14</v>
      </c>
      <c r="B96" t="s">
        <v>44</v>
      </c>
      <c r="C96" s="6" t="s">
        <v>47</v>
      </c>
      <c r="D96" t="s">
        <v>26</v>
      </c>
      <c r="E96" s="4" t="s">
        <v>16</v>
      </c>
      <c r="F96">
        <v>0.36161737999999999</v>
      </c>
      <c r="G96">
        <v>2.8712989999999999E-3</v>
      </c>
      <c r="I96" s="2">
        <v>0.57333333333333325</v>
      </c>
    </row>
    <row r="97" spans="1:10">
      <c r="A97" t="s">
        <v>14</v>
      </c>
      <c r="B97" t="s">
        <v>44</v>
      </c>
      <c r="C97" s="6" t="s">
        <v>47</v>
      </c>
      <c r="D97" t="s">
        <v>26</v>
      </c>
      <c r="E97" s="4" t="s">
        <v>7</v>
      </c>
      <c r="F97">
        <v>0.32732475367939501</v>
      </c>
      <c r="G97">
        <v>3.3127429999999999E-3</v>
      </c>
      <c r="I97" s="2">
        <v>0.57333333333333325</v>
      </c>
    </row>
    <row r="98" spans="1:10">
      <c r="A98" t="s">
        <v>15</v>
      </c>
      <c r="B98" t="s">
        <v>44</v>
      </c>
      <c r="C98" s="6" t="s">
        <v>47</v>
      </c>
      <c r="D98" t="s">
        <v>17</v>
      </c>
      <c r="E98" s="4" t="s">
        <v>16</v>
      </c>
      <c r="F98">
        <v>0.85115801563496696</v>
      </c>
      <c r="G98">
        <v>0.71734354877999995</v>
      </c>
      <c r="I98" s="2">
        <v>0.24499999999999988</v>
      </c>
    </row>
    <row r="99" spans="1:10">
      <c r="A99" t="s">
        <v>15</v>
      </c>
      <c r="B99" t="s">
        <v>44</v>
      </c>
      <c r="C99" s="6" t="s">
        <v>47</v>
      </c>
      <c r="D99" t="s">
        <v>32</v>
      </c>
      <c r="E99" s="4" t="s">
        <v>16</v>
      </c>
      <c r="F99">
        <v>0.49401333614811299</v>
      </c>
      <c r="G99">
        <v>4.5994910395999997E-2</v>
      </c>
      <c r="I99" s="2">
        <v>0.47750000000000004</v>
      </c>
    </row>
    <row r="100" spans="1:10">
      <c r="A100" t="s">
        <v>15</v>
      </c>
      <c r="B100" t="s">
        <v>44</v>
      </c>
      <c r="C100" s="5" t="s">
        <v>47</v>
      </c>
      <c r="D100" t="s">
        <v>17</v>
      </c>
      <c r="E100" s="4" t="s">
        <v>7</v>
      </c>
      <c r="F100">
        <v>0.45677952516096298</v>
      </c>
      <c r="G100">
        <v>3.581253E-3</v>
      </c>
      <c r="I100" s="2">
        <v>0.43549999999999994</v>
      </c>
      <c r="J100" s="2">
        <v>0.19050000000000006</v>
      </c>
    </row>
    <row r="101" spans="1:10">
      <c r="A101" t="s">
        <v>8</v>
      </c>
      <c r="B101" t="s">
        <v>44</v>
      </c>
      <c r="C101" s="6" t="s">
        <v>46</v>
      </c>
      <c r="D101" s="2" t="s">
        <v>17</v>
      </c>
      <c r="E101" s="4" t="s">
        <v>16</v>
      </c>
      <c r="F101">
        <v>1.4420725775448799</v>
      </c>
      <c r="G101">
        <v>4.2294526079999999</v>
      </c>
      <c r="I101" s="2">
        <v>0.626</v>
      </c>
    </row>
    <row r="102" spans="1:10">
      <c r="A102" t="s">
        <v>8</v>
      </c>
      <c r="B102" t="s">
        <v>44</v>
      </c>
      <c r="C102" t="s">
        <v>46</v>
      </c>
      <c r="D102" s="2" t="s">
        <v>17</v>
      </c>
      <c r="E102" s="4" t="s">
        <v>7</v>
      </c>
      <c r="F102">
        <v>2.1196974546001199E-2</v>
      </c>
      <c r="G102">
        <v>1.021423226</v>
      </c>
      <c r="I102" s="2">
        <v>0.43549999999999994</v>
      </c>
      <c r="J102" s="2">
        <v>0.19050000000000006</v>
      </c>
    </row>
    <row r="103" spans="1:10">
      <c r="A103" t="s">
        <v>8</v>
      </c>
      <c r="B103" t="s">
        <v>44</v>
      </c>
      <c r="C103" s="6" t="s">
        <v>46</v>
      </c>
      <c r="D103" t="s">
        <v>28</v>
      </c>
      <c r="E103" s="4" t="s">
        <v>16</v>
      </c>
      <c r="F103">
        <v>0.82439827147156697</v>
      </c>
      <c r="G103">
        <v>2.2805081060000001</v>
      </c>
      <c r="I103" s="2">
        <v>0.46200000000000002</v>
      </c>
    </row>
    <row r="104" spans="1:10">
      <c r="A104" t="s">
        <v>8</v>
      </c>
      <c r="B104" t="s">
        <v>44</v>
      </c>
      <c r="C104" s="6" t="s">
        <v>46</v>
      </c>
      <c r="D104" s="2" t="s">
        <v>18</v>
      </c>
      <c r="E104" s="4" t="s">
        <v>16</v>
      </c>
      <c r="F104">
        <v>0.82439827147156697</v>
      </c>
      <c r="G104">
        <v>2.2805081060000001</v>
      </c>
      <c r="I104" s="2">
        <v>0.43549999999999994</v>
      </c>
      <c r="J104" s="2">
        <v>0.19050000000000006</v>
      </c>
    </row>
    <row r="105" spans="1:10">
      <c r="A105" t="s">
        <v>8</v>
      </c>
      <c r="B105" t="s">
        <v>44</v>
      </c>
      <c r="C105" s="6" t="s">
        <v>46</v>
      </c>
      <c r="D105" t="s">
        <v>27</v>
      </c>
      <c r="E105" s="4" t="s">
        <v>16</v>
      </c>
      <c r="F105">
        <v>0.41915757654123798</v>
      </c>
      <c r="G105">
        <v>1.520679959</v>
      </c>
      <c r="I105" s="2">
        <v>0.23799999999999999</v>
      </c>
    </row>
    <row r="106" spans="1:10">
      <c r="A106" t="s">
        <v>8</v>
      </c>
      <c r="B106" t="s">
        <v>44</v>
      </c>
      <c r="C106" s="6" t="s">
        <v>46</v>
      </c>
      <c r="D106" t="s">
        <v>23</v>
      </c>
      <c r="E106" s="4" t="s">
        <v>16</v>
      </c>
      <c r="F106">
        <v>0.39903554187506102</v>
      </c>
      <c r="G106">
        <v>1.4903865890000001</v>
      </c>
      <c r="I106" s="2">
        <v>0.23599999999999999</v>
      </c>
    </row>
    <row r="107" spans="1:10">
      <c r="A107" t="s">
        <v>8</v>
      </c>
      <c r="B107" t="s">
        <v>44</v>
      </c>
      <c r="C107" s="6" t="s">
        <v>46</v>
      </c>
      <c r="D107" t="s">
        <v>21</v>
      </c>
      <c r="E107" s="4" t="s">
        <v>16</v>
      </c>
      <c r="F107">
        <v>7.6516084194506298E-2</v>
      </c>
      <c r="G107">
        <v>1.0795195529999999</v>
      </c>
      <c r="I107" s="2">
        <v>0.33723268654470817</v>
      </c>
      <c r="J107" s="2">
        <v>9.0232686544708035E-2</v>
      </c>
    </row>
    <row r="108" spans="1:10">
      <c r="A108" t="s">
        <v>8</v>
      </c>
      <c r="B108" t="s">
        <v>44</v>
      </c>
      <c r="C108" s="6" t="s">
        <v>46</v>
      </c>
      <c r="D108" t="s">
        <v>20</v>
      </c>
      <c r="E108" s="4" t="s">
        <v>16</v>
      </c>
      <c r="F108">
        <v>6.2059267796051802E-2</v>
      </c>
      <c r="G108">
        <v>1.064025405</v>
      </c>
      <c r="I108" s="2">
        <v>0.25552208280777439</v>
      </c>
      <c r="J108" s="2">
        <v>0.15112516876649368</v>
      </c>
    </row>
    <row r="109" spans="1:10">
      <c r="A109" t="s">
        <v>8</v>
      </c>
      <c r="B109" t="s">
        <v>44</v>
      </c>
      <c r="C109" s="6" t="s">
        <v>46</v>
      </c>
      <c r="D109" t="s">
        <v>25</v>
      </c>
      <c r="E109" s="4" t="s">
        <v>16</v>
      </c>
      <c r="F109">
        <v>4.1125738209469798E-2</v>
      </c>
      <c r="G109">
        <v>1.041983114</v>
      </c>
      <c r="I109" s="2">
        <v>0.151</v>
      </c>
    </row>
    <row r="110" spans="1:10">
      <c r="A110" t="s">
        <v>8</v>
      </c>
      <c r="B110" t="s">
        <v>44</v>
      </c>
      <c r="C110" t="s">
        <v>46</v>
      </c>
      <c r="D110" s="2" t="s">
        <v>26</v>
      </c>
      <c r="E110" s="4" t="s">
        <v>7</v>
      </c>
      <c r="F110">
        <v>6.8414510130770604E-3</v>
      </c>
      <c r="G110">
        <v>1.006864907</v>
      </c>
      <c r="I110" s="2">
        <v>0.31456947430893745</v>
      </c>
      <c r="J110" s="2">
        <v>0.15114041843449166</v>
      </c>
    </row>
    <row r="111" spans="1:10">
      <c r="A111" t="s">
        <v>8</v>
      </c>
      <c r="B111" t="s">
        <v>44</v>
      </c>
      <c r="C111" s="6" t="s">
        <v>46</v>
      </c>
      <c r="D111" s="2" t="s">
        <v>26</v>
      </c>
      <c r="E111" s="4" t="s">
        <v>16</v>
      </c>
      <c r="F111">
        <v>4.1125738209469798E-2</v>
      </c>
      <c r="G111">
        <v>1.041983114</v>
      </c>
      <c r="I111" s="2">
        <v>0.216</v>
      </c>
    </row>
    <row r="112" spans="1:10">
      <c r="A112" t="s">
        <v>8</v>
      </c>
      <c r="B112" t="s">
        <v>44</v>
      </c>
      <c r="C112" s="6" t="s">
        <v>46</v>
      </c>
      <c r="D112" t="s">
        <v>22</v>
      </c>
      <c r="E112" s="4" t="s">
        <v>16</v>
      </c>
      <c r="F112">
        <v>2.4663378992342298E-2</v>
      </c>
      <c r="G112">
        <v>1.024970036</v>
      </c>
      <c r="I112" s="2">
        <v>0.246</v>
      </c>
    </row>
    <row r="113" spans="1:10">
      <c r="A113" t="s">
        <v>8</v>
      </c>
      <c r="B113" t="s">
        <v>44</v>
      </c>
      <c r="C113" s="6" t="s">
        <v>46</v>
      </c>
      <c r="D113" t="s">
        <v>24</v>
      </c>
      <c r="E113" s="4" t="s">
        <v>16</v>
      </c>
      <c r="F113">
        <v>1.32394397595918E-2</v>
      </c>
      <c r="G113">
        <v>1.013327469</v>
      </c>
      <c r="I113" s="2">
        <v>0.40500000000000003</v>
      </c>
    </row>
    <row r="114" spans="1:10">
      <c r="A114" t="s">
        <v>8</v>
      </c>
      <c r="B114" t="s">
        <v>44</v>
      </c>
      <c r="C114" s="6" t="s">
        <v>46</v>
      </c>
      <c r="D114" t="s">
        <v>19</v>
      </c>
      <c r="E114" s="4" t="s">
        <v>16</v>
      </c>
      <c r="F114">
        <v>7.6105895543994596E-3</v>
      </c>
      <c r="G114">
        <v>1.0076396240000001</v>
      </c>
      <c r="I114" s="2">
        <v>0.43549999999999994</v>
      </c>
      <c r="J114" s="2">
        <v>0.19050000000000006</v>
      </c>
    </row>
    <row r="115" spans="1:10">
      <c r="A115" t="s">
        <v>9</v>
      </c>
      <c r="B115" t="s">
        <v>44</v>
      </c>
      <c r="C115" t="s">
        <v>46</v>
      </c>
      <c r="D115" t="s">
        <v>35</v>
      </c>
      <c r="E115" s="4" t="s">
        <v>7</v>
      </c>
      <c r="F115">
        <v>0.25340113847490597</v>
      </c>
      <c r="G115">
        <v>1.2884</v>
      </c>
      <c r="I115" s="14">
        <v>0.36287999999999998</v>
      </c>
      <c r="J115" s="2">
        <v>3.0929999999999998E-3</v>
      </c>
    </row>
    <row r="116" spans="1:10">
      <c r="A116" t="s">
        <v>9</v>
      </c>
      <c r="B116" t="s">
        <v>44</v>
      </c>
      <c r="C116" s="6" t="s">
        <v>46</v>
      </c>
      <c r="D116" t="s">
        <v>35</v>
      </c>
      <c r="E116" s="4" t="s">
        <v>16</v>
      </c>
      <c r="F116">
        <v>0.27986050899999998</v>
      </c>
      <c r="G116">
        <v>1.3229452610000001</v>
      </c>
      <c r="I116" s="14">
        <v>0.36287999999999998</v>
      </c>
      <c r="J116" s="2">
        <v>3.0929999999999998E-3</v>
      </c>
    </row>
    <row r="117" spans="1:10">
      <c r="A117" t="s">
        <v>9</v>
      </c>
      <c r="B117" t="s">
        <v>44</v>
      </c>
      <c r="C117" s="6" t="s">
        <v>46</v>
      </c>
      <c r="D117" t="s">
        <v>36</v>
      </c>
      <c r="E117" s="4" t="s">
        <v>16</v>
      </c>
      <c r="F117">
        <v>0.262120994</v>
      </c>
      <c r="G117">
        <v>1.299683787</v>
      </c>
      <c r="I117" s="14">
        <v>1.25604</v>
      </c>
      <c r="J117" s="2">
        <v>4.6940000000000003E-2</v>
      </c>
    </row>
    <row r="118" spans="1:10">
      <c r="A118" t="s">
        <v>9</v>
      </c>
      <c r="B118" t="s">
        <v>44</v>
      </c>
      <c r="C118" s="6" t="s">
        <v>46</v>
      </c>
      <c r="D118" t="s">
        <v>42</v>
      </c>
      <c r="E118" s="4" t="s">
        <v>16</v>
      </c>
      <c r="F118">
        <v>0.14404967699999999</v>
      </c>
      <c r="G118">
        <v>1.154941481</v>
      </c>
      <c r="I118" s="14">
        <v>1.28155</v>
      </c>
      <c r="J118" s="2">
        <v>2.2939999999999999E-2</v>
      </c>
    </row>
    <row r="119" spans="1:10">
      <c r="A119" t="s">
        <v>9</v>
      </c>
      <c r="B119" t="s">
        <v>44</v>
      </c>
      <c r="C119" s="6" t="s">
        <v>46</v>
      </c>
      <c r="D119" t="s">
        <v>39</v>
      </c>
      <c r="E119" s="4" t="s">
        <v>16</v>
      </c>
      <c r="F119">
        <v>4.1125738000000002E-2</v>
      </c>
      <c r="G119">
        <v>1.041983114</v>
      </c>
      <c r="I119" s="14">
        <v>1.8310599999999999</v>
      </c>
      <c r="J119" s="2">
        <v>7.5060000000000002E-2</v>
      </c>
    </row>
    <row r="120" spans="1:10">
      <c r="A120" t="s">
        <v>9</v>
      </c>
      <c r="B120" t="s">
        <v>44</v>
      </c>
      <c r="C120" s="6" t="s">
        <v>46</v>
      </c>
      <c r="D120" t="s">
        <v>40</v>
      </c>
      <c r="E120" s="4" t="s">
        <v>16</v>
      </c>
      <c r="F120">
        <v>4.1125738000000002E-2</v>
      </c>
      <c r="G120">
        <v>1.041983114</v>
      </c>
      <c r="I120" s="2">
        <v>2.4011</v>
      </c>
      <c r="J120" s="2">
        <v>0.11</v>
      </c>
    </row>
    <row r="121" spans="1:10">
      <c r="A121" t="s">
        <v>9</v>
      </c>
      <c r="B121" t="s">
        <v>44</v>
      </c>
      <c r="C121" s="6" t="s">
        <v>46</v>
      </c>
      <c r="D121" t="s">
        <v>41</v>
      </c>
      <c r="E121" s="4" t="s">
        <v>16</v>
      </c>
      <c r="F121">
        <v>1.0753E-2</v>
      </c>
      <c r="G121">
        <v>1.0108110210000001</v>
      </c>
      <c r="I121" s="14">
        <v>1.1262300000000001</v>
      </c>
      <c r="J121" s="2">
        <v>2.3279999999999999E-2</v>
      </c>
    </row>
    <row r="122" spans="1:10">
      <c r="A122" t="s">
        <v>9</v>
      </c>
      <c r="B122" t="s">
        <v>44</v>
      </c>
      <c r="C122" s="6" t="s">
        <v>46</v>
      </c>
      <c r="D122" t="s">
        <v>38</v>
      </c>
      <c r="E122" s="4" t="s">
        <v>16</v>
      </c>
      <c r="F122">
        <v>1.0394974E-2</v>
      </c>
      <c r="G122">
        <v>1.0104491900000001</v>
      </c>
      <c r="I122" s="14">
        <v>1.33026</v>
      </c>
      <c r="J122" s="2">
        <v>4.0989999999999999E-2</v>
      </c>
    </row>
    <row r="123" spans="1:10">
      <c r="A123" t="s">
        <v>9</v>
      </c>
      <c r="B123" t="s">
        <v>44</v>
      </c>
      <c r="C123" s="6" t="s">
        <v>46</v>
      </c>
      <c r="D123" t="s">
        <v>37</v>
      </c>
      <c r="E123" s="4" t="s">
        <v>16</v>
      </c>
      <c r="F123">
        <v>7.9646790000000005E-3</v>
      </c>
      <c r="G123">
        <v>1.007996482</v>
      </c>
      <c r="I123" s="2">
        <v>1.73447</v>
      </c>
      <c r="J123" s="2">
        <v>6.1190000000000001E-2</v>
      </c>
    </row>
    <row r="124" spans="1:10">
      <c r="A124" t="s">
        <v>9</v>
      </c>
      <c r="B124" t="s">
        <v>44</v>
      </c>
      <c r="C124" t="s">
        <v>46</v>
      </c>
      <c r="D124" t="s">
        <v>43</v>
      </c>
      <c r="E124" s="4" t="s">
        <v>7</v>
      </c>
      <c r="F124">
        <v>2.5844258278035799</v>
      </c>
      <c r="G124">
        <v>19.915205459999999</v>
      </c>
      <c r="I124" s="2">
        <v>0.31456947430893745</v>
      </c>
      <c r="J124" s="2">
        <v>0.15114041843449166</v>
      </c>
    </row>
    <row r="125" spans="1:10">
      <c r="A125" t="s">
        <v>10</v>
      </c>
      <c r="B125" t="s">
        <v>44</v>
      </c>
      <c r="C125" s="6" t="s">
        <v>46</v>
      </c>
      <c r="D125" t="s">
        <v>35</v>
      </c>
      <c r="E125" s="4" t="s">
        <v>16</v>
      </c>
      <c r="F125">
        <v>0.18798106510495699</v>
      </c>
      <c r="G125">
        <v>1.2068106643000001</v>
      </c>
      <c r="I125" s="14">
        <v>0.36287999999999998</v>
      </c>
      <c r="J125" s="2">
        <v>3.0929999999999998E-3</v>
      </c>
    </row>
    <row r="126" spans="1:10">
      <c r="A126" s="8" t="s">
        <v>10</v>
      </c>
      <c r="B126" s="8" t="s">
        <v>44</v>
      </c>
      <c r="C126" s="8" t="s">
        <v>46</v>
      </c>
      <c r="D126" s="8" t="s">
        <v>35</v>
      </c>
      <c r="E126" s="12" t="s">
        <v>7</v>
      </c>
      <c r="F126" s="8">
        <v>0</v>
      </c>
      <c r="G126" s="8">
        <v>1</v>
      </c>
      <c r="H126" s="8"/>
      <c r="I126" s="14">
        <v>0.36287999999999998</v>
      </c>
      <c r="J126" s="2">
        <v>3.0929999999999998E-3</v>
      </c>
    </row>
    <row r="127" spans="1:10">
      <c r="A127" t="s">
        <v>10</v>
      </c>
      <c r="B127" t="s">
        <v>44</v>
      </c>
      <c r="C127" s="6" t="s">
        <v>46</v>
      </c>
      <c r="D127" t="s">
        <v>29</v>
      </c>
      <c r="E127" s="4" t="s">
        <v>16</v>
      </c>
      <c r="F127">
        <v>0.62158654153499404</v>
      </c>
      <c r="G127">
        <v>1.8618796492</v>
      </c>
      <c r="I127" s="2">
        <f>LN(6.15/0.05)/(12)</f>
        <v>0.4010153629477014</v>
      </c>
      <c r="J127" s="2">
        <v>2.0688440063171341E-3</v>
      </c>
    </row>
    <row r="128" spans="1:10">
      <c r="A128" t="s">
        <v>10</v>
      </c>
      <c r="B128" t="s">
        <v>44</v>
      </c>
      <c r="C128" s="6" t="s">
        <v>46</v>
      </c>
      <c r="D128" t="s">
        <v>28</v>
      </c>
      <c r="E128" s="4" t="s">
        <v>16</v>
      </c>
      <c r="F128">
        <v>0.62158654153499404</v>
      </c>
      <c r="G128">
        <v>1.8618796492</v>
      </c>
      <c r="I128" s="2">
        <v>0.46200000000000002</v>
      </c>
    </row>
    <row r="129" spans="1:10">
      <c r="A129" t="s">
        <v>10</v>
      </c>
      <c r="B129" t="s">
        <v>44</v>
      </c>
      <c r="C129" s="6" t="s">
        <v>46</v>
      </c>
      <c r="D129" t="s">
        <v>36</v>
      </c>
      <c r="E129" s="4" t="s">
        <v>16</v>
      </c>
      <c r="F129">
        <v>0.16793054336100399</v>
      </c>
      <c r="G129">
        <v>1.1828544507000001</v>
      </c>
      <c r="I129" s="14">
        <v>1.25604</v>
      </c>
      <c r="J129" s="2">
        <v>4.6940000000000003E-2</v>
      </c>
    </row>
    <row r="130" spans="1:10">
      <c r="A130" t="s">
        <v>10</v>
      </c>
      <c r="B130" t="s">
        <v>44</v>
      </c>
      <c r="C130" s="6" t="s">
        <v>46</v>
      </c>
      <c r="D130" t="s">
        <v>17</v>
      </c>
      <c r="E130" s="4" t="s">
        <v>16</v>
      </c>
      <c r="F130">
        <v>0.80263211803471801</v>
      </c>
      <c r="G130">
        <v>2.2314065310000002</v>
      </c>
      <c r="I130" s="2">
        <v>0.43549999999999994</v>
      </c>
      <c r="J130" s="2">
        <v>0.19050000000000006</v>
      </c>
    </row>
    <row r="131" spans="1:10">
      <c r="A131" t="s">
        <v>10</v>
      </c>
      <c r="B131" t="s">
        <v>44</v>
      </c>
      <c r="C131" t="s">
        <v>46</v>
      </c>
      <c r="D131" t="s">
        <v>17</v>
      </c>
      <c r="E131" s="4" t="s">
        <v>7</v>
      </c>
      <c r="F131">
        <v>0.44813553300391901</v>
      </c>
      <c r="G131">
        <v>1.5653908433999999</v>
      </c>
      <c r="I131" s="2">
        <v>0.43549999999999994</v>
      </c>
      <c r="J131" s="2">
        <v>0.19050000000000006</v>
      </c>
    </row>
    <row r="132" spans="1:10">
      <c r="A132" t="s">
        <v>10</v>
      </c>
      <c r="B132" t="s">
        <v>44</v>
      </c>
      <c r="C132" s="6" t="s">
        <v>46</v>
      </c>
      <c r="D132" t="s">
        <v>18</v>
      </c>
      <c r="E132" s="4" t="s">
        <v>16</v>
      </c>
      <c r="F132">
        <v>0.62158654153499404</v>
      </c>
      <c r="G132">
        <v>1.8618796492</v>
      </c>
      <c r="I132" s="2">
        <v>0.59899999999999998</v>
      </c>
    </row>
    <row r="133" spans="1:10">
      <c r="A133" t="s">
        <v>10</v>
      </c>
      <c r="B133" t="s">
        <v>44</v>
      </c>
      <c r="C133" s="6" t="s">
        <v>46</v>
      </c>
      <c r="D133" t="s">
        <v>19</v>
      </c>
      <c r="E133" s="4" t="s">
        <v>16</v>
      </c>
      <c r="F133">
        <v>0.80263211803471801</v>
      </c>
      <c r="G133">
        <v>2.2314065310000002</v>
      </c>
      <c r="I133" s="2">
        <v>0.45600000000000002</v>
      </c>
    </row>
    <row r="134" spans="1:10">
      <c r="A134" t="s">
        <v>10</v>
      </c>
      <c r="B134" t="s">
        <v>44</v>
      </c>
      <c r="C134" s="6" t="s">
        <v>46</v>
      </c>
      <c r="D134" t="s">
        <v>32</v>
      </c>
      <c r="E134" s="4" t="s">
        <v>16</v>
      </c>
      <c r="F134">
        <v>0.28192596063048198</v>
      </c>
      <c r="G134">
        <v>1.3256805638</v>
      </c>
      <c r="I134" s="2">
        <v>0.47750000000000004</v>
      </c>
    </row>
    <row r="135" spans="1:10">
      <c r="A135" t="s">
        <v>10</v>
      </c>
      <c r="B135" t="s">
        <v>44</v>
      </c>
      <c r="C135" s="6" t="s">
        <v>46</v>
      </c>
      <c r="D135" t="s">
        <v>37</v>
      </c>
      <c r="E135" s="4" t="s">
        <v>16</v>
      </c>
      <c r="F135">
        <v>0.105740859088092</v>
      </c>
      <c r="G135">
        <v>1.1115337953</v>
      </c>
      <c r="I135" s="2">
        <v>1.73447</v>
      </c>
      <c r="J135" s="2">
        <v>6.1190000000000001E-2</v>
      </c>
    </row>
    <row r="136" spans="1:10">
      <c r="A136" t="s">
        <v>10</v>
      </c>
      <c r="B136" t="s">
        <v>44</v>
      </c>
      <c r="C136" s="6" t="s">
        <v>46</v>
      </c>
      <c r="D136" t="s">
        <v>30</v>
      </c>
      <c r="E136" s="4" t="s">
        <v>16</v>
      </c>
      <c r="F136">
        <v>0.29193046010963503</v>
      </c>
      <c r="G136">
        <v>1.3390098998</v>
      </c>
      <c r="I136" s="2">
        <v>0.25552208280777439</v>
      </c>
      <c r="J136" s="2">
        <v>0.15112516876649368</v>
      </c>
    </row>
    <row r="137" spans="1:10">
      <c r="A137" t="s">
        <v>10</v>
      </c>
      <c r="B137" t="s">
        <v>44</v>
      </c>
      <c r="C137" s="6" t="s">
        <v>46</v>
      </c>
      <c r="D137" t="s">
        <v>20</v>
      </c>
      <c r="E137" s="4" t="s">
        <v>16</v>
      </c>
      <c r="F137">
        <v>0.31868176766167999</v>
      </c>
      <c r="G137">
        <v>1.3753135860000001</v>
      </c>
      <c r="I137" s="2">
        <v>0.33723268654470817</v>
      </c>
      <c r="J137" s="2">
        <v>9.0232686544708035E-2</v>
      </c>
    </row>
    <row r="138" spans="1:10">
      <c r="A138" t="s">
        <v>10</v>
      </c>
      <c r="B138" t="s">
        <v>44</v>
      </c>
      <c r="C138" s="6" t="s">
        <v>46</v>
      </c>
      <c r="D138" t="s">
        <v>38</v>
      </c>
      <c r="E138" s="4" t="s">
        <v>16</v>
      </c>
      <c r="F138">
        <v>0.30785710113324999</v>
      </c>
      <c r="G138">
        <v>1.3605065601999999</v>
      </c>
      <c r="I138" s="14">
        <v>1.33026</v>
      </c>
      <c r="J138" s="2">
        <v>4.0989999999999999E-2</v>
      </c>
    </row>
    <row r="139" spans="1:10">
      <c r="A139" t="s">
        <v>10</v>
      </c>
      <c r="B139" t="s">
        <v>44</v>
      </c>
      <c r="C139" s="6" t="s">
        <v>46</v>
      </c>
      <c r="D139" t="s">
        <v>21</v>
      </c>
      <c r="E139" s="4" t="s">
        <v>16</v>
      </c>
      <c r="F139">
        <v>0.16544766641785999</v>
      </c>
      <c r="G139">
        <v>1.1799212116</v>
      </c>
      <c r="I139" s="2">
        <v>0.46800000000000003</v>
      </c>
    </row>
    <row r="140" spans="1:10">
      <c r="A140" t="s">
        <v>10</v>
      </c>
      <c r="B140" t="s">
        <v>44</v>
      </c>
      <c r="C140" s="6" t="s">
        <v>46</v>
      </c>
      <c r="D140" t="s">
        <v>39</v>
      </c>
      <c r="E140" s="4" t="s">
        <v>16</v>
      </c>
      <c r="F140">
        <v>0.47110161892189101</v>
      </c>
      <c r="G140">
        <v>1.6017577483000001</v>
      </c>
      <c r="I140" s="14">
        <v>1.8310599999999999</v>
      </c>
      <c r="J140" s="2">
        <v>7.5060000000000002E-2</v>
      </c>
    </row>
    <row r="141" spans="1:10">
      <c r="A141" t="s">
        <v>10</v>
      </c>
      <c r="B141" t="s">
        <v>44</v>
      </c>
      <c r="C141" s="6" t="s">
        <v>46</v>
      </c>
      <c r="D141" t="s">
        <v>22</v>
      </c>
      <c r="E141" s="4" t="s">
        <v>16</v>
      </c>
      <c r="F141">
        <v>0.281535275669548</v>
      </c>
      <c r="G141">
        <v>1.3251627415</v>
      </c>
      <c r="I141" s="2">
        <v>0.246</v>
      </c>
    </row>
    <row r="142" spans="1:10">
      <c r="A142" t="s">
        <v>10</v>
      </c>
      <c r="B142" t="s">
        <v>44</v>
      </c>
      <c r="C142" s="6" t="s">
        <v>46</v>
      </c>
      <c r="D142" t="s">
        <v>23</v>
      </c>
      <c r="E142" s="4" t="s">
        <v>16</v>
      </c>
      <c r="F142">
        <v>0.14179447303671699</v>
      </c>
      <c r="G142">
        <v>1.1523397873000001</v>
      </c>
      <c r="I142" s="2">
        <v>0.23599999999999999</v>
      </c>
    </row>
    <row r="143" spans="1:10">
      <c r="A143" t="s">
        <v>10</v>
      </c>
      <c r="B143" t="s">
        <v>44</v>
      </c>
      <c r="C143" s="6" t="s">
        <v>46</v>
      </c>
      <c r="D143" t="s">
        <v>24</v>
      </c>
      <c r="E143" s="4" t="s">
        <v>16</v>
      </c>
      <c r="F143">
        <v>0.219847731742739</v>
      </c>
      <c r="G143">
        <v>1.2458870071000001</v>
      </c>
      <c r="I143" s="2">
        <v>0.40500000000000003</v>
      </c>
    </row>
    <row r="144" spans="1:10">
      <c r="A144" t="s">
        <v>10</v>
      </c>
      <c r="B144" t="s">
        <v>44</v>
      </c>
      <c r="C144" s="6" t="s">
        <v>46</v>
      </c>
      <c r="D144" t="s">
        <v>51</v>
      </c>
      <c r="E144" s="4" t="s">
        <v>16</v>
      </c>
      <c r="F144">
        <v>0.29525474433357202</v>
      </c>
      <c r="G144">
        <v>1.3434685560999999</v>
      </c>
      <c r="I144" s="2">
        <v>2.4011</v>
      </c>
      <c r="J144" s="2">
        <v>0.11</v>
      </c>
    </row>
    <row r="145" spans="1:10">
      <c r="A145" t="s">
        <v>10</v>
      </c>
      <c r="B145" t="s">
        <v>44</v>
      </c>
      <c r="C145" t="s">
        <v>46</v>
      </c>
      <c r="D145" t="s">
        <v>43</v>
      </c>
      <c r="E145" s="4" t="s">
        <v>7</v>
      </c>
      <c r="F145">
        <v>0.493816755994471</v>
      </c>
      <c r="G145">
        <v>1.6385582773</v>
      </c>
      <c r="I145" s="2">
        <v>2.4011</v>
      </c>
      <c r="J145" s="2">
        <v>0.11</v>
      </c>
    </row>
    <row r="146" spans="1:10">
      <c r="A146" t="s">
        <v>10</v>
      </c>
      <c r="B146" t="s">
        <v>44</v>
      </c>
      <c r="C146" s="6" t="s">
        <v>46</v>
      </c>
      <c r="D146" t="s">
        <v>25</v>
      </c>
      <c r="E146" s="4" t="s">
        <v>16</v>
      </c>
      <c r="F146">
        <v>0.29887910681242402</v>
      </c>
      <c r="G146">
        <v>1.3483466076999999</v>
      </c>
      <c r="I146" s="2">
        <v>0.151</v>
      </c>
    </row>
    <row r="147" spans="1:10">
      <c r="A147" t="s">
        <v>10</v>
      </c>
      <c r="B147" t="s">
        <v>44</v>
      </c>
      <c r="C147" s="6" t="s">
        <v>46</v>
      </c>
      <c r="D147" t="s">
        <v>26</v>
      </c>
      <c r="E147" s="4" t="s">
        <v>16</v>
      </c>
      <c r="F147">
        <v>0.28152953967836603</v>
      </c>
      <c r="G147">
        <v>1.3251551403999999</v>
      </c>
      <c r="I147" s="2">
        <v>0.31456947430893745</v>
      </c>
      <c r="J147" s="2">
        <v>0.15114041843449166</v>
      </c>
    </row>
    <row r="148" spans="1:10">
      <c r="A148" t="s">
        <v>10</v>
      </c>
      <c r="B148" t="s">
        <v>44</v>
      </c>
      <c r="C148" t="s">
        <v>46</v>
      </c>
      <c r="D148" t="s">
        <v>26</v>
      </c>
      <c r="E148" s="4" t="s">
        <v>7</v>
      </c>
      <c r="F148">
        <v>0.45907369630657902</v>
      </c>
      <c r="G148">
        <v>1.5826073307999999</v>
      </c>
      <c r="I148" s="2">
        <v>0.31456947430893745</v>
      </c>
      <c r="J148" s="2">
        <v>0.15114041843449166</v>
      </c>
    </row>
    <row r="149" spans="1:10">
      <c r="A149" t="s">
        <v>10</v>
      </c>
      <c r="B149" t="s">
        <v>44</v>
      </c>
      <c r="C149" s="6" t="s">
        <v>46</v>
      </c>
      <c r="D149" t="s">
        <v>41</v>
      </c>
      <c r="E149" s="4" t="s">
        <v>16</v>
      </c>
      <c r="F149">
        <v>0.147525161416769</v>
      </c>
      <c r="G149">
        <v>1.1589624456000001</v>
      </c>
      <c r="I149" s="14">
        <v>1.1262300000000001</v>
      </c>
      <c r="J149" s="2">
        <v>2.3279999999999999E-2</v>
      </c>
    </row>
    <row r="150" spans="1:10">
      <c r="A150" t="s">
        <v>10</v>
      </c>
      <c r="B150" t="s">
        <v>44</v>
      </c>
      <c r="C150" s="6" t="s">
        <v>46</v>
      </c>
      <c r="D150" t="s">
        <v>42</v>
      </c>
      <c r="E150" s="4" t="s">
        <v>16</v>
      </c>
      <c r="F150">
        <v>0.19727449143902401</v>
      </c>
      <c r="G150">
        <v>1.2180783469000001</v>
      </c>
      <c r="I150" s="14">
        <v>1.28155</v>
      </c>
      <c r="J150" s="2">
        <v>2.2939999999999999E-2</v>
      </c>
    </row>
    <row r="151" spans="1:10">
      <c r="A151" t="s">
        <v>10</v>
      </c>
      <c r="B151" t="s">
        <v>44</v>
      </c>
      <c r="C151" s="6" t="s">
        <v>46</v>
      </c>
      <c r="D151" t="s">
        <v>27</v>
      </c>
      <c r="E151" s="4" t="s">
        <v>16</v>
      </c>
      <c r="F151">
        <v>0.11132000756752999</v>
      </c>
      <c r="G151">
        <v>1.1177525389</v>
      </c>
      <c r="I151" s="2">
        <v>0.23799999999999999</v>
      </c>
    </row>
    <row r="152" spans="1:10">
      <c r="A152" t="s">
        <v>10</v>
      </c>
      <c r="B152" t="s">
        <v>44</v>
      </c>
      <c r="C152" s="6" t="s">
        <v>46</v>
      </c>
      <c r="D152" t="s">
        <v>33</v>
      </c>
      <c r="E152" s="4" t="s">
        <v>16</v>
      </c>
      <c r="F152">
        <v>0.33878467722547201</v>
      </c>
      <c r="G152">
        <v>1.4032411628999999</v>
      </c>
      <c r="I152" s="2">
        <v>0.35004029446153817</v>
      </c>
      <c r="J152" s="2">
        <v>1.5031240507646445E-2</v>
      </c>
    </row>
    <row r="153" spans="1:10">
      <c r="A153" t="s">
        <v>10</v>
      </c>
      <c r="B153" t="s">
        <v>44</v>
      </c>
      <c r="C153" s="6" t="s">
        <v>46</v>
      </c>
      <c r="D153" t="s">
        <v>34</v>
      </c>
      <c r="E153" s="4" t="s">
        <v>16</v>
      </c>
      <c r="F153">
        <v>0.33878467722547201</v>
      </c>
      <c r="G153">
        <v>1.4032411628999999</v>
      </c>
      <c r="I153" s="2">
        <v>0.73333333333333339</v>
      </c>
    </row>
    <row r="154" spans="1:10">
      <c r="A154" t="s">
        <v>11</v>
      </c>
      <c r="B154" t="s">
        <v>44</v>
      </c>
      <c r="C154" s="6" t="s">
        <v>46</v>
      </c>
      <c r="D154" t="s">
        <v>35</v>
      </c>
      <c r="E154" s="4" t="s">
        <v>16</v>
      </c>
      <c r="F154">
        <v>0.18993473599999999</v>
      </c>
      <c r="G154">
        <v>1.2091706790000001</v>
      </c>
      <c r="I154" s="14">
        <v>0.36287999999999998</v>
      </c>
      <c r="J154" s="2">
        <v>3.0929999999999998E-3</v>
      </c>
    </row>
    <row r="155" spans="1:10">
      <c r="A155" s="8" t="s">
        <v>11</v>
      </c>
      <c r="B155" s="8" t="s">
        <v>44</v>
      </c>
      <c r="C155" s="8" t="s">
        <v>46</v>
      </c>
      <c r="D155" s="8" t="s">
        <v>35</v>
      </c>
      <c r="E155" s="12" t="s">
        <v>7</v>
      </c>
      <c r="F155" s="8">
        <v>0</v>
      </c>
      <c r="G155" s="8">
        <v>1</v>
      </c>
      <c r="H155" s="8"/>
      <c r="I155" s="14">
        <v>0.36287999999999998</v>
      </c>
      <c r="J155" s="2">
        <v>3.0929999999999998E-3</v>
      </c>
    </row>
    <row r="156" spans="1:10">
      <c r="A156" t="s">
        <v>11</v>
      </c>
      <c r="B156" t="s">
        <v>44</v>
      </c>
      <c r="C156" s="6" t="s">
        <v>46</v>
      </c>
      <c r="D156" t="s">
        <v>29</v>
      </c>
      <c r="E156" s="4" t="s">
        <v>16</v>
      </c>
      <c r="F156">
        <v>0.62158654199999996</v>
      </c>
      <c r="G156">
        <v>1.861879649</v>
      </c>
      <c r="I156" s="2">
        <f>LN(6.15/0.05)/(12)</f>
        <v>0.4010153629477014</v>
      </c>
      <c r="J156" s="2">
        <v>2.0688440063171341E-3</v>
      </c>
    </row>
    <row r="157" spans="1:10">
      <c r="A157" t="s">
        <v>11</v>
      </c>
      <c r="B157" t="s">
        <v>44</v>
      </c>
      <c r="C157" s="6" t="s">
        <v>46</v>
      </c>
      <c r="D157" t="s">
        <v>28</v>
      </c>
      <c r="E157" s="4" t="s">
        <v>16</v>
      </c>
      <c r="F157">
        <v>0.62158654199999996</v>
      </c>
      <c r="G157">
        <v>1.861879649</v>
      </c>
      <c r="I157" s="2">
        <v>0.46200000000000002</v>
      </c>
    </row>
    <row r="158" spans="1:10">
      <c r="A158" s="2" t="s">
        <v>11</v>
      </c>
      <c r="B158" t="s">
        <v>44</v>
      </c>
      <c r="C158" s="6" t="s">
        <v>46</v>
      </c>
      <c r="D158" t="s">
        <v>36</v>
      </c>
      <c r="E158" s="4" t="s">
        <v>16</v>
      </c>
      <c r="F158">
        <v>0.16277130000000001</v>
      </c>
      <c r="G158">
        <v>1.1767675319999999</v>
      </c>
      <c r="I158" s="14">
        <v>1.25604</v>
      </c>
      <c r="J158" s="2">
        <v>4.6940000000000003E-2</v>
      </c>
    </row>
    <row r="159" spans="1:10">
      <c r="A159" t="s">
        <v>11</v>
      </c>
      <c r="B159" t="s">
        <v>44</v>
      </c>
      <c r="C159" s="6" t="s">
        <v>46</v>
      </c>
      <c r="D159" t="s">
        <v>17</v>
      </c>
      <c r="E159" s="4" t="s">
        <v>16</v>
      </c>
      <c r="F159">
        <v>0.80263211800000001</v>
      </c>
      <c r="G159">
        <v>2.2314065310000002</v>
      </c>
      <c r="I159" s="2">
        <v>0.43549999999999994</v>
      </c>
      <c r="J159" s="2">
        <v>0.19050000000000006</v>
      </c>
    </row>
    <row r="160" spans="1:10">
      <c r="A160" t="s">
        <v>11</v>
      </c>
      <c r="B160" t="s">
        <v>44</v>
      </c>
      <c r="C160" t="s">
        <v>46</v>
      </c>
      <c r="D160" t="s">
        <v>17</v>
      </c>
      <c r="E160" s="4" t="s">
        <v>7</v>
      </c>
      <c r="F160">
        <v>0.44813553300391901</v>
      </c>
      <c r="G160">
        <v>1.5653908430000001</v>
      </c>
      <c r="I160" s="2">
        <v>0.43549999999999994</v>
      </c>
      <c r="J160" s="2">
        <v>0.19050000000000006</v>
      </c>
    </row>
    <row r="161" spans="1:10">
      <c r="A161" s="2" t="s">
        <v>11</v>
      </c>
      <c r="B161" t="s">
        <v>44</v>
      </c>
      <c r="C161" s="6" t="s">
        <v>46</v>
      </c>
      <c r="D161" t="s">
        <v>18</v>
      </c>
      <c r="E161" s="4" t="s">
        <v>16</v>
      </c>
      <c r="F161">
        <v>0.62158654199999996</v>
      </c>
      <c r="G161">
        <v>1.861879649</v>
      </c>
      <c r="I161" s="2">
        <v>0.59899999999999998</v>
      </c>
    </row>
    <row r="162" spans="1:10">
      <c r="A162" t="s">
        <v>11</v>
      </c>
      <c r="B162" t="s">
        <v>44</v>
      </c>
      <c r="C162" s="6" t="s">
        <v>46</v>
      </c>
      <c r="D162" t="s">
        <v>19</v>
      </c>
      <c r="E162" s="4" t="s">
        <v>16</v>
      </c>
      <c r="F162">
        <v>0.80263211800000001</v>
      </c>
      <c r="G162">
        <v>2.2314065310000002</v>
      </c>
      <c r="I162" s="2">
        <v>0.45600000000000002</v>
      </c>
    </row>
    <row r="163" spans="1:10">
      <c r="A163" s="2" t="s">
        <v>11</v>
      </c>
      <c r="B163" t="s">
        <v>44</v>
      </c>
      <c r="C163" s="6" t="s">
        <v>46</v>
      </c>
      <c r="D163" t="s">
        <v>32</v>
      </c>
      <c r="E163" s="4" t="s">
        <v>16</v>
      </c>
      <c r="F163">
        <v>0.33234385399999999</v>
      </c>
      <c r="G163">
        <v>1.3942321790000001</v>
      </c>
      <c r="I163" s="2">
        <v>0.47750000000000004</v>
      </c>
    </row>
    <row r="164" spans="1:10">
      <c r="A164" t="s">
        <v>11</v>
      </c>
      <c r="B164" t="s">
        <v>44</v>
      </c>
      <c r="C164" s="6" t="s">
        <v>46</v>
      </c>
      <c r="D164" t="s">
        <v>37</v>
      </c>
      <c r="E164" s="4" t="s">
        <v>16</v>
      </c>
      <c r="F164">
        <v>9.4494825000000005E-2</v>
      </c>
      <c r="G164">
        <v>1.0991034749999999</v>
      </c>
      <c r="I164" s="2">
        <v>1.73447</v>
      </c>
      <c r="J164" s="2">
        <v>6.1190000000000001E-2</v>
      </c>
    </row>
    <row r="165" spans="1:10">
      <c r="A165" s="2" t="s">
        <v>11</v>
      </c>
      <c r="B165" t="s">
        <v>44</v>
      </c>
      <c r="C165" s="6" t="s">
        <v>46</v>
      </c>
      <c r="D165" t="s">
        <v>30</v>
      </c>
      <c r="E165" s="4" t="s">
        <v>16</v>
      </c>
      <c r="F165">
        <v>0.29665823899999999</v>
      </c>
      <c r="G165">
        <v>1.3453554299999999</v>
      </c>
      <c r="I165" s="2">
        <v>0.25552208280777439</v>
      </c>
      <c r="J165" s="2">
        <v>0.15112516876649368</v>
      </c>
    </row>
    <row r="166" spans="1:10">
      <c r="A166" t="s">
        <v>11</v>
      </c>
      <c r="B166" t="s">
        <v>44</v>
      </c>
      <c r="C166" s="6" t="s">
        <v>46</v>
      </c>
      <c r="D166" t="s">
        <v>20</v>
      </c>
      <c r="E166" s="4" t="s">
        <v>16</v>
      </c>
      <c r="F166">
        <v>0.31200834900000002</v>
      </c>
      <c r="G166">
        <v>1.3661661</v>
      </c>
      <c r="I166" s="2">
        <v>0.33723268654470817</v>
      </c>
      <c r="J166" s="2">
        <v>9.0232686544708035E-2</v>
      </c>
    </row>
    <row r="167" spans="1:10">
      <c r="A167" s="2" t="s">
        <v>11</v>
      </c>
      <c r="B167" t="s">
        <v>44</v>
      </c>
      <c r="C167" s="6" t="s">
        <v>46</v>
      </c>
      <c r="D167" t="s">
        <v>38</v>
      </c>
      <c r="E167" s="4" t="s">
        <v>16</v>
      </c>
      <c r="F167">
        <v>0.26060576400000002</v>
      </c>
      <c r="G167">
        <v>1.2977159579999999</v>
      </c>
      <c r="I167" s="14">
        <v>1.33026</v>
      </c>
      <c r="J167" s="2">
        <v>4.0989999999999999E-2</v>
      </c>
    </row>
    <row r="168" spans="1:10">
      <c r="A168" t="s">
        <v>11</v>
      </c>
      <c r="B168" t="s">
        <v>44</v>
      </c>
      <c r="C168" s="6" t="s">
        <v>46</v>
      </c>
      <c r="D168" t="s">
        <v>21</v>
      </c>
      <c r="E168" s="4" t="s">
        <v>16</v>
      </c>
      <c r="F168">
        <v>0.146073697</v>
      </c>
      <c r="G168">
        <v>1.1572814730000001</v>
      </c>
      <c r="I168" s="2">
        <v>0.46800000000000003</v>
      </c>
    </row>
    <row r="169" spans="1:10">
      <c r="A169" s="2" t="s">
        <v>11</v>
      </c>
      <c r="B169" t="s">
        <v>44</v>
      </c>
      <c r="C169" s="6" t="s">
        <v>46</v>
      </c>
      <c r="D169" t="s">
        <v>39</v>
      </c>
      <c r="E169" s="4" t="s">
        <v>16</v>
      </c>
      <c r="F169">
        <v>0.44568969200000003</v>
      </c>
      <c r="G169">
        <v>1.5615668250000001</v>
      </c>
      <c r="I169" s="14">
        <v>1.8310599999999999</v>
      </c>
      <c r="J169" s="2">
        <v>7.5060000000000002E-2</v>
      </c>
    </row>
    <row r="170" spans="1:10">
      <c r="A170" t="s">
        <v>11</v>
      </c>
      <c r="B170" t="s">
        <v>44</v>
      </c>
      <c r="C170" s="6" t="s">
        <v>46</v>
      </c>
      <c r="D170" t="s">
        <v>22</v>
      </c>
      <c r="E170" s="4" t="s">
        <v>16</v>
      </c>
      <c r="F170">
        <v>0.264443653</v>
      </c>
      <c r="G170">
        <v>1.302706017</v>
      </c>
      <c r="I170" s="2">
        <v>0.246</v>
      </c>
    </row>
    <row r="171" spans="1:10">
      <c r="A171" s="2" t="s">
        <v>11</v>
      </c>
      <c r="B171" t="s">
        <v>44</v>
      </c>
      <c r="C171" s="6" t="s">
        <v>46</v>
      </c>
      <c r="D171" t="s">
        <v>23</v>
      </c>
      <c r="E171" s="4" t="s">
        <v>16</v>
      </c>
      <c r="F171">
        <v>0.12921168999999999</v>
      </c>
      <c r="G171">
        <v>1.1379309870000001</v>
      </c>
      <c r="I171" s="2">
        <v>0.23599999999999999</v>
      </c>
    </row>
    <row r="172" spans="1:10">
      <c r="A172" t="s">
        <v>11</v>
      </c>
      <c r="B172" t="s">
        <v>44</v>
      </c>
      <c r="C172" s="6" t="s">
        <v>46</v>
      </c>
      <c r="D172" t="s">
        <v>24</v>
      </c>
      <c r="E172" s="4" t="s">
        <v>16</v>
      </c>
      <c r="F172">
        <v>0.226366916</v>
      </c>
      <c r="G172">
        <v>1.2540357070000001</v>
      </c>
      <c r="I172" s="2">
        <v>0.40500000000000003</v>
      </c>
    </row>
    <row r="173" spans="1:10">
      <c r="A173" s="2" t="s">
        <v>11</v>
      </c>
      <c r="B173" t="s">
        <v>44</v>
      </c>
      <c r="C173" s="6" t="s">
        <v>46</v>
      </c>
      <c r="D173" t="s">
        <v>51</v>
      </c>
      <c r="E173" s="4" t="s">
        <v>16</v>
      </c>
      <c r="F173">
        <v>0.29525474400000001</v>
      </c>
      <c r="G173">
        <v>1.3434685559999999</v>
      </c>
      <c r="I173" s="2">
        <v>2.4011</v>
      </c>
      <c r="J173" s="2">
        <v>0.11</v>
      </c>
    </row>
    <row r="174" spans="1:10">
      <c r="A174" t="s">
        <v>11</v>
      </c>
      <c r="B174" t="s">
        <v>44</v>
      </c>
      <c r="C174" t="s">
        <v>46</v>
      </c>
      <c r="D174" t="s">
        <v>43</v>
      </c>
      <c r="E174" s="4" t="s">
        <v>7</v>
      </c>
      <c r="F174">
        <v>0.493816755994471</v>
      </c>
      <c r="G174">
        <v>1.638558277</v>
      </c>
      <c r="I174" s="2">
        <v>2.4011</v>
      </c>
      <c r="J174" s="2">
        <v>0.11</v>
      </c>
    </row>
    <row r="175" spans="1:10">
      <c r="A175" t="s">
        <v>11</v>
      </c>
      <c r="B175" t="s">
        <v>44</v>
      </c>
      <c r="C175" s="6" t="s">
        <v>46</v>
      </c>
      <c r="D175" t="s">
        <v>25</v>
      </c>
      <c r="E175" s="4" t="s">
        <v>16</v>
      </c>
      <c r="F175">
        <v>0.33067700700000002</v>
      </c>
      <c r="G175">
        <v>1.391910142</v>
      </c>
      <c r="I175" s="2">
        <v>0.151</v>
      </c>
    </row>
    <row r="176" spans="1:10">
      <c r="A176" s="2" t="s">
        <v>11</v>
      </c>
      <c r="B176" t="s">
        <v>44</v>
      </c>
      <c r="C176" s="6" t="s">
        <v>46</v>
      </c>
      <c r="D176" t="s">
        <v>26</v>
      </c>
      <c r="E176" s="4" t="s">
        <v>16</v>
      </c>
      <c r="F176">
        <v>0.23157277900000001</v>
      </c>
      <c r="G176">
        <v>1.2605810669999999</v>
      </c>
      <c r="I176" s="2">
        <v>0.31456947430893745</v>
      </c>
      <c r="J176" s="2">
        <v>0.15114041843449166</v>
      </c>
    </row>
    <row r="177" spans="1:10">
      <c r="A177" t="s">
        <v>11</v>
      </c>
      <c r="B177" t="s">
        <v>44</v>
      </c>
      <c r="C177" t="s">
        <v>46</v>
      </c>
      <c r="D177" t="s">
        <v>26</v>
      </c>
      <c r="E177" s="4" t="s">
        <v>7</v>
      </c>
      <c r="F177">
        <v>0.414061004703486</v>
      </c>
      <c r="G177">
        <v>1.5129494210000001</v>
      </c>
      <c r="I177" s="2">
        <v>0.31456947430893745</v>
      </c>
      <c r="J177" s="2">
        <v>0.15114041843449166</v>
      </c>
    </row>
    <row r="178" spans="1:10">
      <c r="A178" t="s">
        <v>11</v>
      </c>
      <c r="B178" t="s">
        <v>44</v>
      </c>
      <c r="C178" s="6" t="s">
        <v>46</v>
      </c>
      <c r="D178" t="s">
        <v>41</v>
      </c>
      <c r="E178" s="4" t="s">
        <v>16</v>
      </c>
      <c r="F178">
        <v>0.130469527</v>
      </c>
      <c r="G178">
        <v>1.1393632199999999</v>
      </c>
      <c r="I178" s="14">
        <v>1.1262300000000001</v>
      </c>
      <c r="J178" s="2">
        <v>2.3279999999999999E-2</v>
      </c>
    </row>
    <row r="179" spans="1:10">
      <c r="A179" s="2" t="s">
        <v>11</v>
      </c>
      <c r="B179" t="s">
        <v>44</v>
      </c>
      <c r="C179" s="6" t="s">
        <v>46</v>
      </c>
      <c r="D179" t="s">
        <v>42</v>
      </c>
      <c r="E179" s="4" t="s">
        <v>16</v>
      </c>
      <c r="F179">
        <v>0.17223904700000001</v>
      </c>
      <c r="G179">
        <v>1.187961778</v>
      </c>
      <c r="I179" s="14">
        <v>1.28155</v>
      </c>
      <c r="J179" s="2">
        <v>2.2939999999999999E-2</v>
      </c>
    </row>
    <row r="180" spans="1:10">
      <c r="A180" t="s">
        <v>11</v>
      </c>
      <c r="B180" t="s">
        <v>44</v>
      </c>
      <c r="C180" s="6" t="s">
        <v>46</v>
      </c>
      <c r="D180" t="s">
        <v>27</v>
      </c>
      <c r="E180" s="4" t="s">
        <v>16</v>
      </c>
      <c r="F180">
        <v>8.0290181000000002E-2</v>
      </c>
      <c r="G180">
        <v>1.0836014620000001</v>
      </c>
      <c r="I180" s="2">
        <v>0.23799999999999999</v>
      </c>
    </row>
    <row r="181" spans="1:10">
      <c r="A181" s="2" t="s">
        <v>11</v>
      </c>
      <c r="B181" t="s">
        <v>44</v>
      </c>
      <c r="C181" s="6" t="s">
        <v>46</v>
      </c>
      <c r="D181" t="s">
        <v>33</v>
      </c>
      <c r="E181" s="4" t="s">
        <v>16</v>
      </c>
      <c r="F181">
        <v>0.33878467699999998</v>
      </c>
      <c r="G181">
        <v>1.4032411629999999</v>
      </c>
      <c r="I181" s="2">
        <v>0.35004029446153817</v>
      </c>
      <c r="J181" s="2">
        <v>1.5031240507646445E-2</v>
      </c>
    </row>
    <row r="182" spans="1:10">
      <c r="A182" t="s">
        <v>11</v>
      </c>
      <c r="B182" t="s">
        <v>44</v>
      </c>
      <c r="C182" s="6" t="s">
        <v>46</v>
      </c>
      <c r="D182" t="s">
        <v>34</v>
      </c>
      <c r="E182" s="4" t="s">
        <v>16</v>
      </c>
      <c r="F182">
        <v>0.28548308</v>
      </c>
      <c r="G182">
        <v>1.330404564</v>
      </c>
      <c r="I182" s="2">
        <v>0.73333333333333339</v>
      </c>
    </row>
    <row r="183" spans="1:10">
      <c r="A183" t="s">
        <v>12</v>
      </c>
      <c r="B183" t="s">
        <v>44</v>
      </c>
      <c r="C183" s="6" t="s">
        <v>46</v>
      </c>
      <c r="D183" t="s">
        <v>33</v>
      </c>
      <c r="E183" s="4" t="s">
        <v>16</v>
      </c>
      <c r="F183">
        <v>0.81709962999999997</v>
      </c>
      <c r="G183">
        <v>2.2805081060000001</v>
      </c>
      <c r="I183" s="2">
        <v>0.35004029446153817</v>
      </c>
      <c r="J183" s="2">
        <v>1.5031240507646445E-2</v>
      </c>
    </row>
    <row r="184" spans="1:10">
      <c r="A184" t="s">
        <v>12</v>
      </c>
      <c r="B184" t="s">
        <v>44</v>
      </c>
      <c r="C184" s="6" t="s">
        <v>46</v>
      </c>
      <c r="D184" t="s">
        <v>33</v>
      </c>
      <c r="E184" s="4" t="s">
        <v>16</v>
      </c>
      <c r="F184">
        <v>0.81709962952260096</v>
      </c>
      <c r="G184">
        <v>2.2805081060000001</v>
      </c>
      <c r="I184" s="2">
        <v>0.35004029446153817</v>
      </c>
      <c r="J184" s="2">
        <v>1.5031240507646445E-2</v>
      </c>
    </row>
    <row r="185" spans="1:10">
      <c r="A185" t="s">
        <v>12</v>
      </c>
      <c r="B185" t="s">
        <v>44</v>
      </c>
      <c r="C185" s="6" t="s">
        <v>46</v>
      </c>
      <c r="D185" t="s">
        <v>48</v>
      </c>
      <c r="E185" s="4" t="s">
        <v>16</v>
      </c>
      <c r="F185">
        <v>3.3494267159935101E-2</v>
      </c>
      <c r="G185">
        <v>1.034061516</v>
      </c>
      <c r="I185" s="2">
        <v>0.42746537308941629</v>
      </c>
      <c r="J185" s="2">
        <v>1.128493344851488E-2</v>
      </c>
    </row>
    <row r="186" spans="1:10">
      <c r="A186" t="s">
        <v>12</v>
      </c>
      <c r="B186" t="s">
        <v>44</v>
      </c>
      <c r="C186" s="6" t="s">
        <v>46</v>
      </c>
      <c r="D186" t="s">
        <v>26</v>
      </c>
      <c r="E186" s="4" t="s">
        <v>16</v>
      </c>
      <c r="F186">
        <v>3.2953544000000001E-2</v>
      </c>
      <c r="G186">
        <v>1.0335025250000001</v>
      </c>
      <c r="I186" s="2">
        <v>0.43549999999999994</v>
      </c>
      <c r="J186" s="2">
        <v>0.19050000000000006</v>
      </c>
    </row>
    <row r="187" spans="1:10">
      <c r="A187" t="s">
        <v>12</v>
      </c>
      <c r="B187" t="s">
        <v>44</v>
      </c>
      <c r="C187" t="s">
        <v>46</v>
      </c>
      <c r="D187" t="s">
        <v>26</v>
      </c>
      <c r="E187" s="4" t="s">
        <v>7</v>
      </c>
      <c r="F187">
        <v>2.9301838152491402E-3</v>
      </c>
      <c r="G187">
        <v>1.002934481</v>
      </c>
      <c r="I187" s="2">
        <v>0.20391162187740522</v>
      </c>
      <c r="J187" s="2">
        <v>2.1940760290998104E-2</v>
      </c>
    </row>
    <row r="188" spans="1:10">
      <c r="A188" t="s">
        <v>31</v>
      </c>
      <c r="B188" t="s">
        <v>44</v>
      </c>
      <c r="C188" s="6" t="s">
        <v>46</v>
      </c>
      <c r="D188" t="s">
        <v>49</v>
      </c>
      <c r="E188" s="4" t="s">
        <v>16</v>
      </c>
      <c r="F188">
        <v>0.82439827099999996</v>
      </c>
      <c r="G188">
        <v>2.2805081060000001</v>
      </c>
      <c r="I188" s="2">
        <f>LN(6.15/0.05)/(12)</f>
        <v>0.4010153629477014</v>
      </c>
      <c r="J188" s="2">
        <v>2.0688440063171341E-3</v>
      </c>
    </row>
    <row r="189" spans="1:10">
      <c r="A189" t="s">
        <v>31</v>
      </c>
      <c r="B189" t="s">
        <v>44</v>
      </c>
      <c r="C189" s="6" t="s">
        <v>46</v>
      </c>
      <c r="D189" t="s">
        <v>50</v>
      </c>
      <c r="E189" s="4" t="s">
        <v>16</v>
      </c>
      <c r="F189">
        <v>0.61063540900000002</v>
      </c>
      <c r="G189">
        <v>1.8416011960000001</v>
      </c>
      <c r="I189" s="2">
        <f>LN(6.58/0.05)/(12)</f>
        <v>0.40664725157426806</v>
      </c>
      <c r="J189" s="2">
        <v>4.4324941020650035E-3</v>
      </c>
    </row>
    <row r="190" spans="1:10">
      <c r="A190" t="s">
        <v>13</v>
      </c>
      <c r="B190" t="s">
        <v>44</v>
      </c>
      <c r="C190" s="6" t="s">
        <v>46</v>
      </c>
      <c r="D190" t="s">
        <v>30</v>
      </c>
      <c r="E190" s="4" t="s">
        <v>16</v>
      </c>
      <c r="F190">
        <v>0.65807276980214402</v>
      </c>
      <c r="G190">
        <v>2.2062035710000001</v>
      </c>
      <c r="I190" s="10">
        <f>LN(3.5/1)/(24-12)</f>
        <v>0.10439691404128067</v>
      </c>
    </row>
    <row r="191" spans="1:10">
      <c r="A191" t="s">
        <v>13</v>
      </c>
      <c r="B191" t="s">
        <v>44</v>
      </c>
      <c r="C191" s="6" t="s">
        <v>46</v>
      </c>
      <c r="D191" t="s">
        <v>26</v>
      </c>
      <c r="E191" s="4" t="s">
        <v>16</v>
      </c>
      <c r="F191">
        <v>4.7328741606887702E-3</v>
      </c>
      <c r="G191">
        <v>1.0047440919999999</v>
      </c>
      <c r="I191" s="10">
        <f>LN(2.5/0.3)/(24-16)</f>
        <v>0.26503294202501138</v>
      </c>
    </row>
    <row r="192" spans="1:10">
      <c r="A192" t="s">
        <v>13</v>
      </c>
      <c r="B192" t="s">
        <v>44</v>
      </c>
      <c r="C192" t="s">
        <v>46</v>
      </c>
      <c r="D192" t="s">
        <v>26</v>
      </c>
      <c r="E192" s="4" t="s">
        <v>7</v>
      </c>
      <c r="F192">
        <v>1.3118819065092401E-3</v>
      </c>
      <c r="G192">
        <v>1.0013127429999999</v>
      </c>
      <c r="I192" s="10">
        <f>LN(2.5/0.3)/(24-16)</f>
        <v>0.26503294202501138</v>
      </c>
    </row>
    <row r="193" spans="1:10">
      <c r="A193" t="s">
        <v>14</v>
      </c>
      <c r="B193" t="s">
        <v>44</v>
      </c>
      <c r="C193" s="6" t="s">
        <v>46</v>
      </c>
      <c r="D193" t="s">
        <v>34</v>
      </c>
      <c r="E193" s="4" t="s">
        <v>16</v>
      </c>
      <c r="F193">
        <v>8.4793279999999995E-3</v>
      </c>
      <c r="G193">
        <v>1.0085153790000001</v>
      </c>
      <c r="I193" s="2">
        <v>0.73333333333333339</v>
      </c>
    </row>
    <row r="194" spans="1:10">
      <c r="A194" t="s">
        <v>14</v>
      </c>
      <c r="B194" t="s">
        <v>44</v>
      </c>
      <c r="C194" s="6" t="s">
        <v>46</v>
      </c>
      <c r="D194" t="s">
        <v>26</v>
      </c>
      <c r="E194" s="4" t="s">
        <v>16</v>
      </c>
      <c r="F194">
        <v>4.7328739999999998E-3</v>
      </c>
      <c r="G194">
        <v>1.0047440919999999</v>
      </c>
      <c r="I194" s="2">
        <v>0.57333333333333325</v>
      </c>
    </row>
    <row r="195" spans="1:10">
      <c r="A195" t="s">
        <v>14</v>
      </c>
      <c r="B195" t="s">
        <v>44</v>
      </c>
      <c r="C195" t="s">
        <v>46</v>
      </c>
      <c r="D195" t="s">
        <v>26</v>
      </c>
      <c r="E195" s="4" t="s">
        <v>7</v>
      </c>
      <c r="F195">
        <v>1.3118819065092401E-3</v>
      </c>
      <c r="G195">
        <v>1.0013127429999999</v>
      </c>
      <c r="I195" s="2">
        <v>0.57333333333333325</v>
      </c>
    </row>
    <row r="196" spans="1:10">
      <c r="A196" t="s">
        <v>15</v>
      </c>
      <c r="B196" t="s">
        <v>44</v>
      </c>
      <c r="C196" s="6" t="s">
        <v>46</v>
      </c>
      <c r="D196" t="s">
        <v>17</v>
      </c>
      <c r="E196" s="4" t="s">
        <v>16</v>
      </c>
      <c r="F196">
        <v>0.58354594335078502</v>
      </c>
      <c r="G196">
        <v>1.7923828639999999</v>
      </c>
      <c r="I196" s="2">
        <v>0.24499999999999988</v>
      </c>
    </row>
    <row r="197" spans="1:10">
      <c r="A197" t="s">
        <v>15</v>
      </c>
      <c r="B197" t="s">
        <v>44</v>
      </c>
      <c r="C197" s="6" t="s">
        <v>46</v>
      </c>
      <c r="D197" t="s">
        <v>32</v>
      </c>
      <c r="E197" s="4" t="s">
        <v>16</v>
      </c>
      <c r="F197">
        <v>0.178465701529405</v>
      </c>
      <c r="G197">
        <v>1.195381883</v>
      </c>
      <c r="I197" s="2">
        <v>0.47750000000000004</v>
      </c>
    </row>
    <row r="198" spans="1:10">
      <c r="A198" t="s">
        <v>15</v>
      </c>
      <c r="B198" t="s">
        <v>44</v>
      </c>
      <c r="C198" t="s">
        <v>46</v>
      </c>
      <c r="D198" t="s">
        <v>17</v>
      </c>
      <c r="E198" s="4" t="s">
        <v>7</v>
      </c>
      <c r="F198">
        <v>1.5800040000000001E-3</v>
      </c>
      <c r="G198">
        <v>1.0015812529999999</v>
      </c>
      <c r="I198" s="2">
        <v>0.43549999999999994</v>
      </c>
      <c r="J198" s="2">
        <v>0.19050000000000006</v>
      </c>
    </row>
    <row r="199" spans="1:10">
      <c r="A199" t="s">
        <v>8</v>
      </c>
      <c r="B199" t="s">
        <v>53</v>
      </c>
      <c r="D199" s="2" t="s">
        <v>28</v>
      </c>
      <c r="E199" s="4" t="s">
        <v>16</v>
      </c>
      <c r="F199">
        <v>2.5610162110507493</v>
      </c>
      <c r="H199">
        <v>2.1323062091753902E-10</v>
      </c>
      <c r="I199" s="2">
        <v>0.46200000000000002</v>
      </c>
    </row>
    <row r="200" spans="1:10">
      <c r="A200" t="s">
        <v>8</v>
      </c>
      <c r="B200" t="s">
        <v>53</v>
      </c>
      <c r="D200" s="2" t="s">
        <v>17</v>
      </c>
      <c r="E200" s="4" t="s">
        <v>57</v>
      </c>
      <c r="F200">
        <v>0.42844901450154688</v>
      </c>
      <c r="H200">
        <v>2.2725143920138617E-10</v>
      </c>
      <c r="I200" s="2">
        <v>0.43549999999999994</v>
      </c>
      <c r="J200" s="2">
        <v>0.19050000000000006</v>
      </c>
    </row>
    <row r="201" spans="1:10">
      <c r="A201" t="s">
        <v>8</v>
      </c>
      <c r="B201" t="s">
        <v>53</v>
      </c>
      <c r="D201" s="2" t="s">
        <v>17</v>
      </c>
      <c r="E201" s="4" t="s">
        <v>16</v>
      </c>
      <c r="F201">
        <v>6.4589052150529831</v>
      </c>
      <c r="H201">
        <v>1.0770528391476114E-9</v>
      </c>
      <c r="I201" s="2">
        <v>0.626</v>
      </c>
    </row>
    <row r="202" spans="1:10">
      <c r="A202" t="s">
        <v>8</v>
      </c>
      <c r="B202" t="s">
        <v>53</v>
      </c>
      <c r="D202" s="2" t="s">
        <v>18</v>
      </c>
      <c r="E202" s="4" t="s">
        <v>16</v>
      </c>
      <c r="F202">
        <v>2.5610162111911445</v>
      </c>
      <c r="H202">
        <v>4.8103004457675036E-11</v>
      </c>
      <c r="I202" s="2">
        <v>0.43549999999999994</v>
      </c>
      <c r="J202" s="2">
        <v>0.19050000000000006</v>
      </c>
    </row>
    <row r="203" spans="1:10">
      <c r="A203" t="s">
        <v>8</v>
      </c>
      <c r="B203" t="s">
        <v>53</v>
      </c>
      <c r="D203" s="2" t="s">
        <v>19</v>
      </c>
      <c r="E203" s="4" t="s">
        <v>16</v>
      </c>
      <c r="F203">
        <v>2.3593287010728403</v>
      </c>
      <c r="H203">
        <v>3.098988663970629</v>
      </c>
      <c r="I203" s="2">
        <v>0.45600000000000002</v>
      </c>
    </row>
    <row r="204" spans="1:10">
      <c r="A204" t="s">
        <v>8</v>
      </c>
      <c r="B204" t="s">
        <v>53</v>
      </c>
      <c r="D204" s="2" t="s">
        <v>20</v>
      </c>
      <c r="E204" s="4" t="s">
        <v>16</v>
      </c>
      <c r="F204">
        <v>0.13368504635599845</v>
      </c>
      <c r="H204">
        <v>1.1952018946192557E-2</v>
      </c>
      <c r="I204" s="2">
        <v>0.25552208280777439</v>
      </c>
      <c r="J204" s="2">
        <v>0.15112516876649368</v>
      </c>
    </row>
    <row r="205" spans="1:10">
      <c r="A205" t="s">
        <v>8</v>
      </c>
      <c r="B205" t="s">
        <v>53</v>
      </c>
      <c r="D205" s="2" t="s">
        <v>21</v>
      </c>
      <c r="E205" s="4" t="s">
        <v>16</v>
      </c>
      <c r="F205">
        <v>0.15903911159574144</v>
      </c>
      <c r="H205">
        <v>1.0494883803823075E-8</v>
      </c>
      <c r="I205" s="2">
        <v>0.46800000000000003</v>
      </c>
    </row>
    <row r="206" spans="1:10">
      <c r="A206" t="s">
        <v>8</v>
      </c>
      <c r="B206" t="s">
        <v>53</v>
      </c>
      <c r="D206" s="2" t="s">
        <v>22</v>
      </c>
      <c r="E206" s="4" t="s">
        <v>16</v>
      </c>
      <c r="F206">
        <v>7.175650623487867E-2</v>
      </c>
      <c r="H206">
        <v>4.5750071389659482E-2</v>
      </c>
      <c r="I206" s="2">
        <v>0.246</v>
      </c>
    </row>
    <row r="207" spans="1:10">
      <c r="A207" t="s">
        <v>8</v>
      </c>
      <c r="B207" t="s">
        <v>53</v>
      </c>
      <c r="D207" s="2" t="s">
        <v>23</v>
      </c>
      <c r="E207" s="4" t="s">
        <v>16</v>
      </c>
      <c r="F207" s="7">
        <v>2.073968296903399</v>
      </c>
      <c r="H207">
        <v>0.51278444743791862</v>
      </c>
      <c r="I207" s="2">
        <v>0.23599999999999999</v>
      </c>
    </row>
    <row r="208" spans="1:10">
      <c r="A208" t="s">
        <v>8</v>
      </c>
      <c r="B208" t="s">
        <v>53</v>
      </c>
      <c r="D208" s="2" t="s">
        <v>24</v>
      </c>
      <c r="E208" s="4" t="s">
        <v>16</v>
      </c>
      <c r="F208">
        <v>2.6663755761982131E-2</v>
      </c>
      <c r="H208">
        <v>6.2337887069216979E-6</v>
      </c>
      <c r="I208" s="2">
        <v>0.40500000000000003</v>
      </c>
    </row>
    <row r="209" spans="1:10">
      <c r="A209" t="s">
        <v>8</v>
      </c>
      <c r="B209" t="s">
        <v>53</v>
      </c>
      <c r="D209" s="2" t="s">
        <v>25</v>
      </c>
      <c r="E209" s="4" t="s">
        <v>16</v>
      </c>
      <c r="F209">
        <v>0.31705865895222046</v>
      </c>
      <c r="H209">
        <v>0.56923368032728661</v>
      </c>
      <c r="I209" s="2">
        <v>0.151</v>
      </c>
    </row>
    <row r="210" spans="1:10">
      <c r="A210" t="s">
        <v>8</v>
      </c>
      <c r="B210" t="s">
        <v>53</v>
      </c>
      <c r="D210" s="2" t="s">
        <v>26</v>
      </c>
      <c r="E210" s="4" t="s">
        <v>16</v>
      </c>
      <c r="F210">
        <v>8.413555499820545E-2</v>
      </c>
      <c r="H210">
        <v>3.8228735628791582E-4</v>
      </c>
      <c r="I210" s="2">
        <v>0.216</v>
      </c>
    </row>
    <row r="211" spans="1:10">
      <c r="A211" t="s">
        <v>8</v>
      </c>
      <c r="B211" t="s">
        <v>53</v>
      </c>
      <c r="D211" s="2" t="s">
        <v>27</v>
      </c>
      <c r="E211" s="4" t="s">
        <v>16</v>
      </c>
      <c r="F211">
        <v>1.874773073603609</v>
      </c>
      <c r="H211">
        <v>0.40587334938848951</v>
      </c>
      <c r="I211" s="2">
        <v>0.23799999999999999</v>
      </c>
    </row>
    <row r="212" spans="1:10">
      <c r="A212" t="s">
        <v>8</v>
      </c>
      <c r="B212" t="s">
        <v>53</v>
      </c>
      <c r="D212" s="2" t="s">
        <v>26</v>
      </c>
      <c r="E212" s="4" t="s">
        <v>57</v>
      </c>
      <c r="F212">
        <v>1.3729814328291401E-2</v>
      </c>
      <c r="H212">
        <v>1.1678078291504066E-12</v>
      </c>
      <c r="I212" s="2">
        <v>0.31456947430893745</v>
      </c>
      <c r="J212" s="2">
        <v>0.15114041843449166</v>
      </c>
    </row>
    <row r="213" spans="1:10">
      <c r="A213" t="s">
        <v>9</v>
      </c>
      <c r="B213" t="s">
        <v>53</v>
      </c>
      <c r="D213" t="s">
        <v>35</v>
      </c>
      <c r="E213" s="4" t="s">
        <v>57</v>
      </c>
      <c r="F213">
        <v>0.57680000000002407</v>
      </c>
      <c r="H213">
        <v>2.4036392583685691E-14</v>
      </c>
      <c r="I213" s="14">
        <v>0.36287999999999998</v>
      </c>
      <c r="J213" s="2">
        <v>3.0929999999999998E-3</v>
      </c>
    </row>
    <row r="214" spans="1:10">
      <c r="A214" t="s">
        <v>9</v>
      </c>
      <c r="B214" t="s">
        <v>53</v>
      </c>
      <c r="D214" t="s">
        <v>35</v>
      </c>
      <c r="E214" s="4" t="s">
        <v>16</v>
      </c>
      <c r="F214">
        <v>0.64589052154066828</v>
      </c>
      <c r="H214">
        <v>1.1588924778223044E-11</v>
      </c>
      <c r="I214" s="14">
        <v>0.36287999999999998</v>
      </c>
      <c r="J214" s="2">
        <v>3.0929999999999998E-3</v>
      </c>
    </row>
    <row r="215" spans="1:10">
      <c r="A215" t="s">
        <v>9</v>
      </c>
      <c r="B215" t="s">
        <v>53</v>
      </c>
      <c r="D215" t="s">
        <v>36</v>
      </c>
      <c r="E215" s="4" t="s">
        <v>16</v>
      </c>
      <c r="F215">
        <v>0.60097927514085892</v>
      </c>
      <c r="H215">
        <v>2.3707370517463437E-3</v>
      </c>
      <c r="I215" s="14">
        <v>1.25604</v>
      </c>
      <c r="J215" s="2">
        <v>4.6940000000000003E-2</v>
      </c>
    </row>
    <row r="216" spans="1:10">
      <c r="A216" t="s">
        <v>9</v>
      </c>
      <c r="B216" t="s">
        <v>53</v>
      </c>
      <c r="D216" t="s">
        <v>37</v>
      </c>
      <c r="E216" s="4" t="s">
        <v>16</v>
      </c>
      <c r="F216">
        <v>0.11564490185150597</v>
      </c>
      <c r="H216">
        <v>9.9651938646604529E-2</v>
      </c>
      <c r="I216" s="2">
        <v>0.33723268654470817</v>
      </c>
      <c r="J216" s="2">
        <v>9.0232686544708035E-2</v>
      </c>
    </row>
    <row r="217" spans="1:10">
      <c r="A217" t="s">
        <v>9</v>
      </c>
      <c r="B217" t="s">
        <v>53</v>
      </c>
      <c r="D217" t="s">
        <v>38</v>
      </c>
      <c r="E217" s="4" t="s">
        <v>16</v>
      </c>
      <c r="F217">
        <v>5.7653580705096914E-2</v>
      </c>
      <c r="H217">
        <v>3.0423481691096259E-2</v>
      </c>
      <c r="I217" s="14">
        <v>1.33026</v>
      </c>
      <c r="J217" s="2">
        <v>4.0989999999999999E-2</v>
      </c>
    </row>
    <row r="218" spans="1:10">
      <c r="A218" t="s">
        <v>9</v>
      </c>
      <c r="B218" t="s">
        <v>53</v>
      </c>
      <c r="D218" t="s">
        <v>39</v>
      </c>
      <c r="E218" s="4" t="s">
        <v>16</v>
      </c>
      <c r="F218">
        <v>8.3980274169680805E-2</v>
      </c>
      <c r="H218">
        <v>2.0443914485695662E-5</v>
      </c>
      <c r="I218" s="14">
        <v>1.8310599999999999</v>
      </c>
      <c r="J218" s="2">
        <v>7.5060000000000002E-2</v>
      </c>
    </row>
    <row r="219" spans="1:10">
      <c r="A219" t="s">
        <v>9</v>
      </c>
      <c r="B219" t="s">
        <v>53</v>
      </c>
      <c r="D219" t="s">
        <v>40</v>
      </c>
      <c r="E219" s="4" t="s">
        <v>16</v>
      </c>
      <c r="F219">
        <v>8.396622876261986E-2</v>
      </c>
      <c r="H219">
        <v>3.9597875591736423E-10</v>
      </c>
      <c r="I219" s="2">
        <v>2.4011</v>
      </c>
      <c r="J219" s="2">
        <v>0.11</v>
      </c>
    </row>
    <row r="220" spans="1:10">
      <c r="A220" t="s">
        <v>9</v>
      </c>
      <c r="B220" t="s">
        <v>53</v>
      </c>
      <c r="D220" t="s">
        <v>43</v>
      </c>
      <c r="E220" s="4" t="s">
        <v>57</v>
      </c>
      <c r="F220">
        <v>25.3189146151629</v>
      </c>
      <c r="H220">
        <v>2.2830453489017435</v>
      </c>
      <c r="I220" s="2">
        <v>0.31456947430893745</v>
      </c>
      <c r="J220" s="2">
        <v>0.15114041843449166</v>
      </c>
    </row>
    <row r="221" spans="1:10">
      <c r="A221" t="s">
        <v>9</v>
      </c>
      <c r="B221" t="s">
        <v>53</v>
      </c>
      <c r="D221" t="s">
        <v>41</v>
      </c>
      <c r="E221" s="4" t="s">
        <v>16</v>
      </c>
      <c r="F221">
        <v>4.2391952169462725E-2</v>
      </c>
      <c r="H221">
        <v>2.4838908721692605E-2</v>
      </c>
      <c r="I221" s="14">
        <v>1.1262300000000001</v>
      </c>
      <c r="J221" s="2">
        <v>2.3279999999999999E-2</v>
      </c>
    </row>
    <row r="222" spans="1:10">
      <c r="A222" t="s">
        <v>9</v>
      </c>
      <c r="B222" t="s">
        <v>53</v>
      </c>
      <c r="D222" t="s">
        <v>42</v>
      </c>
      <c r="E222" s="4" t="s">
        <v>16</v>
      </c>
      <c r="F222">
        <v>0.30988406195174356</v>
      </c>
      <c r="H222">
        <v>2.6954011854715077E-6</v>
      </c>
      <c r="I222" s="14">
        <v>1.28155</v>
      </c>
      <c r="J222" s="2">
        <v>2.2939999999999999E-2</v>
      </c>
    </row>
    <row r="223" spans="1:10">
      <c r="A223" t="s">
        <v>10</v>
      </c>
      <c r="B223" t="s">
        <v>53</v>
      </c>
      <c r="D223" t="s">
        <v>35</v>
      </c>
      <c r="E223" s="4" t="s">
        <v>16</v>
      </c>
      <c r="F223">
        <v>0.91951060499687287</v>
      </c>
      <c r="H223">
        <v>0.17789218404947349</v>
      </c>
      <c r="I223" s="14">
        <v>0.36287999999999998</v>
      </c>
      <c r="J223" s="2">
        <v>3.0929999999999998E-3</v>
      </c>
    </row>
    <row r="224" spans="1:10">
      <c r="A224" s="8" t="s">
        <v>10</v>
      </c>
      <c r="B224" s="8" t="s">
        <v>53</v>
      </c>
      <c r="C224" s="8"/>
      <c r="D224" s="8" t="s">
        <v>35</v>
      </c>
      <c r="E224" s="12" t="s">
        <v>57</v>
      </c>
      <c r="F224" s="8">
        <v>0</v>
      </c>
      <c r="G224" s="8"/>
      <c r="H224" s="8">
        <v>0</v>
      </c>
      <c r="I224" s="14">
        <v>0.36287999999999998</v>
      </c>
      <c r="J224" s="2">
        <v>3.0929999999999998E-3</v>
      </c>
    </row>
    <row r="225" spans="1:10">
      <c r="A225" t="s">
        <v>55</v>
      </c>
      <c r="B225" t="s">
        <v>53</v>
      </c>
      <c r="D225" t="s">
        <v>29</v>
      </c>
      <c r="E225" s="4" t="s">
        <v>16</v>
      </c>
      <c r="F225">
        <v>3.3925438890535502</v>
      </c>
      <c r="H225">
        <v>0</v>
      </c>
      <c r="I225" s="2">
        <f>LN(6.15/0.05)/(12)</f>
        <v>0.4010153629477014</v>
      </c>
      <c r="J225" s="2">
        <v>2.0688440063171341E-3</v>
      </c>
    </row>
    <row r="226" spans="1:10">
      <c r="A226" t="s">
        <v>55</v>
      </c>
      <c r="B226" t="s">
        <v>53</v>
      </c>
      <c r="D226" t="s">
        <v>28</v>
      </c>
      <c r="E226" s="4" t="s">
        <v>16</v>
      </c>
      <c r="F226">
        <v>1.8804646894113193</v>
      </c>
      <c r="H226">
        <v>0.49554595660960349</v>
      </c>
      <c r="I226" s="2">
        <v>0.46200000000000002</v>
      </c>
    </row>
    <row r="227" spans="1:10">
      <c r="A227" t="s">
        <v>10</v>
      </c>
      <c r="B227" t="s">
        <v>53</v>
      </c>
      <c r="D227" t="s">
        <v>36</v>
      </c>
      <c r="E227" s="4" t="s">
        <v>16</v>
      </c>
      <c r="F227">
        <v>0.61848303744194155</v>
      </c>
      <c r="H227">
        <v>0.12207097263192382</v>
      </c>
      <c r="I227" s="14">
        <v>1.25604</v>
      </c>
      <c r="J227" s="2">
        <v>4.6940000000000003E-2</v>
      </c>
    </row>
    <row r="228" spans="1:10">
      <c r="A228" t="s">
        <v>55</v>
      </c>
      <c r="B228" t="s">
        <v>53</v>
      </c>
      <c r="D228" t="s">
        <v>17</v>
      </c>
      <c r="E228" s="4" t="s">
        <v>16</v>
      </c>
      <c r="F228">
        <v>2.6680474837353194</v>
      </c>
      <c r="H228">
        <v>0.68068557059007362</v>
      </c>
      <c r="I228" s="2">
        <v>0.43549999999999994</v>
      </c>
      <c r="J228" s="2">
        <v>0.19050000000000006</v>
      </c>
    </row>
    <row r="229" spans="1:10">
      <c r="A229" t="s">
        <v>10</v>
      </c>
      <c r="B229" t="s">
        <v>53</v>
      </c>
      <c r="D229" t="s">
        <v>17</v>
      </c>
      <c r="E229" s="4" t="s">
        <v>57</v>
      </c>
      <c r="F229">
        <v>1.060029837578452</v>
      </c>
      <c r="H229">
        <v>0.11253476021746175</v>
      </c>
      <c r="I229" s="2">
        <v>0.43549999999999994</v>
      </c>
      <c r="J229" s="2">
        <v>0.19050000000000006</v>
      </c>
    </row>
    <row r="230" spans="1:10">
      <c r="A230" t="s">
        <v>55</v>
      </c>
      <c r="B230" t="s">
        <v>53</v>
      </c>
      <c r="D230" t="s">
        <v>18</v>
      </c>
      <c r="E230" s="4" t="s">
        <v>16</v>
      </c>
      <c r="F230">
        <v>1.8804646894748684</v>
      </c>
      <c r="H230">
        <v>0.49554595649031924</v>
      </c>
      <c r="I230" s="2">
        <v>0.59899999999999998</v>
      </c>
    </row>
    <row r="231" spans="1:10">
      <c r="A231" t="s">
        <v>55</v>
      </c>
      <c r="B231" t="s">
        <v>53</v>
      </c>
      <c r="D231" t="s">
        <v>19</v>
      </c>
      <c r="E231" s="4" t="s">
        <v>16</v>
      </c>
      <c r="F231">
        <v>2.6867051587771718</v>
      </c>
      <c r="H231">
        <v>0.70800897524471174</v>
      </c>
      <c r="I231" s="2">
        <v>0.45600000000000002</v>
      </c>
    </row>
    <row r="232" spans="1:10">
      <c r="A232" t="s">
        <v>55</v>
      </c>
      <c r="B232" t="s">
        <v>53</v>
      </c>
      <c r="D232" t="s">
        <v>32</v>
      </c>
      <c r="E232" s="4" t="s">
        <v>16</v>
      </c>
      <c r="F232">
        <v>2.4628130616503099</v>
      </c>
      <c r="H232">
        <v>0</v>
      </c>
      <c r="I232" s="2">
        <v>0.47750000000000004</v>
      </c>
    </row>
    <row r="233" spans="1:10">
      <c r="A233" t="s">
        <v>10</v>
      </c>
      <c r="B233" t="s">
        <v>53</v>
      </c>
      <c r="D233" t="s">
        <v>37</v>
      </c>
      <c r="E233" s="4" t="s">
        <v>16</v>
      </c>
      <c r="F233">
        <v>1.1948819987609949</v>
      </c>
      <c r="H233">
        <v>0.75659770520671776</v>
      </c>
      <c r="I233" s="2">
        <v>1.73447</v>
      </c>
      <c r="J233" s="2">
        <v>6.1190000000000001E-2</v>
      </c>
    </row>
    <row r="234" spans="1:10">
      <c r="A234" t="s">
        <v>55</v>
      </c>
      <c r="B234" t="s">
        <v>53</v>
      </c>
      <c r="D234" t="s">
        <v>30</v>
      </c>
      <c r="E234" s="4" t="s">
        <v>16</v>
      </c>
      <c r="F234">
        <v>1.6203259777765049</v>
      </c>
      <c r="H234">
        <v>0.13812238760903506</v>
      </c>
      <c r="I234" s="2">
        <v>0.25552208280777439</v>
      </c>
      <c r="J234" s="2">
        <v>0.15112516876649368</v>
      </c>
    </row>
    <row r="235" spans="1:10">
      <c r="A235" t="s">
        <v>55</v>
      </c>
      <c r="B235" t="s">
        <v>53</v>
      </c>
      <c r="D235" t="s">
        <v>20</v>
      </c>
      <c r="E235" s="4" t="s">
        <v>16</v>
      </c>
      <c r="F235">
        <v>1.8050746442102079</v>
      </c>
      <c r="H235">
        <v>0.73490868793729991</v>
      </c>
      <c r="I235" s="2">
        <v>0.33723268654470817</v>
      </c>
      <c r="J235" s="2">
        <v>9.0232686544708035E-2</v>
      </c>
    </row>
    <row r="236" spans="1:10">
      <c r="A236" t="s">
        <v>10</v>
      </c>
      <c r="B236" t="s">
        <v>53</v>
      </c>
      <c r="D236" t="s">
        <v>38</v>
      </c>
      <c r="E236" s="4" t="s">
        <v>16</v>
      </c>
      <c r="F236">
        <v>1.0787201906997754</v>
      </c>
      <c r="H236">
        <v>0.24776416982271465</v>
      </c>
      <c r="I236" s="14">
        <v>1.33026</v>
      </c>
      <c r="J236" s="2">
        <v>4.0989999999999999E-2</v>
      </c>
    </row>
    <row r="237" spans="1:10">
      <c r="A237" t="s">
        <v>55</v>
      </c>
      <c r="B237" t="s">
        <v>53</v>
      </c>
      <c r="D237" t="s">
        <v>21</v>
      </c>
      <c r="E237" s="4" t="s">
        <v>16</v>
      </c>
      <c r="F237">
        <v>0.68812661524205199</v>
      </c>
      <c r="H237">
        <v>0.18583073319050883</v>
      </c>
      <c r="I237" s="2">
        <v>0.46800000000000003</v>
      </c>
    </row>
    <row r="238" spans="1:10">
      <c r="A238" t="s">
        <v>10</v>
      </c>
      <c r="B238" t="s">
        <v>53</v>
      </c>
      <c r="D238" t="s">
        <v>39</v>
      </c>
      <c r="E238" s="4" t="s">
        <v>16</v>
      </c>
      <c r="F238">
        <v>1.4807785887334948</v>
      </c>
      <c r="H238">
        <v>0.14087327166756614</v>
      </c>
      <c r="I238" s="14">
        <v>1.8310599999999999</v>
      </c>
      <c r="J238" s="2">
        <v>7.5060000000000002E-2</v>
      </c>
    </row>
    <row r="239" spans="1:10">
      <c r="A239" t="s">
        <v>55</v>
      </c>
      <c r="B239" t="s">
        <v>53</v>
      </c>
      <c r="D239" t="s">
        <v>22</v>
      </c>
      <c r="E239" s="4" t="s">
        <v>16</v>
      </c>
      <c r="F239">
        <v>0.84477938983858814</v>
      </c>
      <c r="H239">
        <v>0.17103137991014036</v>
      </c>
      <c r="I239" s="2">
        <v>0.246</v>
      </c>
    </row>
    <row r="240" spans="1:10">
      <c r="A240" t="s">
        <v>55</v>
      </c>
      <c r="B240" t="s">
        <v>53</v>
      </c>
      <c r="D240" t="s">
        <v>23</v>
      </c>
      <c r="E240" s="4" t="s">
        <v>16</v>
      </c>
      <c r="F240">
        <v>0.86571244570664352</v>
      </c>
      <c r="H240">
        <v>0.32992666002288823</v>
      </c>
      <c r="I240" s="2">
        <v>0.23599999999999999</v>
      </c>
    </row>
    <row r="241" spans="1:10">
      <c r="A241" t="s">
        <v>55</v>
      </c>
      <c r="B241" t="s">
        <v>53</v>
      </c>
      <c r="D241" t="s">
        <v>24</v>
      </c>
      <c r="E241" s="4" t="s">
        <v>16</v>
      </c>
      <c r="F241">
        <v>1.6233603245791719</v>
      </c>
      <c r="H241">
        <v>1.0061209585034327</v>
      </c>
      <c r="I241" s="2">
        <v>0.40500000000000003</v>
      </c>
    </row>
    <row r="242" spans="1:10">
      <c r="A242" t="s">
        <v>10</v>
      </c>
      <c r="B242" t="s">
        <v>53</v>
      </c>
      <c r="D242" t="s">
        <v>40</v>
      </c>
      <c r="E242" s="4" t="s">
        <v>16</v>
      </c>
      <c r="F242">
        <v>0.99142950671175623</v>
      </c>
      <c r="H242">
        <v>0.4431859339818997</v>
      </c>
      <c r="I242" s="2">
        <v>2.4011</v>
      </c>
      <c r="J242" s="2">
        <v>0.11</v>
      </c>
    </row>
    <row r="243" spans="1:10">
      <c r="A243" t="s">
        <v>10</v>
      </c>
      <c r="B243" t="s">
        <v>53</v>
      </c>
      <c r="D243" t="s">
        <v>43</v>
      </c>
      <c r="E243" s="4" t="s">
        <v>57</v>
      </c>
      <c r="F243">
        <v>1.6532701918980828</v>
      </c>
      <c r="H243">
        <v>0.37511754643615769</v>
      </c>
      <c r="I243" s="2">
        <v>2.4011</v>
      </c>
      <c r="J243" s="2">
        <v>0.11</v>
      </c>
    </row>
    <row r="244" spans="1:10">
      <c r="A244" t="s">
        <v>55</v>
      </c>
      <c r="B244" t="s">
        <v>53</v>
      </c>
      <c r="D244" t="s">
        <v>25</v>
      </c>
      <c r="E244" s="4" t="s">
        <v>16</v>
      </c>
      <c r="F244">
        <v>1.0678011677690957</v>
      </c>
      <c r="H244">
        <v>0.65655198638459444</v>
      </c>
      <c r="I244" s="2">
        <v>0.151</v>
      </c>
    </row>
    <row r="245" spans="1:10">
      <c r="A245" t="s">
        <v>55</v>
      </c>
      <c r="B245" t="s">
        <v>53</v>
      </c>
      <c r="D245" t="s">
        <v>26</v>
      </c>
      <c r="E245" s="4" t="s">
        <v>16</v>
      </c>
      <c r="F245">
        <v>1.0549288308087261</v>
      </c>
      <c r="H245">
        <v>0.24654426562627654</v>
      </c>
      <c r="I245" s="2">
        <v>0.31456947430893745</v>
      </c>
      <c r="J245" s="2">
        <v>0.15114041843449166</v>
      </c>
    </row>
    <row r="246" spans="1:10">
      <c r="A246" t="s">
        <v>10</v>
      </c>
      <c r="B246" t="s">
        <v>53</v>
      </c>
      <c r="D246" t="s">
        <v>26</v>
      </c>
      <c r="E246" s="4" t="s">
        <v>57</v>
      </c>
      <c r="F246">
        <v>1.1684863991722743</v>
      </c>
      <c r="H246">
        <v>0.60846042132984757</v>
      </c>
      <c r="I246" s="2">
        <v>0.31456947430893745</v>
      </c>
      <c r="J246" s="2">
        <v>0.15114041843449166</v>
      </c>
    </row>
    <row r="247" spans="1:10">
      <c r="A247" t="s">
        <v>10</v>
      </c>
      <c r="B247" t="s">
        <v>53</v>
      </c>
      <c r="D247" t="s">
        <v>41</v>
      </c>
      <c r="E247" s="4" t="s">
        <v>16</v>
      </c>
      <c r="F247">
        <v>0.96796825043429047</v>
      </c>
      <c r="H247">
        <v>0.22318699913512657</v>
      </c>
      <c r="I247" s="14">
        <v>1.1262300000000001</v>
      </c>
      <c r="J247" s="2">
        <v>2.3279999999999999E-2</v>
      </c>
    </row>
    <row r="248" spans="1:10">
      <c r="A248" t="s">
        <v>10</v>
      </c>
      <c r="B248" t="s">
        <v>53</v>
      </c>
      <c r="D248" t="s">
        <v>42</v>
      </c>
      <c r="E248" s="4" t="s">
        <v>16</v>
      </c>
      <c r="F248">
        <v>0.9647809271536989</v>
      </c>
      <c r="H248">
        <v>0.42085199804170198</v>
      </c>
      <c r="I248" s="14">
        <v>1.28155</v>
      </c>
      <c r="J248" s="2">
        <v>2.2939999999999999E-2</v>
      </c>
    </row>
    <row r="249" spans="1:10">
      <c r="A249" t="s">
        <v>55</v>
      </c>
      <c r="B249" t="s">
        <v>53</v>
      </c>
      <c r="D249" t="s">
        <v>27</v>
      </c>
      <c r="E249" s="4" t="s">
        <v>16</v>
      </c>
      <c r="F249">
        <v>0.8068112350827753</v>
      </c>
      <c r="H249">
        <v>0.35679271273880497</v>
      </c>
      <c r="I249" s="2">
        <v>0.23799999999999999</v>
      </c>
    </row>
    <row r="250" spans="1:10">
      <c r="A250" t="s">
        <v>55</v>
      </c>
      <c r="B250" t="s">
        <v>53</v>
      </c>
      <c r="D250" t="s">
        <v>33</v>
      </c>
      <c r="E250" s="4" t="s">
        <v>16</v>
      </c>
      <c r="F250">
        <v>1.3513994527255799</v>
      </c>
      <c r="H250">
        <v>0.21315392882634981</v>
      </c>
      <c r="I250" s="2">
        <v>0.35004029446153817</v>
      </c>
      <c r="J250" s="2">
        <v>1.5031240507646445E-2</v>
      </c>
    </row>
    <row r="251" spans="1:10">
      <c r="A251" t="s">
        <v>11</v>
      </c>
      <c r="B251" t="s">
        <v>53</v>
      </c>
      <c r="D251" t="s">
        <v>35</v>
      </c>
      <c r="E251" s="4" t="s">
        <v>16</v>
      </c>
      <c r="F251">
        <v>0.88556167254027796</v>
      </c>
      <c r="H251">
        <v>0.19478531687215389</v>
      </c>
      <c r="I251" s="14">
        <v>0.36287999999999998</v>
      </c>
      <c r="J251" s="2">
        <v>3.0929999999999998E-3</v>
      </c>
    </row>
    <row r="252" spans="1:10">
      <c r="A252" s="8" t="s">
        <v>11</v>
      </c>
      <c r="B252" s="8" t="s">
        <v>53</v>
      </c>
      <c r="C252" s="8"/>
      <c r="D252" s="8" t="s">
        <v>35</v>
      </c>
      <c r="E252" s="12" t="s">
        <v>57</v>
      </c>
      <c r="F252" s="8">
        <v>0</v>
      </c>
      <c r="G252" s="8"/>
      <c r="H252" s="8">
        <v>0</v>
      </c>
      <c r="I252" s="14">
        <v>0.36287999999999998</v>
      </c>
      <c r="J252" s="2">
        <v>3.0929999999999998E-3</v>
      </c>
    </row>
    <row r="253" spans="1:10">
      <c r="A253" t="s">
        <v>56</v>
      </c>
      <c r="B253" t="s">
        <v>53</v>
      </c>
      <c r="D253" t="s">
        <v>29</v>
      </c>
      <c r="E253" s="4" t="s">
        <v>16</v>
      </c>
      <c r="F253">
        <v>3.4475185966935098</v>
      </c>
      <c r="H253">
        <v>0</v>
      </c>
      <c r="I253" s="2">
        <f>LN(6.15/0.05)/(12)</f>
        <v>0.4010153629477014</v>
      </c>
      <c r="J253" s="2">
        <v>2.0688440063171341E-3</v>
      </c>
    </row>
    <row r="254" spans="1:10">
      <c r="A254" t="s">
        <v>56</v>
      </c>
      <c r="B254" t="s">
        <v>53</v>
      </c>
      <c r="D254" t="s">
        <v>28</v>
      </c>
      <c r="E254" s="4" t="s">
        <v>16</v>
      </c>
      <c r="F254">
        <v>1.8804646890377612</v>
      </c>
      <c r="H254">
        <v>0.49554595642105842</v>
      </c>
      <c r="I254" s="2">
        <v>0.46200000000000002</v>
      </c>
    </row>
    <row r="255" spans="1:10">
      <c r="A255" t="s">
        <v>11</v>
      </c>
      <c r="B255" t="s">
        <v>53</v>
      </c>
      <c r="D255" t="s">
        <v>36</v>
      </c>
      <c r="E255" s="4" t="s">
        <v>16</v>
      </c>
      <c r="F255">
        <v>0.59534195031143644</v>
      </c>
      <c r="H255">
        <v>0.10967201603301477</v>
      </c>
      <c r="I255" s="14">
        <v>1.25604</v>
      </c>
      <c r="J255" s="2">
        <v>4.6940000000000003E-2</v>
      </c>
    </row>
    <row r="256" spans="1:10">
      <c r="A256" t="s">
        <v>56</v>
      </c>
      <c r="B256" t="s">
        <v>53</v>
      </c>
      <c r="D256" t="s">
        <v>17</v>
      </c>
      <c r="E256" s="4" t="s">
        <v>16</v>
      </c>
      <c r="F256">
        <v>2.6680474838078361</v>
      </c>
      <c r="H256">
        <v>0.6806855712936758</v>
      </c>
      <c r="I256" s="2">
        <v>0.43549999999999994</v>
      </c>
      <c r="J256" s="2">
        <v>0.19050000000000006</v>
      </c>
    </row>
    <row r="257" spans="1:10">
      <c r="A257" t="s">
        <v>11</v>
      </c>
      <c r="B257" t="s">
        <v>53</v>
      </c>
      <c r="D257" t="s">
        <v>17</v>
      </c>
      <c r="E257" s="4" t="s">
        <v>57</v>
      </c>
      <c r="F257">
        <v>1.114570420020297</v>
      </c>
      <c r="H257">
        <v>9.5897370534944529E-2</v>
      </c>
      <c r="I257" s="2">
        <v>0.43549999999999994</v>
      </c>
      <c r="J257" s="2">
        <v>0.19050000000000006</v>
      </c>
    </row>
    <row r="258" spans="1:10">
      <c r="A258" t="s">
        <v>56</v>
      </c>
      <c r="B258" t="s">
        <v>53</v>
      </c>
      <c r="D258" t="s">
        <v>18</v>
      </c>
      <c r="E258" s="4" t="s">
        <v>16</v>
      </c>
      <c r="F258">
        <v>1.8804646892113146</v>
      </c>
      <c r="H258">
        <v>0.49554595639425497</v>
      </c>
      <c r="I258" s="2">
        <v>0.59899999999999998</v>
      </c>
    </row>
    <row r="259" spans="1:10">
      <c r="A259" t="s">
        <v>56</v>
      </c>
      <c r="B259" t="s">
        <v>53</v>
      </c>
      <c r="D259" t="s">
        <v>19</v>
      </c>
      <c r="E259" s="4" t="s">
        <v>16</v>
      </c>
      <c r="F259">
        <v>2.6867051588560216</v>
      </c>
      <c r="H259">
        <v>0.70800897612136571</v>
      </c>
      <c r="I259" s="2">
        <v>0.45600000000000002</v>
      </c>
    </row>
    <row r="260" spans="1:10">
      <c r="A260" t="s">
        <v>56</v>
      </c>
      <c r="B260" t="s">
        <v>53</v>
      </c>
      <c r="D260" t="s">
        <v>32</v>
      </c>
      <c r="E260" s="4" t="s">
        <v>16</v>
      </c>
      <c r="F260">
        <v>2.4628130616502002</v>
      </c>
      <c r="H260">
        <v>0</v>
      </c>
      <c r="I260" s="2">
        <v>0.47750000000000004</v>
      </c>
    </row>
    <row r="261" spans="1:10">
      <c r="A261" t="s">
        <v>11</v>
      </c>
      <c r="B261" t="s">
        <v>53</v>
      </c>
      <c r="D261" t="s">
        <v>37</v>
      </c>
      <c r="E261" s="4" t="s">
        <v>16</v>
      </c>
      <c r="F261">
        <v>1.3349305955727813</v>
      </c>
      <c r="H261">
        <v>0.7108052976731728</v>
      </c>
      <c r="I261" s="2">
        <v>1.73447</v>
      </c>
      <c r="J261" s="2">
        <v>6.1190000000000001E-2</v>
      </c>
    </row>
    <row r="262" spans="1:10">
      <c r="A262" t="s">
        <v>56</v>
      </c>
      <c r="B262" t="s">
        <v>53</v>
      </c>
      <c r="D262" t="s">
        <v>30</v>
      </c>
      <c r="E262" s="4" t="s">
        <v>16</v>
      </c>
      <c r="F262">
        <v>1.4636843379901201</v>
      </c>
      <c r="H262">
        <v>0.18463600452946816</v>
      </c>
      <c r="I262" s="2">
        <v>0.25552208280777439</v>
      </c>
      <c r="J262" s="2">
        <v>0.15112516876649368</v>
      </c>
    </row>
    <row r="263" spans="1:10">
      <c r="A263" t="s">
        <v>56</v>
      </c>
      <c r="B263" t="s">
        <v>53</v>
      </c>
      <c r="D263" t="s">
        <v>20</v>
      </c>
      <c r="E263" s="4" t="s">
        <v>16</v>
      </c>
      <c r="F263">
        <v>1.4220347269911218</v>
      </c>
      <c r="H263">
        <v>0.49383150753226718</v>
      </c>
      <c r="I263" s="2">
        <v>0.33723268654470817</v>
      </c>
      <c r="J263" s="2">
        <v>9.0232686544708035E-2</v>
      </c>
    </row>
    <row r="264" spans="1:10">
      <c r="A264" t="s">
        <v>11</v>
      </c>
      <c r="B264" t="s">
        <v>53</v>
      </c>
      <c r="D264" t="s">
        <v>38</v>
      </c>
      <c r="E264" s="4" t="s">
        <v>16</v>
      </c>
      <c r="F264">
        <v>0.95116977932866575</v>
      </c>
      <c r="H264">
        <v>0.25139957681667841</v>
      </c>
      <c r="I264" s="14">
        <v>1.33026</v>
      </c>
      <c r="J264" s="2">
        <v>4.0989999999999999E-2</v>
      </c>
    </row>
    <row r="265" spans="1:10">
      <c r="A265" t="s">
        <v>56</v>
      </c>
      <c r="B265" t="s">
        <v>53</v>
      </c>
      <c r="D265" t="s">
        <v>21</v>
      </c>
      <c r="E265" s="4" t="s">
        <v>16</v>
      </c>
      <c r="F265">
        <v>0.67678102500471071</v>
      </c>
      <c r="H265">
        <v>0.20039157906752014</v>
      </c>
      <c r="I265" s="2">
        <v>0.46800000000000003</v>
      </c>
    </row>
    <row r="266" spans="1:10">
      <c r="A266" t="s">
        <v>11</v>
      </c>
      <c r="B266" t="s">
        <v>53</v>
      </c>
      <c r="D266" t="s">
        <v>39</v>
      </c>
      <c r="E266" s="4" t="s">
        <v>16</v>
      </c>
      <c r="F266">
        <v>1.3856778476451077</v>
      </c>
      <c r="H266">
        <v>0.12098523184332242</v>
      </c>
      <c r="I266" s="14">
        <v>1.8310599999999999</v>
      </c>
      <c r="J266" s="2">
        <v>7.5060000000000002E-2</v>
      </c>
    </row>
    <row r="267" spans="1:10">
      <c r="A267" t="s">
        <v>56</v>
      </c>
      <c r="B267" t="s">
        <v>53</v>
      </c>
      <c r="D267" t="s">
        <v>22</v>
      </c>
      <c r="E267" s="4" t="s">
        <v>16</v>
      </c>
      <c r="F267">
        <v>0.86474789093331805</v>
      </c>
      <c r="H267">
        <v>0.16366339690255469</v>
      </c>
      <c r="I267" s="2">
        <v>0.246</v>
      </c>
    </row>
    <row r="268" spans="1:10">
      <c r="A268" t="s">
        <v>56</v>
      </c>
      <c r="B268" t="s">
        <v>53</v>
      </c>
      <c r="D268" t="s">
        <v>23</v>
      </c>
      <c r="E268" s="4" t="s">
        <v>16</v>
      </c>
      <c r="F268">
        <v>0.8385242088807735</v>
      </c>
      <c r="H268">
        <v>0.33464719053547343</v>
      </c>
      <c r="I268" s="2">
        <v>0.23599999999999999</v>
      </c>
    </row>
    <row r="269" spans="1:10">
      <c r="A269" t="s">
        <v>56</v>
      </c>
      <c r="B269" t="s">
        <v>53</v>
      </c>
      <c r="D269" t="s">
        <v>24</v>
      </c>
      <c r="E269" s="4" t="s">
        <v>16</v>
      </c>
      <c r="F269">
        <v>1.9371242998761398</v>
      </c>
      <c r="H269">
        <v>1.2461705255012041</v>
      </c>
      <c r="I269" s="2">
        <v>0.40500000000000003</v>
      </c>
    </row>
    <row r="270" spans="1:10">
      <c r="A270" t="s">
        <v>11</v>
      </c>
      <c r="B270" t="s">
        <v>53</v>
      </c>
      <c r="D270" t="s">
        <v>40</v>
      </c>
      <c r="E270" s="4" t="s">
        <v>16</v>
      </c>
      <c r="F270">
        <v>1.0076712489092965</v>
      </c>
      <c r="H270">
        <v>0.39631038150075532</v>
      </c>
      <c r="I270" s="2">
        <v>2.4011</v>
      </c>
      <c r="J270" s="2">
        <v>0.11</v>
      </c>
    </row>
    <row r="271" spans="1:10">
      <c r="A271" t="s">
        <v>11</v>
      </c>
      <c r="B271" t="s">
        <v>53</v>
      </c>
      <c r="D271" t="s">
        <v>43</v>
      </c>
      <c r="E271" s="4" t="s">
        <v>57</v>
      </c>
      <c r="F271">
        <v>1.7135316452351514</v>
      </c>
      <c r="H271">
        <v>0.37587986929874684</v>
      </c>
      <c r="I271" s="2">
        <v>2.4011</v>
      </c>
      <c r="J271" s="2">
        <v>0.11</v>
      </c>
    </row>
    <row r="272" spans="1:10">
      <c r="A272" t="s">
        <v>56</v>
      </c>
      <c r="B272" t="s">
        <v>53</v>
      </c>
      <c r="D272" t="s">
        <v>25</v>
      </c>
      <c r="E272" s="4" t="s">
        <v>16</v>
      </c>
      <c r="F272">
        <v>1.1488436040566083</v>
      </c>
      <c r="H272">
        <v>0.61050464040543018</v>
      </c>
      <c r="I272" s="2">
        <v>0.151</v>
      </c>
    </row>
    <row r="273" spans="1:10">
      <c r="A273" t="s">
        <v>56</v>
      </c>
      <c r="B273" t="s">
        <v>53</v>
      </c>
      <c r="D273" t="s">
        <v>26</v>
      </c>
      <c r="E273" s="4" t="s">
        <v>16</v>
      </c>
      <c r="F273">
        <v>1.1239869664205004</v>
      </c>
      <c r="H273">
        <v>0.67230878551031237</v>
      </c>
      <c r="I273" s="2">
        <v>0.31456947430893745</v>
      </c>
      <c r="J273" s="2">
        <v>0.15114041843449166</v>
      </c>
    </row>
    <row r="274" spans="1:10">
      <c r="A274" t="s">
        <v>11</v>
      </c>
      <c r="B274" t="s">
        <v>53</v>
      </c>
      <c r="D274" t="s">
        <v>26</v>
      </c>
      <c r="E274" s="4" t="s">
        <v>57</v>
      </c>
      <c r="F274">
        <v>1.0799491018449363</v>
      </c>
      <c r="H274">
        <v>0.67219066571671438</v>
      </c>
      <c r="I274" s="2">
        <v>0.31456947430893745</v>
      </c>
      <c r="J274" s="2">
        <v>0.15114041843449166</v>
      </c>
    </row>
    <row r="275" spans="1:10">
      <c r="A275" t="s">
        <v>11</v>
      </c>
      <c r="B275" t="s">
        <v>53</v>
      </c>
      <c r="D275" t="s">
        <v>41</v>
      </c>
      <c r="E275" s="4" t="s">
        <v>16</v>
      </c>
      <c r="F275">
        <v>0.86748777883770123</v>
      </c>
      <c r="H275">
        <v>0.22051532927318138</v>
      </c>
      <c r="I275" s="14">
        <v>1.1262300000000001</v>
      </c>
      <c r="J275" s="2">
        <v>2.3279999999999999E-2</v>
      </c>
    </row>
    <row r="276" spans="1:10">
      <c r="A276" t="s">
        <v>11</v>
      </c>
      <c r="B276" t="s">
        <v>53</v>
      </c>
      <c r="D276" t="s">
        <v>42</v>
      </c>
      <c r="E276" s="4" t="s">
        <v>16</v>
      </c>
      <c r="F276">
        <v>0.91698432410807551</v>
      </c>
      <c r="H276">
        <v>0.38661655839678688</v>
      </c>
      <c r="I276" s="14">
        <v>1.28155</v>
      </c>
      <c r="J276" s="2">
        <v>2.2939999999999999E-2</v>
      </c>
    </row>
    <row r="277" spans="1:10">
      <c r="A277" t="s">
        <v>56</v>
      </c>
      <c r="B277" t="s">
        <v>53</v>
      </c>
      <c r="D277" t="s">
        <v>27</v>
      </c>
      <c r="E277" s="4" t="s">
        <v>16</v>
      </c>
      <c r="F277">
        <v>0.80733096615905042</v>
      </c>
      <c r="H277">
        <v>0.50475557244227598</v>
      </c>
      <c r="I277" s="2">
        <v>0.23799999999999999</v>
      </c>
    </row>
    <row r="278" spans="1:10">
      <c r="A278" t="s">
        <v>56</v>
      </c>
      <c r="B278" t="s">
        <v>53</v>
      </c>
      <c r="D278" t="s">
        <v>33</v>
      </c>
      <c r="E278" s="4" t="s">
        <v>16</v>
      </c>
      <c r="F278">
        <v>1.332044123704025</v>
      </c>
      <c r="H278">
        <v>0.2074178095996547</v>
      </c>
      <c r="I278" s="2">
        <v>0.35004029446153817</v>
      </c>
      <c r="J278" s="2">
        <v>1.5031240507646445E-2</v>
      </c>
    </row>
    <row r="279" spans="1:10">
      <c r="A279" t="s">
        <v>12</v>
      </c>
      <c r="B279" t="s">
        <v>53</v>
      </c>
      <c r="D279" t="s">
        <v>20</v>
      </c>
      <c r="E279" s="4" t="s">
        <v>16</v>
      </c>
      <c r="F279">
        <v>6.81230312182141E-2</v>
      </c>
      <c r="H279">
        <v>0</v>
      </c>
      <c r="I279" s="2">
        <v>0.43549999999999994</v>
      </c>
      <c r="J279" s="2">
        <v>0.19050000000000006</v>
      </c>
    </row>
    <row r="280" spans="1:10">
      <c r="A280" t="s">
        <v>12</v>
      </c>
      <c r="B280" t="s">
        <v>53</v>
      </c>
      <c r="D280" t="s">
        <v>26</v>
      </c>
      <c r="E280" s="4" t="s">
        <v>16</v>
      </c>
      <c r="F280">
        <v>6.7005050567802801E-2</v>
      </c>
      <c r="H280">
        <v>0</v>
      </c>
      <c r="I280" s="2">
        <v>0.20391162187740522</v>
      </c>
      <c r="J280" s="2">
        <v>2.1940760290998104E-2</v>
      </c>
    </row>
    <row r="281" spans="1:10">
      <c r="A281" t="s">
        <v>12</v>
      </c>
      <c r="B281" t="s">
        <v>53</v>
      </c>
      <c r="D281" t="s">
        <v>33</v>
      </c>
      <c r="E281" s="4" t="s">
        <v>16</v>
      </c>
      <c r="F281">
        <v>2.5610162112211099</v>
      </c>
      <c r="H281">
        <v>0</v>
      </c>
      <c r="I281" s="2">
        <v>0.35004029446153817</v>
      </c>
      <c r="J281" s="2">
        <v>1.5031240507646445E-2</v>
      </c>
    </row>
    <row r="282" spans="1:10">
      <c r="A282" t="s">
        <v>12</v>
      </c>
      <c r="B282" t="s">
        <v>53</v>
      </c>
      <c r="D282" t="s">
        <v>33</v>
      </c>
      <c r="E282" s="4" t="s">
        <v>16</v>
      </c>
      <c r="F282">
        <v>2.56101621113008</v>
      </c>
      <c r="H282">
        <v>0</v>
      </c>
      <c r="I282" s="2">
        <v>0.35004029446153817</v>
      </c>
      <c r="J282" s="2">
        <v>1.5031240507646445E-2</v>
      </c>
    </row>
    <row r="283" spans="1:10">
      <c r="A283" t="s">
        <v>12</v>
      </c>
      <c r="B283" t="s">
        <v>53</v>
      </c>
      <c r="D283" t="s">
        <v>26</v>
      </c>
      <c r="E283" s="4" t="s">
        <v>57</v>
      </c>
      <c r="F283">
        <v>5.8689620829453903E-3</v>
      </c>
      <c r="H283">
        <v>0</v>
      </c>
      <c r="I283" s="2">
        <v>0.20391162187740522</v>
      </c>
      <c r="J283" s="2">
        <v>2.1940760290998104E-2</v>
      </c>
    </row>
    <row r="284" spans="1:10">
      <c r="A284" t="s">
        <v>31</v>
      </c>
      <c r="B284" t="s">
        <v>53</v>
      </c>
      <c r="D284" t="s">
        <v>29</v>
      </c>
      <c r="E284" s="4" t="s">
        <v>16</v>
      </c>
      <c r="F284">
        <v>2.56101621050263</v>
      </c>
      <c r="H284">
        <v>0</v>
      </c>
      <c r="I284" s="2">
        <f>LN(6.15/0.05)/(12)</f>
        <v>0.4010153629477014</v>
      </c>
      <c r="J284" s="2">
        <v>2.0688440063171341E-3</v>
      </c>
    </row>
    <row r="285" spans="1:10">
      <c r="A285" t="s">
        <v>31</v>
      </c>
      <c r="B285" t="s">
        <v>53</v>
      </c>
      <c r="D285" t="s">
        <v>30</v>
      </c>
      <c r="E285" s="4" t="s">
        <v>16</v>
      </c>
      <c r="F285">
        <v>2.5610162105968102</v>
      </c>
      <c r="H285">
        <v>0</v>
      </c>
      <c r="I285" s="2">
        <f>LN(6.58/0.05)/(12)</f>
        <v>0.40664725157426806</v>
      </c>
      <c r="J285" s="2">
        <v>4.4324941020650035E-3</v>
      </c>
    </row>
    <row r="286" spans="1:10">
      <c r="A286" t="s">
        <v>13</v>
      </c>
      <c r="B286" t="s">
        <v>53</v>
      </c>
      <c r="D286" t="s">
        <v>30</v>
      </c>
      <c r="E286" s="4" t="s">
        <v>16</v>
      </c>
      <c r="F286">
        <v>2.5610162112216299</v>
      </c>
      <c r="H286">
        <v>0</v>
      </c>
      <c r="I286" s="10">
        <f>LN(3.5/1)/(24-12)</f>
        <v>0.10439691404128067</v>
      </c>
    </row>
    <row r="287" spans="1:10">
      <c r="A287" t="s">
        <v>13</v>
      </c>
      <c r="B287" t="s">
        <v>53</v>
      </c>
      <c r="D287" t="s">
        <v>26</v>
      </c>
      <c r="E287" s="4" t="s">
        <v>16</v>
      </c>
      <c r="F287">
        <v>5.5921508383799598E-2</v>
      </c>
      <c r="H287">
        <v>0</v>
      </c>
      <c r="I287" s="10">
        <f>LN(2.5/0.3)/(24-16)</f>
        <v>0.26503294202501138</v>
      </c>
    </row>
    <row r="288" spans="1:10">
      <c r="A288" t="s">
        <v>13</v>
      </c>
      <c r="B288" t="s">
        <v>53</v>
      </c>
      <c r="D288" t="s">
        <v>26</v>
      </c>
      <c r="E288" s="4" t="s">
        <v>7</v>
      </c>
      <c r="F288">
        <v>2.62548613850151E-3</v>
      </c>
      <c r="H288">
        <v>0</v>
      </c>
      <c r="I288" s="10">
        <f>LN(2.5/0.3)/(24-16)</f>
        <v>0.26503294202501138</v>
      </c>
    </row>
    <row r="289" spans="1:10">
      <c r="A289" t="s">
        <v>14</v>
      </c>
      <c r="B289" t="s">
        <v>53</v>
      </c>
      <c r="D289" t="s">
        <v>26</v>
      </c>
      <c r="E289" s="4" t="s">
        <v>7</v>
      </c>
      <c r="F289">
        <v>2.6259007052164998E-3</v>
      </c>
      <c r="H289">
        <v>0</v>
      </c>
      <c r="I289" s="2">
        <v>0.57333333333333325</v>
      </c>
    </row>
    <row r="290" spans="1:10">
      <c r="A290" t="s">
        <v>15</v>
      </c>
      <c r="B290" t="s">
        <v>53</v>
      </c>
      <c r="D290" t="s">
        <v>17</v>
      </c>
      <c r="E290" s="4" t="s">
        <v>57</v>
      </c>
      <c r="F290">
        <v>3.1625064521675298E-3</v>
      </c>
      <c r="H290">
        <v>0</v>
      </c>
      <c r="I290" s="2">
        <v>0.24499999999999988</v>
      </c>
    </row>
    <row r="291" spans="1:10">
      <c r="A291" t="s">
        <v>15</v>
      </c>
      <c r="B291" t="s">
        <v>53</v>
      </c>
      <c r="D291" t="s">
        <v>17</v>
      </c>
      <c r="E291" s="4" t="s">
        <v>16</v>
      </c>
      <c r="F291">
        <v>4.0263453088895798</v>
      </c>
      <c r="H291">
        <v>0</v>
      </c>
      <c r="I291" s="2">
        <v>0.43549999999999994</v>
      </c>
      <c r="J291" s="2">
        <v>0.19050000000000006</v>
      </c>
    </row>
    <row r="292" spans="1:10">
      <c r="A292" t="s">
        <v>15</v>
      </c>
      <c r="B292" t="s">
        <v>53</v>
      </c>
      <c r="D292" t="s">
        <v>32</v>
      </c>
      <c r="E292" s="4" t="s">
        <v>16</v>
      </c>
      <c r="F292">
        <v>0.51299271999005203</v>
      </c>
      <c r="H292">
        <v>0</v>
      </c>
      <c r="I292" s="2">
        <v>0.47750000000000004</v>
      </c>
    </row>
    <row r="293" spans="1:10">
      <c r="A293" t="s">
        <v>8</v>
      </c>
      <c r="B293" t="s">
        <v>5</v>
      </c>
      <c r="D293" s="2" t="s">
        <v>17</v>
      </c>
      <c r="E293" t="s">
        <v>7</v>
      </c>
      <c r="F293">
        <v>0.21422450728363299</v>
      </c>
      <c r="I293" s="2">
        <v>0.626</v>
      </c>
    </row>
    <row r="294" spans="1:10">
      <c r="A294" t="s">
        <v>8</v>
      </c>
      <c r="B294" t="s">
        <v>5</v>
      </c>
      <c r="D294" t="s">
        <v>28</v>
      </c>
      <c r="E294" s="4" t="s">
        <v>16</v>
      </c>
      <c r="F294">
        <v>1.2805081056163099</v>
      </c>
      <c r="I294" s="2">
        <v>0.46200000000000002</v>
      </c>
    </row>
    <row r="295" spans="1:10">
      <c r="A295" t="s">
        <v>8</v>
      </c>
      <c r="B295" t="s">
        <v>5</v>
      </c>
      <c r="D295" t="s">
        <v>17</v>
      </c>
      <c r="E295" s="4" t="s">
        <v>16</v>
      </c>
      <c r="F295">
        <v>3.2294526077829802</v>
      </c>
      <c r="I295" s="2">
        <v>0.626</v>
      </c>
    </row>
    <row r="296" spans="1:10">
      <c r="A296" t="s">
        <v>8</v>
      </c>
      <c r="B296" t="s">
        <v>5</v>
      </c>
      <c r="D296" t="s">
        <v>18</v>
      </c>
      <c r="E296" s="4" t="s">
        <v>16</v>
      </c>
      <c r="F296">
        <v>1.2805081056163099</v>
      </c>
      <c r="I296" s="2">
        <v>0.43549999999999994</v>
      </c>
      <c r="J296" s="2">
        <v>0.19050000000000006</v>
      </c>
    </row>
    <row r="297" spans="1:10">
      <c r="A297" s="3" t="s">
        <v>8</v>
      </c>
      <c r="B297" s="3" t="s">
        <v>5</v>
      </c>
      <c r="C297" s="3"/>
      <c r="D297" s="3" t="s">
        <v>26</v>
      </c>
      <c r="E297" s="3" t="s">
        <v>7</v>
      </c>
      <c r="F297" s="3">
        <v>0</v>
      </c>
      <c r="G297" s="3"/>
      <c r="H297" s="3"/>
      <c r="I297" s="2">
        <v>0.31456947430893745</v>
      </c>
      <c r="J297" s="2">
        <v>0.15114041843449166</v>
      </c>
    </row>
    <row r="298" spans="1:10">
      <c r="A298" t="s">
        <v>8</v>
      </c>
      <c r="B298" t="s">
        <v>5</v>
      </c>
      <c r="D298" t="s">
        <v>19</v>
      </c>
      <c r="E298" s="4" t="s">
        <v>16</v>
      </c>
      <c r="F298">
        <v>7.6396236721379103E-3</v>
      </c>
      <c r="I298" s="2">
        <v>0.45600000000000002</v>
      </c>
    </row>
    <row r="299" spans="1:10">
      <c r="A299" t="s">
        <v>8</v>
      </c>
      <c r="B299" t="s">
        <v>5</v>
      </c>
      <c r="D299" t="s">
        <v>20</v>
      </c>
      <c r="E299" s="4" t="s">
        <v>16</v>
      </c>
      <c r="F299">
        <v>6.4025405280815406E-2</v>
      </c>
      <c r="I299" s="2">
        <v>0.25552208280777439</v>
      </c>
      <c r="J299" s="2">
        <v>0.15112516876649368</v>
      </c>
    </row>
    <row r="300" spans="1:10">
      <c r="A300" t="s">
        <v>8</v>
      </c>
      <c r="B300" t="s">
        <v>5</v>
      </c>
      <c r="D300" t="s">
        <v>21</v>
      </c>
      <c r="E300" s="4" t="s">
        <v>16</v>
      </c>
      <c r="F300">
        <v>7.9519553358772796E-2</v>
      </c>
      <c r="I300" s="2">
        <v>0.46800000000000003</v>
      </c>
    </row>
    <row r="301" spans="1:10">
      <c r="A301" t="s">
        <v>8</v>
      </c>
      <c r="B301" t="s">
        <v>5</v>
      </c>
      <c r="D301" t="s">
        <v>22</v>
      </c>
      <c r="E301" s="4" t="s">
        <v>16</v>
      </c>
      <c r="F301">
        <v>2.4970035956851801E-2</v>
      </c>
      <c r="I301" s="2">
        <v>0.246</v>
      </c>
    </row>
    <row r="302" spans="1:10">
      <c r="A302" t="s">
        <v>8</v>
      </c>
      <c r="B302" t="s">
        <v>5</v>
      </c>
      <c r="D302" t="s">
        <v>23</v>
      </c>
      <c r="E302" s="4" t="s">
        <v>16</v>
      </c>
      <c r="F302">
        <v>0.49777303042731602</v>
      </c>
      <c r="I302" s="2">
        <v>0.23599999999999999</v>
      </c>
    </row>
    <row r="303" spans="1:10">
      <c r="A303" t="s">
        <v>8</v>
      </c>
      <c r="B303" t="s">
        <v>5</v>
      </c>
      <c r="D303" t="s">
        <v>24</v>
      </c>
      <c r="E303" s="4" t="s">
        <v>16</v>
      </c>
      <c r="F303">
        <v>1.33274692468647E-2</v>
      </c>
      <c r="I303" s="2">
        <v>0.40500000000000003</v>
      </c>
    </row>
    <row r="304" spans="1:10">
      <c r="A304" t="s">
        <v>8</v>
      </c>
      <c r="B304" t="s">
        <v>5</v>
      </c>
      <c r="D304" t="s">
        <v>25</v>
      </c>
      <c r="E304" s="4" t="s">
        <v>16</v>
      </c>
      <c r="F304">
        <v>4.1983114391329297E-2</v>
      </c>
      <c r="I304" s="2">
        <v>0.151</v>
      </c>
    </row>
    <row r="305" spans="1:10">
      <c r="A305" t="s">
        <v>8</v>
      </c>
      <c r="B305" t="s">
        <v>5</v>
      </c>
      <c r="D305" t="s">
        <v>26</v>
      </c>
      <c r="E305" s="4" t="s">
        <v>16</v>
      </c>
      <c r="F305">
        <v>4.1983114391391803E-2</v>
      </c>
      <c r="I305" s="2">
        <v>0.216</v>
      </c>
    </row>
    <row r="306" spans="1:10">
      <c r="A306" t="s">
        <v>8</v>
      </c>
      <c r="B306" t="s">
        <v>5</v>
      </c>
      <c r="D306" t="s">
        <v>27</v>
      </c>
      <c r="E306" s="4" t="s">
        <v>16</v>
      </c>
      <c r="F306">
        <v>0.52067995936529099</v>
      </c>
      <c r="I306" s="2">
        <v>0.23799999999999999</v>
      </c>
    </row>
    <row r="307" spans="1:10">
      <c r="A307" s="3" t="s">
        <v>9</v>
      </c>
      <c r="B307" s="3" t="s">
        <v>5</v>
      </c>
      <c r="C307" s="3"/>
      <c r="D307" s="3" t="s">
        <v>35</v>
      </c>
      <c r="E307" s="3" t="s">
        <v>7</v>
      </c>
      <c r="F307" s="3">
        <v>0</v>
      </c>
      <c r="G307" s="3"/>
      <c r="H307" s="3"/>
      <c r="I307" s="14">
        <v>0.36287999999999998</v>
      </c>
      <c r="J307" s="2">
        <v>3.0929999999999998E-3</v>
      </c>
    </row>
    <row r="308" spans="1:10">
      <c r="A308" t="s">
        <v>9</v>
      </c>
      <c r="B308" t="s">
        <v>5</v>
      </c>
      <c r="D308" t="s">
        <v>43</v>
      </c>
      <c r="E308" t="s">
        <v>7</v>
      </c>
      <c r="F308">
        <v>19.6882297627191</v>
      </c>
      <c r="I308" s="2">
        <v>0.31456947430893745</v>
      </c>
      <c r="J308" s="2">
        <v>0.15114041843449166</v>
      </c>
    </row>
    <row r="309" spans="1:10">
      <c r="A309" t="s">
        <v>9</v>
      </c>
      <c r="B309" t="s">
        <v>5</v>
      </c>
      <c r="D309" t="s">
        <v>35</v>
      </c>
      <c r="E309" s="4" t="s">
        <v>16</v>
      </c>
      <c r="F309">
        <v>0.32294526077829799</v>
      </c>
      <c r="I309" s="14">
        <v>0.36287999999999998</v>
      </c>
      <c r="J309" s="2">
        <v>3.0929999999999998E-3</v>
      </c>
    </row>
    <row r="310" spans="1:10">
      <c r="A310" t="s">
        <v>9</v>
      </c>
      <c r="B310" t="s">
        <v>5</v>
      </c>
      <c r="D310" t="s">
        <v>36</v>
      </c>
      <c r="E310" s="4" t="s">
        <v>16</v>
      </c>
      <c r="F310">
        <v>0.29968378689153402</v>
      </c>
      <c r="I310" s="14">
        <v>1.25604</v>
      </c>
      <c r="J310" s="2">
        <v>4.6940000000000003E-2</v>
      </c>
    </row>
    <row r="311" spans="1:10">
      <c r="A311" t="s">
        <v>9</v>
      </c>
      <c r="B311" t="s">
        <v>5</v>
      </c>
      <c r="D311" t="s">
        <v>37</v>
      </c>
      <c r="E311" s="4" t="s">
        <v>16</v>
      </c>
      <c r="F311">
        <v>7.9964815481188296E-3</v>
      </c>
      <c r="I311" s="2">
        <v>0.33723268654470817</v>
      </c>
      <c r="J311" s="2">
        <v>9.0232686544708035E-2</v>
      </c>
    </row>
    <row r="312" spans="1:10">
      <c r="A312" t="s">
        <v>9</v>
      </c>
      <c r="B312" t="s">
        <v>5</v>
      </c>
      <c r="D312" t="s">
        <v>38</v>
      </c>
      <c r="E312" s="4" t="s">
        <v>16</v>
      </c>
      <c r="F312">
        <v>1.04491897697461E-2</v>
      </c>
      <c r="I312" s="14">
        <v>1.33026</v>
      </c>
      <c r="J312" s="2">
        <v>4.0989999999999999E-2</v>
      </c>
    </row>
    <row r="313" spans="1:10">
      <c r="A313" t="s">
        <v>9</v>
      </c>
      <c r="B313" t="s">
        <v>5</v>
      </c>
      <c r="D313" t="s">
        <v>39</v>
      </c>
      <c r="E313" s="4" t="s">
        <v>16</v>
      </c>
      <c r="F313">
        <v>4.1983114391376697E-2</v>
      </c>
      <c r="I313" s="14">
        <v>1.8310599999999999</v>
      </c>
      <c r="J313" s="2">
        <v>7.5060000000000002E-2</v>
      </c>
    </row>
    <row r="314" spans="1:10">
      <c r="A314" t="s">
        <v>9</v>
      </c>
      <c r="B314" t="s">
        <v>5</v>
      </c>
      <c r="D314" t="s">
        <v>40</v>
      </c>
      <c r="E314" s="4" t="s">
        <v>16</v>
      </c>
      <c r="F314">
        <v>4.1983114391391803E-2</v>
      </c>
      <c r="I314" s="2">
        <v>2.4011</v>
      </c>
      <c r="J314" s="2">
        <v>0.11</v>
      </c>
    </row>
    <row r="315" spans="1:10">
      <c r="A315" t="s">
        <v>9</v>
      </c>
      <c r="B315" t="s">
        <v>5</v>
      </c>
      <c r="D315" t="s">
        <v>41</v>
      </c>
      <c r="E315" s="4" t="s">
        <v>16</v>
      </c>
      <c r="F315">
        <v>1.0811021187416101E-2</v>
      </c>
      <c r="I315" s="14">
        <v>1.1262300000000001</v>
      </c>
      <c r="J315" s="2">
        <v>2.3279999999999999E-2</v>
      </c>
    </row>
    <row r="316" spans="1:10">
      <c r="A316" t="s">
        <v>9</v>
      </c>
      <c r="B316" t="s">
        <v>5</v>
      </c>
      <c r="D316" t="s">
        <v>42</v>
      </c>
      <c r="E316" s="4" t="s">
        <v>16</v>
      </c>
      <c r="F316">
        <v>0.154941480779721</v>
      </c>
      <c r="I316" s="14">
        <v>1.28155</v>
      </c>
      <c r="J316" s="2">
        <v>2.2939999999999999E-2</v>
      </c>
    </row>
    <row r="317" spans="1:10">
      <c r="A317" t="s">
        <v>10</v>
      </c>
      <c r="B317" t="s">
        <v>5</v>
      </c>
      <c r="D317" t="s">
        <v>35</v>
      </c>
      <c r="E317" s="4" t="s">
        <v>16</v>
      </c>
      <c r="F317">
        <v>0.206810664303306</v>
      </c>
      <c r="I317" s="14">
        <v>0.36287999999999998</v>
      </c>
      <c r="J317" s="2">
        <v>3.0929999999999998E-3</v>
      </c>
    </row>
    <row r="318" spans="1:10">
      <c r="A318" s="8" t="s">
        <v>10</v>
      </c>
      <c r="B318" s="8" t="s">
        <v>5</v>
      </c>
      <c r="C318" s="8"/>
      <c r="D318" s="8" t="s">
        <v>35</v>
      </c>
      <c r="E318" s="8" t="s">
        <v>7</v>
      </c>
      <c r="F318" s="8">
        <v>0</v>
      </c>
      <c r="G318" s="8"/>
      <c r="H318" s="8"/>
      <c r="I318" s="14">
        <v>0.36287999999999998</v>
      </c>
      <c r="J318" s="2">
        <v>3.0929999999999998E-3</v>
      </c>
    </row>
    <row r="319" spans="1:10">
      <c r="A319" t="s">
        <v>10</v>
      </c>
      <c r="B319" t="s">
        <v>5</v>
      </c>
      <c r="D319" t="s">
        <v>29</v>
      </c>
      <c r="E319" s="4" t="s">
        <v>16</v>
      </c>
      <c r="F319">
        <v>0.86187964919412796</v>
      </c>
      <c r="I319" s="2">
        <f>LN(6.15/0.05)/(12)</f>
        <v>0.4010153629477014</v>
      </c>
      <c r="J319" s="2">
        <v>2.0688440063171341E-3</v>
      </c>
    </row>
    <row r="320" spans="1:10">
      <c r="A320" t="s">
        <v>10</v>
      </c>
      <c r="B320" t="s">
        <v>5</v>
      </c>
      <c r="D320" t="s">
        <v>28</v>
      </c>
      <c r="E320" s="4" t="s">
        <v>16</v>
      </c>
      <c r="F320">
        <v>0.861879649193385</v>
      </c>
      <c r="I320" s="2">
        <v>0.46200000000000002</v>
      </c>
    </row>
    <row r="321" spans="1:10">
      <c r="A321" t="s">
        <v>10</v>
      </c>
      <c r="B321" t="s">
        <v>5</v>
      </c>
      <c r="D321" t="s">
        <v>36</v>
      </c>
      <c r="E321" s="4" t="s">
        <v>16</v>
      </c>
      <c r="F321">
        <v>0.182854450735839</v>
      </c>
      <c r="I321" s="14">
        <v>1.25604</v>
      </c>
      <c r="J321" s="2">
        <v>4.6940000000000003E-2</v>
      </c>
    </row>
    <row r="322" spans="1:10">
      <c r="A322" t="s">
        <v>10</v>
      </c>
      <c r="B322" t="s">
        <v>5</v>
      </c>
      <c r="D322" t="s">
        <v>17</v>
      </c>
      <c r="E322" s="4" t="s">
        <v>16</v>
      </c>
      <c r="F322">
        <v>1.23140653101137</v>
      </c>
      <c r="I322" s="2">
        <v>0.43549999999999994</v>
      </c>
      <c r="J322" s="2">
        <v>0.19050000000000006</v>
      </c>
    </row>
    <row r="323" spans="1:10">
      <c r="A323" t="s">
        <v>10</v>
      </c>
      <c r="B323" t="s">
        <v>5</v>
      </c>
      <c r="D323" t="s">
        <v>17</v>
      </c>
      <c r="E323" s="4" t="s">
        <v>16</v>
      </c>
      <c r="F323">
        <v>1.2314065310110001</v>
      </c>
      <c r="I323" s="2">
        <v>0.43549999999999994</v>
      </c>
      <c r="J323" s="2">
        <v>0.19050000000000006</v>
      </c>
    </row>
    <row r="324" spans="1:10">
      <c r="A324" t="s">
        <v>10</v>
      </c>
      <c r="B324" t="s">
        <v>5</v>
      </c>
      <c r="D324" t="s">
        <v>17</v>
      </c>
      <c r="E324" t="s">
        <v>7</v>
      </c>
      <c r="F324">
        <v>0.35605203151599701</v>
      </c>
      <c r="I324" s="2">
        <v>0.43549999999999994</v>
      </c>
      <c r="J324" s="2">
        <v>0.19050000000000006</v>
      </c>
    </row>
    <row r="325" spans="1:10">
      <c r="A325" t="s">
        <v>10</v>
      </c>
      <c r="B325" t="s">
        <v>5</v>
      </c>
      <c r="D325" t="s">
        <v>18</v>
      </c>
      <c r="E325" s="4" t="s">
        <v>16</v>
      </c>
      <c r="F325">
        <v>0.86187964919444304</v>
      </c>
      <c r="I325" s="2">
        <v>0.59899999999999998</v>
      </c>
    </row>
    <row r="326" spans="1:10">
      <c r="A326" t="s">
        <v>10</v>
      </c>
      <c r="B326" t="s">
        <v>5</v>
      </c>
      <c r="D326" t="s">
        <v>19</v>
      </c>
      <c r="E326" s="4" t="s">
        <v>16</v>
      </c>
      <c r="F326">
        <v>1.2314065310087099</v>
      </c>
      <c r="I326" s="2">
        <v>0.45600000000000002</v>
      </c>
    </row>
    <row r="327" spans="1:10">
      <c r="A327" t="s">
        <v>10</v>
      </c>
      <c r="B327" t="s">
        <v>5</v>
      </c>
      <c r="D327" t="s">
        <v>32</v>
      </c>
      <c r="E327" s="4" t="s">
        <v>16</v>
      </c>
      <c r="F327">
        <v>0.32568056381819199</v>
      </c>
      <c r="I327" s="2">
        <v>0.47750000000000004</v>
      </c>
    </row>
    <row r="328" spans="1:10">
      <c r="A328" t="s">
        <v>10</v>
      </c>
      <c r="B328" t="s">
        <v>5</v>
      </c>
      <c r="D328" t="s">
        <v>37</v>
      </c>
      <c r="E328" s="4" t="s">
        <v>16</v>
      </c>
      <c r="F328">
        <v>0.111533795270694</v>
      </c>
      <c r="I328" s="2">
        <v>1.73447</v>
      </c>
      <c r="J328" s="2">
        <v>6.1190000000000001E-2</v>
      </c>
    </row>
    <row r="329" spans="1:10">
      <c r="A329" t="s">
        <v>10</v>
      </c>
      <c r="B329" t="s">
        <v>5</v>
      </c>
      <c r="D329" t="s">
        <v>30</v>
      </c>
      <c r="E329" s="4" t="s">
        <v>16</v>
      </c>
      <c r="F329">
        <v>0.339009899848767</v>
      </c>
      <c r="I329" s="2">
        <v>0.25552208280777439</v>
      </c>
      <c r="J329" s="2">
        <v>0.15112516876649368</v>
      </c>
    </row>
    <row r="330" spans="1:10">
      <c r="A330" t="s">
        <v>10</v>
      </c>
      <c r="B330" t="s">
        <v>5</v>
      </c>
      <c r="D330" t="s">
        <v>30</v>
      </c>
      <c r="E330" s="4" t="s">
        <v>16</v>
      </c>
      <c r="F330">
        <v>0.339009899848767</v>
      </c>
      <c r="I330" s="2">
        <v>0.25552208280777439</v>
      </c>
      <c r="J330" s="2">
        <v>0.15112516876649368</v>
      </c>
    </row>
    <row r="331" spans="1:10">
      <c r="A331" t="s">
        <v>10</v>
      </c>
      <c r="B331" t="s">
        <v>5</v>
      </c>
      <c r="D331" t="s">
        <v>20</v>
      </c>
      <c r="E331" s="4" t="s">
        <v>16</v>
      </c>
      <c r="F331">
        <v>0.375313586008307</v>
      </c>
      <c r="I331" s="2">
        <v>0.33723268654470817</v>
      </c>
      <c r="J331" s="2">
        <v>9.0232686544708035E-2</v>
      </c>
    </row>
    <row r="332" spans="1:10">
      <c r="A332" t="s">
        <v>10</v>
      </c>
      <c r="B332" t="s">
        <v>5</v>
      </c>
      <c r="D332" t="s">
        <v>20</v>
      </c>
      <c r="E332" s="4" t="s">
        <v>16</v>
      </c>
      <c r="F332">
        <v>0.37531358600831199</v>
      </c>
      <c r="I332" s="2">
        <v>0.33723268654470817</v>
      </c>
      <c r="J332" s="2">
        <v>9.0232686544708035E-2</v>
      </c>
    </row>
    <row r="333" spans="1:10">
      <c r="A333" t="s">
        <v>10</v>
      </c>
      <c r="B333" t="s">
        <v>5</v>
      </c>
      <c r="D333" t="s">
        <v>38</v>
      </c>
      <c r="E333" s="4" t="s">
        <v>16</v>
      </c>
      <c r="F333">
        <v>0.36050656016188698</v>
      </c>
      <c r="I333" s="14">
        <v>1.33026</v>
      </c>
      <c r="J333" s="2">
        <v>4.0989999999999999E-2</v>
      </c>
    </row>
    <row r="334" spans="1:10">
      <c r="A334" t="s">
        <v>10</v>
      </c>
      <c r="B334" t="s">
        <v>5</v>
      </c>
      <c r="D334" t="s">
        <v>21</v>
      </c>
      <c r="E334" s="4" t="s">
        <v>16</v>
      </c>
      <c r="F334">
        <v>0.179921211558665</v>
      </c>
      <c r="I334" s="2">
        <v>0.46800000000000003</v>
      </c>
    </row>
    <row r="335" spans="1:10">
      <c r="A335" t="s">
        <v>10</v>
      </c>
      <c r="B335" t="s">
        <v>5</v>
      </c>
      <c r="D335" t="s">
        <v>39</v>
      </c>
      <c r="E335" s="4" t="s">
        <v>16</v>
      </c>
      <c r="F335">
        <v>0.60175774832651796</v>
      </c>
      <c r="I335" s="14">
        <v>1.8310599999999999</v>
      </c>
      <c r="J335" s="2">
        <v>7.5060000000000002E-2</v>
      </c>
    </row>
    <row r="336" spans="1:10">
      <c r="A336" t="s">
        <v>10</v>
      </c>
      <c r="B336" t="s">
        <v>5</v>
      </c>
      <c r="D336" t="s">
        <v>22</v>
      </c>
      <c r="E336" s="4" t="s">
        <v>16</v>
      </c>
      <c r="F336">
        <v>0.32516274149928398</v>
      </c>
      <c r="I336" s="2">
        <v>0.246</v>
      </c>
    </row>
    <row r="337" spans="1:10">
      <c r="A337" t="s">
        <v>10</v>
      </c>
      <c r="B337" t="s">
        <v>5</v>
      </c>
      <c r="D337" t="s">
        <v>23</v>
      </c>
      <c r="E337" s="4" t="s">
        <v>16</v>
      </c>
      <c r="F337">
        <v>0.152339787312509</v>
      </c>
      <c r="I337" s="2">
        <v>0.23599999999999999</v>
      </c>
    </row>
    <row r="338" spans="1:10">
      <c r="A338" t="s">
        <v>10</v>
      </c>
      <c r="B338" t="s">
        <v>5</v>
      </c>
      <c r="D338" t="s">
        <v>24</v>
      </c>
      <c r="E338" s="4" t="s">
        <v>16</v>
      </c>
      <c r="F338">
        <v>0.245887007085236</v>
      </c>
      <c r="I338" s="2">
        <v>0.40500000000000003</v>
      </c>
    </row>
    <row r="339" spans="1:10">
      <c r="A339" t="s">
        <v>10</v>
      </c>
      <c r="B339" t="s">
        <v>5</v>
      </c>
      <c r="D339" t="s">
        <v>40</v>
      </c>
      <c r="E339" s="4" t="s">
        <v>16</v>
      </c>
      <c r="F339">
        <v>0.34346855614062199</v>
      </c>
      <c r="I339" s="2">
        <v>2.4011</v>
      </c>
      <c r="J339" s="2">
        <v>0.11</v>
      </c>
    </row>
    <row r="340" spans="1:10">
      <c r="A340" t="s">
        <v>10</v>
      </c>
      <c r="B340" t="s">
        <v>5</v>
      </c>
      <c r="D340" t="s">
        <v>43</v>
      </c>
      <c r="E340" t="s">
        <v>7</v>
      </c>
      <c r="F340">
        <v>0.63856960408690799</v>
      </c>
      <c r="I340" s="2">
        <v>2.4011</v>
      </c>
      <c r="J340" s="2">
        <v>0.11</v>
      </c>
    </row>
    <row r="341" spans="1:10">
      <c r="A341" t="s">
        <v>10</v>
      </c>
      <c r="B341" t="s">
        <v>5</v>
      </c>
      <c r="D341" t="s">
        <v>25</v>
      </c>
      <c r="E341" s="4" t="s">
        <v>16</v>
      </c>
      <c r="F341">
        <v>0.34834660766139602</v>
      </c>
      <c r="I341" s="2">
        <v>0.151</v>
      </c>
    </row>
    <row r="342" spans="1:10">
      <c r="A342" t="s">
        <v>10</v>
      </c>
      <c r="B342" t="s">
        <v>5</v>
      </c>
      <c r="D342" t="s">
        <v>26</v>
      </c>
      <c r="E342" s="4" t="s">
        <v>16</v>
      </c>
      <c r="F342">
        <v>0.32515514040355897</v>
      </c>
      <c r="I342" s="2">
        <v>0.31456947430893745</v>
      </c>
      <c r="J342" s="2">
        <v>0.15114041843449166</v>
      </c>
    </row>
    <row r="343" spans="1:10">
      <c r="A343" t="s">
        <v>10</v>
      </c>
      <c r="B343" t="s">
        <v>5</v>
      </c>
      <c r="D343" t="s">
        <v>26</v>
      </c>
      <c r="E343" s="4" t="s">
        <v>16</v>
      </c>
      <c r="F343">
        <v>0.32515514040355697</v>
      </c>
      <c r="I343" s="2">
        <v>0.31456947430893745</v>
      </c>
      <c r="J343" s="2">
        <v>0.15114041843449166</v>
      </c>
    </row>
    <row r="344" spans="1:10">
      <c r="A344" t="s">
        <v>10</v>
      </c>
      <c r="B344" t="s">
        <v>5</v>
      </c>
      <c r="D344" t="s">
        <v>26</v>
      </c>
      <c r="E344" s="4" t="s">
        <v>16</v>
      </c>
      <c r="F344">
        <v>0.32515514040355797</v>
      </c>
      <c r="I344" s="2">
        <v>0.31456947430893745</v>
      </c>
      <c r="J344" s="2">
        <v>0.15114041843449166</v>
      </c>
    </row>
    <row r="345" spans="1:10">
      <c r="A345" t="s">
        <v>10</v>
      </c>
      <c r="B345" t="s">
        <v>5</v>
      </c>
      <c r="D345" t="s">
        <v>26</v>
      </c>
      <c r="E345" s="4" t="s">
        <v>16</v>
      </c>
      <c r="F345">
        <v>0.32515514040355797</v>
      </c>
      <c r="I345" s="2">
        <v>0.31456947430893745</v>
      </c>
      <c r="J345" s="2">
        <v>0.15114041843449166</v>
      </c>
    </row>
    <row r="346" spans="1:10">
      <c r="A346" t="s">
        <v>10</v>
      </c>
      <c r="B346" t="s">
        <v>5</v>
      </c>
      <c r="D346" t="s">
        <v>26</v>
      </c>
      <c r="E346" t="s">
        <v>7</v>
      </c>
      <c r="F346">
        <v>0.25062524616545301</v>
      </c>
      <c r="I346" s="2">
        <v>0.31456947430893745</v>
      </c>
      <c r="J346" s="2">
        <v>0.15114041843449166</v>
      </c>
    </row>
    <row r="347" spans="1:10">
      <c r="A347" t="s">
        <v>10</v>
      </c>
      <c r="B347" t="s">
        <v>5</v>
      </c>
      <c r="D347" t="s">
        <v>41</v>
      </c>
      <c r="E347" s="4" t="s">
        <v>16</v>
      </c>
      <c r="F347">
        <v>0.15896244557091499</v>
      </c>
      <c r="I347" s="14">
        <v>1.1262300000000001</v>
      </c>
      <c r="J347" s="2">
        <v>2.3279999999999999E-2</v>
      </c>
    </row>
    <row r="348" spans="1:10">
      <c r="A348" t="s">
        <v>10</v>
      </c>
      <c r="B348" t="s">
        <v>5</v>
      </c>
      <c r="D348" t="s">
        <v>42</v>
      </c>
      <c r="E348" s="4" t="s">
        <v>16</v>
      </c>
      <c r="F348">
        <v>0.218078346854092</v>
      </c>
      <c r="I348" s="14">
        <v>1.28155</v>
      </c>
      <c r="J348" s="2">
        <v>2.2939999999999999E-2</v>
      </c>
    </row>
    <row r="349" spans="1:10">
      <c r="A349" t="s">
        <v>10</v>
      </c>
      <c r="B349" t="s">
        <v>5</v>
      </c>
      <c r="D349" t="s">
        <v>27</v>
      </c>
      <c r="E349" s="4" t="s">
        <v>16</v>
      </c>
      <c r="F349">
        <v>0.11775253885782801</v>
      </c>
      <c r="I349" s="2">
        <v>0.23799999999999999</v>
      </c>
    </row>
    <row r="350" spans="1:10">
      <c r="A350" t="s">
        <v>10</v>
      </c>
      <c r="B350" t="s">
        <v>5</v>
      </c>
      <c r="D350" t="s">
        <v>33</v>
      </c>
      <c r="E350" s="4" t="s">
        <v>16</v>
      </c>
      <c r="F350">
        <v>0.40324116285790401</v>
      </c>
      <c r="I350" s="2">
        <v>0.35004029446153817</v>
      </c>
      <c r="J350" s="2">
        <v>1.5031240507646445E-2</v>
      </c>
    </row>
    <row r="351" spans="1:10">
      <c r="A351" t="s">
        <v>10</v>
      </c>
      <c r="B351" t="s">
        <v>5</v>
      </c>
      <c r="D351" t="s">
        <v>33</v>
      </c>
      <c r="E351" s="4" t="s">
        <v>16</v>
      </c>
      <c r="F351">
        <v>0.40324116285790401</v>
      </c>
      <c r="I351" s="2">
        <v>0.35004029446153817</v>
      </c>
      <c r="J351" s="2">
        <v>1.5031240507646445E-2</v>
      </c>
    </row>
    <row r="352" spans="1:10">
      <c r="A352" t="s">
        <v>10</v>
      </c>
      <c r="B352" t="s">
        <v>5</v>
      </c>
      <c r="D352" t="s">
        <v>34</v>
      </c>
      <c r="E352" s="4" t="s">
        <v>16</v>
      </c>
      <c r="F352">
        <v>0.40324116285790501</v>
      </c>
      <c r="I352" s="2">
        <v>0.73333333333333339</v>
      </c>
    </row>
    <row r="353" spans="1:10">
      <c r="A353" t="s">
        <v>11</v>
      </c>
      <c r="B353" t="s">
        <v>5</v>
      </c>
      <c r="D353" t="s">
        <v>35</v>
      </c>
      <c r="E353" s="4" t="s">
        <v>16</v>
      </c>
      <c r="F353">
        <v>0.20917067941235501</v>
      </c>
      <c r="I353" s="14">
        <v>0.36287999999999998</v>
      </c>
      <c r="J353" s="2">
        <v>3.0929999999999998E-3</v>
      </c>
    </row>
    <row r="354" spans="1:10">
      <c r="A354" s="8" t="s">
        <v>11</v>
      </c>
      <c r="B354" s="8" t="s">
        <v>5</v>
      </c>
      <c r="C354" s="8"/>
      <c r="D354" s="8" t="s">
        <v>35</v>
      </c>
      <c r="E354" s="8" t="s">
        <v>7</v>
      </c>
      <c r="F354" s="8">
        <v>0</v>
      </c>
      <c r="G354" s="8"/>
      <c r="H354" s="8"/>
      <c r="I354" s="14">
        <v>0.36287999999999998</v>
      </c>
      <c r="J354" s="2">
        <v>3.0929999999999998E-3</v>
      </c>
    </row>
    <row r="355" spans="1:10">
      <c r="A355" t="s">
        <v>11</v>
      </c>
      <c r="B355" t="s">
        <v>5</v>
      </c>
      <c r="D355" t="s">
        <v>29</v>
      </c>
      <c r="E355" s="4" t="s">
        <v>16</v>
      </c>
      <c r="F355">
        <v>0.86187964919238402</v>
      </c>
      <c r="I355" s="2">
        <f>LN(6.15/0.05)/(12)</f>
        <v>0.4010153629477014</v>
      </c>
      <c r="J355" s="2">
        <v>2.0688440063171341E-3</v>
      </c>
    </row>
    <row r="356" spans="1:10">
      <c r="A356" t="s">
        <v>11</v>
      </c>
      <c r="B356" t="s">
        <v>5</v>
      </c>
      <c r="D356" t="s">
        <v>28</v>
      </c>
      <c r="E356" s="4" t="s">
        <v>16</v>
      </c>
      <c r="F356">
        <v>0.86187964919420001</v>
      </c>
      <c r="I356" s="2">
        <v>0.46200000000000002</v>
      </c>
    </row>
    <row r="357" spans="1:10">
      <c r="A357" t="s">
        <v>11</v>
      </c>
      <c r="B357" t="s">
        <v>5</v>
      </c>
      <c r="D357" t="s">
        <v>36</v>
      </c>
      <c r="E357" s="4" t="s">
        <v>16</v>
      </c>
      <c r="F357">
        <v>0.17676753232056799</v>
      </c>
      <c r="I357" s="14">
        <v>1.25604</v>
      </c>
      <c r="J357" s="2">
        <v>4.6940000000000003E-2</v>
      </c>
    </row>
    <row r="358" spans="1:10">
      <c r="A358" t="s">
        <v>11</v>
      </c>
      <c r="B358" t="s">
        <v>5</v>
      </c>
      <c r="D358" t="s">
        <v>17</v>
      </c>
      <c r="E358" s="4" t="s">
        <v>16</v>
      </c>
      <c r="F358">
        <v>1.23140653101082</v>
      </c>
      <c r="I358" s="2">
        <v>0.43549999999999994</v>
      </c>
      <c r="J358" s="2">
        <v>0.19050000000000006</v>
      </c>
    </row>
    <row r="359" spans="1:10">
      <c r="A359" t="s">
        <v>11</v>
      </c>
      <c r="B359" t="s">
        <v>5</v>
      </c>
      <c r="D359" t="s">
        <v>17</v>
      </c>
      <c r="E359" s="4" t="s">
        <v>16</v>
      </c>
      <c r="F359">
        <v>1.2314065310083799</v>
      </c>
      <c r="I359" s="2">
        <v>0.43549999999999994</v>
      </c>
      <c r="J359" s="2">
        <v>0.19050000000000006</v>
      </c>
    </row>
    <row r="360" spans="1:10">
      <c r="A360" t="s">
        <v>11</v>
      </c>
      <c r="B360" t="s">
        <v>5</v>
      </c>
      <c r="D360" t="s">
        <v>17</v>
      </c>
      <c r="E360" t="s">
        <v>7</v>
      </c>
      <c r="F360">
        <v>0.39511485463171198</v>
      </c>
      <c r="I360" s="2">
        <v>0.43549999999999994</v>
      </c>
      <c r="J360" s="2">
        <v>0.19050000000000006</v>
      </c>
    </row>
    <row r="361" spans="1:10">
      <c r="A361" t="s">
        <v>11</v>
      </c>
      <c r="B361" t="s">
        <v>5</v>
      </c>
      <c r="D361" t="s">
        <v>18</v>
      </c>
      <c r="E361" s="4" t="s">
        <v>16</v>
      </c>
      <c r="F361">
        <v>0.86187964919440896</v>
      </c>
      <c r="I361" s="2">
        <v>0.59899999999999998</v>
      </c>
    </row>
    <row r="362" spans="1:10">
      <c r="A362" t="s">
        <v>11</v>
      </c>
      <c r="B362" t="s">
        <v>5</v>
      </c>
      <c r="D362" t="s">
        <v>19</v>
      </c>
      <c r="E362" s="4" t="s">
        <v>16</v>
      </c>
      <c r="F362">
        <v>1.2314065310092199</v>
      </c>
      <c r="I362" s="2">
        <v>0.45600000000000002</v>
      </c>
    </row>
    <row r="363" spans="1:10">
      <c r="A363" t="s">
        <v>11</v>
      </c>
      <c r="B363" t="s">
        <v>5</v>
      </c>
      <c r="D363" t="s">
        <v>32</v>
      </c>
      <c r="E363" s="4" t="s">
        <v>16</v>
      </c>
      <c r="F363">
        <v>0.39587261195304801</v>
      </c>
      <c r="I363" s="2">
        <v>0.47750000000000004</v>
      </c>
    </row>
    <row r="364" spans="1:10">
      <c r="A364" t="s">
        <v>11</v>
      </c>
      <c r="B364" t="s">
        <v>5</v>
      </c>
      <c r="D364" t="s">
        <v>37</v>
      </c>
      <c r="E364" s="4" t="s">
        <v>16</v>
      </c>
      <c r="F364">
        <v>9.9103475224856796E-2</v>
      </c>
      <c r="I364" s="2">
        <v>1.73447</v>
      </c>
      <c r="J364" s="2">
        <v>6.1190000000000001E-2</v>
      </c>
    </row>
    <row r="365" spans="1:10">
      <c r="A365" t="s">
        <v>11</v>
      </c>
      <c r="B365" t="s">
        <v>5</v>
      </c>
      <c r="D365" t="s">
        <v>30</v>
      </c>
      <c r="E365" s="4" t="s">
        <v>16</v>
      </c>
      <c r="F365">
        <v>0.34535543024035698</v>
      </c>
      <c r="I365" s="2">
        <v>0.25552208280777439</v>
      </c>
      <c r="J365" s="2">
        <v>0.15112516876649368</v>
      </c>
    </row>
    <row r="366" spans="1:10">
      <c r="A366" t="s">
        <v>11</v>
      </c>
      <c r="B366" t="s">
        <v>5</v>
      </c>
      <c r="D366" t="s">
        <v>30</v>
      </c>
      <c r="E366" s="4" t="s">
        <v>16</v>
      </c>
      <c r="F366">
        <v>0.34535543024034998</v>
      </c>
      <c r="I366" s="2">
        <v>0.25552208280777439</v>
      </c>
      <c r="J366" s="2">
        <v>0.15112516876649368</v>
      </c>
    </row>
    <row r="367" spans="1:10">
      <c r="A367" t="s">
        <v>11</v>
      </c>
      <c r="B367" t="s">
        <v>5</v>
      </c>
      <c r="D367" t="s">
        <v>20</v>
      </c>
      <c r="E367" s="4" t="s">
        <v>16</v>
      </c>
      <c r="F367">
        <v>0.36616609969677</v>
      </c>
      <c r="I367" s="2">
        <v>0.33723268654470817</v>
      </c>
      <c r="J367" s="2">
        <v>9.0232686544708035E-2</v>
      </c>
    </row>
    <row r="368" spans="1:10">
      <c r="A368" t="s">
        <v>11</v>
      </c>
      <c r="B368" t="s">
        <v>5</v>
      </c>
      <c r="D368" t="s">
        <v>20</v>
      </c>
      <c r="E368" s="4" t="s">
        <v>16</v>
      </c>
      <c r="F368">
        <v>0.366166099696768</v>
      </c>
      <c r="I368" s="2">
        <v>0.33723268654470817</v>
      </c>
      <c r="J368" s="2">
        <v>9.0232686544708035E-2</v>
      </c>
    </row>
    <row r="369" spans="1:10">
      <c r="A369" t="s">
        <v>11</v>
      </c>
      <c r="B369" t="s">
        <v>5</v>
      </c>
      <c r="D369" t="s">
        <v>38</v>
      </c>
      <c r="E369" s="4" t="s">
        <v>16</v>
      </c>
      <c r="F369">
        <v>0.29771595818569302</v>
      </c>
      <c r="I369" s="14">
        <v>1.33026</v>
      </c>
      <c r="J369" s="2">
        <v>4.0989999999999999E-2</v>
      </c>
    </row>
    <row r="370" spans="1:10">
      <c r="A370" t="s">
        <v>11</v>
      </c>
      <c r="B370" t="s">
        <v>5</v>
      </c>
      <c r="D370" t="s">
        <v>21</v>
      </c>
      <c r="E370" s="4" t="s">
        <v>16</v>
      </c>
      <c r="F370">
        <v>0.157281473441193</v>
      </c>
      <c r="I370" s="2">
        <v>0.46800000000000003</v>
      </c>
    </row>
    <row r="371" spans="1:10">
      <c r="A371" t="s">
        <v>11</v>
      </c>
      <c r="B371" t="s">
        <v>5</v>
      </c>
      <c r="D371" t="s">
        <v>39</v>
      </c>
      <c r="E371" s="4" t="s">
        <v>16</v>
      </c>
      <c r="F371">
        <v>0.561566824469655</v>
      </c>
      <c r="I371" s="14">
        <v>1.8310599999999999</v>
      </c>
      <c r="J371" s="2">
        <v>7.5060000000000002E-2</v>
      </c>
    </row>
    <row r="372" spans="1:10">
      <c r="A372" t="s">
        <v>11</v>
      </c>
      <c r="B372" t="s">
        <v>5</v>
      </c>
      <c r="D372" t="s">
        <v>22</v>
      </c>
      <c r="E372" s="4" t="s">
        <v>16</v>
      </c>
      <c r="F372">
        <v>0.30270601726098101</v>
      </c>
      <c r="I372" s="2">
        <v>0.246</v>
      </c>
    </row>
    <row r="373" spans="1:10">
      <c r="A373" t="s">
        <v>11</v>
      </c>
      <c r="B373" t="s">
        <v>5</v>
      </c>
      <c r="D373" t="s">
        <v>23</v>
      </c>
      <c r="E373" s="4" t="s">
        <v>16</v>
      </c>
      <c r="F373">
        <v>0.13793098681322799</v>
      </c>
      <c r="I373" s="2">
        <v>0.23599999999999999</v>
      </c>
    </row>
    <row r="374" spans="1:10">
      <c r="A374" t="s">
        <v>11</v>
      </c>
      <c r="B374" t="s">
        <v>5</v>
      </c>
      <c r="D374" t="s">
        <v>24</v>
      </c>
      <c r="E374" s="4" t="s">
        <v>16</v>
      </c>
      <c r="F374">
        <v>0.25403570657442198</v>
      </c>
      <c r="I374" s="2">
        <v>0.40500000000000003</v>
      </c>
    </row>
    <row r="375" spans="1:10">
      <c r="A375" t="s">
        <v>11</v>
      </c>
      <c r="B375" t="s">
        <v>5</v>
      </c>
      <c r="D375" t="s">
        <v>40</v>
      </c>
      <c r="E375" s="4" t="s">
        <v>16</v>
      </c>
      <c r="F375">
        <v>0.34346855614062199</v>
      </c>
      <c r="I375" s="2">
        <v>2.4011</v>
      </c>
      <c r="J375" s="2">
        <v>0.11</v>
      </c>
    </row>
    <row r="376" spans="1:10">
      <c r="A376" t="s">
        <v>11</v>
      </c>
      <c r="B376" t="s">
        <v>5</v>
      </c>
      <c r="D376" t="s">
        <v>43</v>
      </c>
      <c r="E376" t="s">
        <v>7</v>
      </c>
      <c r="F376">
        <v>0.63856960408690799</v>
      </c>
      <c r="I376" s="2">
        <v>2.4011</v>
      </c>
      <c r="J376" s="2">
        <v>0.11</v>
      </c>
    </row>
    <row r="377" spans="1:10">
      <c r="A377" t="s">
        <v>11</v>
      </c>
      <c r="B377" t="s">
        <v>5</v>
      </c>
      <c r="D377" t="s">
        <v>25</v>
      </c>
      <c r="E377" s="4" t="s">
        <v>16</v>
      </c>
      <c r="F377">
        <v>0.39191014239643801</v>
      </c>
      <c r="I377" s="2">
        <v>0.151</v>
      </c>
    </row>
    <row r="378" spans="1:10">
      <c r="A378" t="s">
        <v>11</v>
      </c>
      <c r="B378" t="s">
        <v>5</v>
      </c>
      <c r="D378" t="s">
        <v>26</v>
      </c>
      <c r="E378" s="4" t="s">
        <v>16</v>
      </c>
      <c r="F378">
        <v>0.26058106726254099</v>
      </c>
      <c r="I378" s="2">
        <v>0.31456947430893745</v>
      </c>
      <c r="J378" s="2">
        <v>0.15114041843449166</v>
      </c>
    </row>
    <row r="379" spans="1:10">
      <c r="A379" t="s">
        <v>11</v>
      </c>
      <c r="B379" t="s">
        <v>5</v>
      </c>
      <c r="D379" t="s">
        <v>26</v>
      </c>
      <c r="E379" s="4" t="s">
        <v>16</v>
      </c>
      <c r="F379">
        <v>0.26058106726254399</v>
      </c>
      <c r="I379" s="2">
        <v>0.31456947430893745</v>
      </c>
      <c r="J379" s="2">
        <v>0.15114041843449166</v>
      </c>
    </row>
    <row r="380" spans="1:10">
      <c r="A380" t="s">
        <v>11</v>
      </c>
      <c r="B380" t="s">
        <v>5</v>
      </c>
      <c r="D380" t="s">
        <v>26</v>
      </c>
      <c r="E380" s="4" t="s">
        <v>16</v>
      </c>
      <c r="F380">
        <v>0.26058106726254099</v>
      </c>
      <c r="I380" s="2">
        <v>0.31456947430893745</v>
      </c>
      <c r="J380" s="2">
        <v>0.15114041843449166</v>
      </c>
    </row>
    <row r="381" spans="1:10">
      <c r="A381" t="s">
        <v>11</v>
      </c>
      <c r="B381" t="s">
        <v>5</v>
      </c>
      <c r="D381" t="s">
        <v>26</v>
      </c>
      <c r="E381" s="4" t="s">
        <v>16</v>
      </c>
      <c r="F381">
        <v>0.26058106726254099</v>
      </c>
      <c r="I381" s="2">
        <v>0.31456947430893745</v>
      </c>
      <c r="J381" s="2">
        <v>0.15114041843449166</v>
      </c>
    </row>
    <row r="382" spans="1:10">
      <c r="A382" t="s">
        <v>11</v>
      </c>
      <c r="B382" t="s">
        <v>5</v>
      </c>
      <c r="D382" t="s">
        <v>26</v>
      </c>
      <c r="E382" t="s">
        <v>7</v>
      </c>
      <c r="F382">
        <v>0.186822032076811</v>
      </c>
      <c r="I382" s="2">
        <v>0.31456947430893745</v>
      </c>
      <c r="J382" s="2">
        <v>0.15114041843449166</v>
      </c>
    </row>
    <row r="383" spans="1:10">
      <c r="A383" t="s">
        <v>11</v>
      </c>
      <c r="B383" t="s">
        <v>5</v>
      </c>
      <c r="D383" t="s">
        <v>41</v>
      </c>
      <c r="E383" s="4" t="s">
        <v>16</v>
      </c>
      <c r="F383">
        <v>0.13936321958734599</v>
      </c>
      <c r="I383" s="14">
        <v>1.1262300000000001</v>
      </c>
      <c r="J383" s="2">
        <v>2.3279999999999999E-2</v>
      </c>
    </row>
    <row r="384" spans="1:10">
      <c r="A384" t="s">
        <v>11</v>
      </c>
      <c r="B384" t="s">
        <v>5</v>
      </c>
      <c r="D384" t="s">
        <v>42</v>
      </c>
      <c r="E384" s="4" t="s">
        <v>16</v>
      </c>
      <c r="F384">
        <v>0.18796177840270401</v>
      </c>
      <c r="I384" s="14">
        <v>1.28155</v>
      </c>
      <c r="J384" s="2">
        <v>2.2939999999999999E-2</v>
      </c>
    </row>
    <row r="385" spans="1:10">
      <c r="A385" t="s">
        <v>11</v>
      </c>
      <c r="B385" t="s">
        <v>5</v>
      </c>
      <c r="D385" t="s">
        <v>27</v>
      </c>
      <c r="E385" s="4" t="s">
        <v>16</v>
      </c>
      <c r="F385">
        <v>8.3601462139119204E-2</v>
      </c>
      <c r="I385" s="2">
        <v>0.23799999999999999</v>
      </c>
    </row>
    <row r="386" spans="1:10">
      <c r="A386" t="s">
        <v>11</v>
      </c>
      <c r="B386" t="s">
        <v>5</v>
      </c>
      <c r="D386" t="s">
        <v>33</v>
      </c>
      <c r="E386" s="4" t="s">
        <v>16</v>
      </c>
      <c r="F386">
        <v>0.40324116285790401</v>
      </c>
      <c r="I386" s="2">
        <v>0.35004029446153817</v>
      </c>
      <c r="J386" s="2">
        <v>1.5031240507646445E-2</v>
      </c>
    </row>
    <row r="387" spans="1:10">
      <c r="A387" t="s">
        <v>11</v>
      </c>
      <c r="B387" t="s">
        <v>5</v>
      </c>
      <c r="D387" t="s">
        <v>33</v>
      </c>
      <c r="E387" s="4" t="s">
        <v>16</v>
      </c>
      <c r="F387">
        <v>0.40324116285790401</v>
      </c>
      <c r="I387" s="2">
        <v>0.35004029446153817</v>
      </c>
      <c r="J387" s="2">
        <v>1.5031240507646445E-2</v>
      </c>
    </row>
    <row r="388" spans="1:10">
      <c r="A388" t="s">
        <v>11</v>
      </c>
      <c r="B388" t="s">
        <v>5</v>
      </c>
      <c r="D388" t="s">
        <v>34</v>
      </c>
      <c r="E388" s="4" t="s">
        <v>16</v>
      </c>
      <c r="F388">
        <v>0.33040456425442599</v>
      </c>
      <c r="I388" s="2">
        <v>0.73333333333333339</v>
      </c>
    </row>
    <row r="389" spans="1:10">
      <c r="A389" s="3" t="s">
        <v>12</v>
      </c>
      <c r="B389" s="3" t="s">
        <v>5</v>
      </c>
      <c r="C389" s="3"/>
      <c r="D389" s="3" t="s">
        <v>26</v>
      </c>
      <c r="E389" s="3" t="s">
        <v>7</v>
      </c>
      <c r="F389" s="3">
        <v>0</v>
      </c>
      <c r="I389" s="2">
        <v>0.20391162187740522</v>
      </c>
      <c r="J389" s="2">
        <v>2.1940760290998104E-2</v>
      </c>
    </row>
    <row r="390" spans="1:10">
      <c r="A390" t="s">
        <v>12</v>
      </c>
      <c r="B390" t="s">
        <v>5</v>
      </c>
      <c r="D390" t="s">
        <v>20</v>
      </c>
      <c r="E390" s="4" t="s">
        <v>16</v>
      </c>
      <c r="F390">
        <v>3.40615156093938E-2</v>
      </c>
      <c r="I390" s="2">
        <v>0.43549999999999994</v>
      </c>
      <c r="J390" s="2">
        <v>0.19050000000000006</v>
      </c>
    </row>
    <row r="391" spans="1:10">
      <c r="A391" t="s">
        <v>12</v>
      </c>
      <c r="B391" t="s">
        <v>5</v>
      </c>
      <c r="D391" t="s">
        <v>26</v>
      </c>
      <c r="E391" s="4" t="s">
        <v>16</v>
      </c>
      <c r="F391">
        <v>3.3502525284330703E-2</v>
      </c>
      <c r="I391" s="2">
        <v>0.20391162187740522</v>
      </c>
      <c r="J391" s="2">
        <v>2.1940760290998104E-2</v>
      </c>
    </row>
    <row r="392" spans="1:10">
      <c r="A392" t="s">
        <v>12</v>
      </c>
      <c r="B392" t="s">
        <v>5</v>
      </c>
      <c r="D392" t="s">
        <v>33</v>
      </c>
      <c r="E392" s="4" t="s">
        <v>16</v>
      </c>
      <c r="F392">
        <v>1.2805081056163099</v>
      </c>
      <c r="I392" s="2">
        <v>0.35004029446153817</v>
      </c>
      <c r="J392" s="2">
        <v>1.5031240507646445E-2</v>
      </c>
    </row>
    <row r="393" spans="1:10">
      <c r="A393" t="s">
        <v>12</v>
      </c>
      <c r="B393" t="s">
        <v>5</v>
      </c>
      <c r="D393" t="s">
        <v>33</v>
      </c>
      <c r="E393" s="4" t="s">
        <v>16</v>
      </c>
      <c r="F393">
        <v>1.2805081056163099</v>
      </c>
      <c r="I393" s="2">
        <v>0.35004029446153817</v>
      </c>
      <c r="J393" s="2">
        <v>1.5031240507646445E-2</v>
      </c>
    </row>
    <row r="394" spans="1:10">
      <c r="A394" t="s">
        <v>31</v>
      </c>
      <c r="B394" t="s">
        <v>5</v>
      </c>
      <c r="D394" t="s">
        <v>29</v>
      </c>
      <c r="E394" s="4" t="s">
        <v>16</v>
      </c>
      <c r="F394">
        <v>1.2805081056163099</v>
      </c>
      <c r="I394" s="2">
        <f>LN(6.15/0.05)/(12)</f>
        <v>0.4010153629477014</v>
      </c>
      <c r="J394" s="2">
        <v>2.0688440063171341E-3</v>
      </c>
    </row>
    <row r="395" spans="1:10">
      <c r="A395" t="s">
        <v>31</v>
      </c>
      <c r="B395" t="s">
        <v>5</v>
      </c>
      <c r="D395" t="s">
        <v>30</v>
      </c>
      <c r="E395" s="4" t="s">
        <v>16</v>
      </c>
      <c r="F395">
        <v>0.841601196443864</v>
      </c>
      <c r="I395" s="2">
        <v>0.25552208280777439</v>
      </c>
      <c r="J395" s="2">
        <v>0.15112516876649368</v>
      </c>
    </row>
    <row r="396" spans="1:10">
      <c r="A396" s="3" t="s">
        <v>13</v>
      </c>
      <c r="B396" s="3" t="s">
        <v>5</v>
      </c>
      <c r="C396" s="3"/>
      <c r="D396" s="3" t="s">
        <v>26</v>
      </c>
      <c r="E396" s="3" t="s">
        <v>7</v>
      </c>
      <c r="F396" s="3">
        <v>0</v>
      </c>
      <c r="I396" s="10">
        <f>LN(2.5/0.3)/(24-16)</f>
        <v>0.26503294202501138</v>
      </c>
    </row>
    <row r="397" spans="1:10">
      <c r="A397" t="s">
        <v>13</v>
      </c>
      <c r="B397" t="s">
        <v>5</v>
      </c>
      <c r="D397" t="s">
        <v>30</v>
      </c>
      <c r="E397" s="4" t="s">
        <v>16</v>
      </c>
      <c r="F397">
        <v>1.22887470201552</v>
      </c>
      <c r="I397" s="2">
        <v>0.25552208280777439</v>
      </c>
      <c r="J397" s="2">
        <v>0.15112516876649368</v>
      </c>
    </row>
    <row r="398" spans="1:10">
      <c r="A398" t="s">
        <v>13</v>
      </c>
      <c r="B398" t="s">
        <v>5</v>
      </c>
      <c r="D398" t="s">
        <v>26</v>
      </c>
      <c r="E398" s="4" t="s">
        <v>16</v>
      </c>
      <c r="F398">
        <v>4.7440919262221699E-3</v>
      </c>
      <c r="I398" s="10">
        <f>LN(2.5/0.3)/(24-16)</f>
        <v>0.26503294202501138</v>
      </c>
    </row>
    <row r="399" spans="1:10">
      <c r="A399" s="3" t="s">
        <v>14</v>
      </c>
      <c r="B399" s="3" t="s">
        <v>5</v>
      </c>
      <c r="C399" s="3"/>
      <c r="D399" s="3" t="s">
        <v>26</v>
      </c>
      <c r="E399" s="3" t="s">
        <v>7</v>
      </c>
      <c r="F399" s="3">
        <v>0</v>
      </c>
      <c r="I399" s="2">
        <v>0.57333333333333325</v>
      </c>
    </row>
    <row r="400" spans="1:10">
      <c r="A400" t="s">
        <v>14</v>
      </c>
      <c r="B400" t="s">
        <v>5</v>
      </c>
      <c r="D400" t="s">
        <v>26</v>
      </c>
      <c r="E400" s="4" t="s">
        <v>16</v>
      </c>
      <c r="F400">
        <v>2.7960754184666901E-2</v>
      </c>
      <c r="I400" s="2">
        <v>0.57333333333333325</v>
      </c>
    </row>
    <row r="401" spans="1:10">
      <c r="A401" t="s">
        <v>14</v>
      </c>
      <c r="B401" t="s">
        <v>5</v>
      </c>
      <c r="D401" t="s">
        <v>34</v>
      </c>
      <c r="E401" s="4" t="s">
        <v>16</v>
      </c>
      <c r="F401">
        <v>2.84272799446821E-2</v>
      </c>
      <c r="I401" s="2">
        <v>0.73333333333333339</v>
      </c>
    </row>
    <row r="402" spans="1:10">
      <c r="A402" s="3" t="s">
        <v>15</v>
      </c>
      <c r="B402" s="3" t="s">
        <v>5</v>
      </c>
      <c r="C402" s="3"/>
      <c r="D402" s="3" t="s">
        <v>17</v>
      </c>
      <c r="E402" s="3" t="s">
        <v>7</v>
      </c>
      <c r="F402" s="3">
        <v>0</v>
      </c>
      <c r="I402" s="2">
        <v>0.24499999999999988</v>
      </c>
    </row>
    <row r="403" spans="1:10">
      <c r="A403" t="s">
        <v>15</v>
      </c>
      <c r="B403" t="s">
        <v>5</v>
      </c>
      <c r="D403" t="s">
        <v>17</v>
      </c>
      <c r="E403" s="4" t="s">
        <v>16</v>
      </c>
      <c r="F403">
        <v>0.79238286368402999</v>
      </c>
      <c r="I403" s="2">
        <v>0.43549999999999994</v>
      </c>
      <c r="J403" s="2">
        <v>0.19050000000000006</v>
      </c>
    </row>
    <row r="404" spans="1:10">
      <c r="A404" t="s">
        <v>15</v>
      </c>
      <c r="B404" t="s">
        <v>5</v>
      </c>
      <c r="D404" t="s">
        <v>32</v>
      </c>
      <c r="E404" s="4" t="s">
        <v>16</v>
      </c>
      <c r="F404">
        <v>0.19538188277086499</v>
      </c>
      <c r="I404" s="2">
        <v>0.47750000000000004</v>
      </c>
    </row>
  </sheetData>
  <autoFilter ref="A2:K404" xr:uid="{67950E08-358F-41E9-BF68-095056151A9B}">
    <sortState xmlns:xlrd2="http://schemas.microsoft.com/office/spreadsheetml/2017/richdata2" ref="A3:K404">
      <sortCondition ref="C2:C404"/>
    </sortState>
  </autoFilter>
  <mergeCells count="1">
    <mergeCell ref="A1:K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Monocutlures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Joseph</dc:creator>
  <cp:lastModifiedBy>Clémence Joseph</cp:lastModifiedBy>
  <dcterms:created xsi:type="dcterms:W3CDTF">2023-02-04T10:19:09Z</dcterms:created>
  <dcterms:modified xsi:type="dcterms:W3CDTF">2023-03-20T09:27:20Z</dcterms:modified>
</cp:coreProperties>
</file>