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b17\Documents\PhD\Results\Capan-1\RNAseq\GO analysis\"/>
    </mc:Choice>
  </mc:AlternateContent>
  <xr:revisionPtr revIDLastSave="0" documentId="13_ncr:1_{59395524-3016-4B35-A212-61CE92EBE068}" xr6:coauthVersionLast="47" xr6:coauthVersionMax="47" xr10:uidLastSave="{00000000-0000-0000-0000-000000000000}"/>
  <bookViews>
    <workbookView xWindow="28680" yWindow="-120" windowWidth="29040" windowHeight="15840" activeTab="3" xr2:uid="{8D5E8544-0839-49C0-8774-11758C387AD2}"/>
  </bookViews>
  <sheets>
    <sheet name="KO_vs_17-1 8_Reactome" sheetId="2" r:id="rId1"/>
    <sheet name="KO_vs_17-4 2_Reactome" sheetId="7" r:id="rId2"/>
    <sheet name="KO_vs_Ctrl_Reactome" sheetId="8" r:id="rId3"/>
    <sheet name="17-4 2_vs_17-1 8_Reactome" sheetId="9" r:id="rId4"/>
  </sheets>
  <definedNames>
    <definedName name="ExternalData_1" localSheetId="3" hidden="1">'17-4 2_vs_17-1 8_Reactome'!$A$1:$M$22</definedName>
    <definedName name="ExternalData_1" localSheetId="0" hidden="1">'KO_vs_17-1 8_Reactome'!$A$1:$M$22</definedName>
    <definedName name="ExternalData_1" localSheetId="1" hidden="1">'KO_vs_17-4 2_Reactome'!$A$1:$M$22</definedName>
    <definedName name="ExternalData_1" localSheetId="2" hidden="1">KO_vs_Ctrl_Reactome!$A$1:$M$22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3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3" i="8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3" i="7"/>
  <c r="F11" i="2"/>
  <c r="F21" i="2"/>
  <c r="F13" i="2"/>
  <c r="F7" i="2"/>
  <c r="F12" i="2"/>
  <c r="F18" i="2"/>
  <c r="F19" i="2"/>
  <c r="F8" i="2"/>
  <c r="F5" i="2"/>
  <c r="F14" i="2"/>
  <c r="F9" i="2"/>
  <c r="F3" i="2"/>
  <c r="F22" i="2"/>
  <c r="F4" i="2"/>
  <c r="F20" i="2"/>
  <c r="F17" i="2"/>
  <c r="F10" i="2"/>
  <c r="F15" i="2"/>
  <c r="F16" i="2"/>
  <c r="F6" i="2"/>
  <c r="L11" i="2"/>
  <c r="L21" i="2"/>
  <c r="L13" i="2"/>
  <c r="L7" i="2"/>
  <c r="L12" i="2"/>
  <c r="L18" i="2"/>
  <c r="L19" i="2"/>
  <c r="L8" i="2"/>
  <c r="L5" i="2"/>
  <c r="L14" i="2"/>
  <c r="L9" i="2"/>
  <c r="L3" i="2"/>
  <c r="L22" i="2"/>
  <c r="L4" i="2"/>
  <c r="L20" i="2"/>
  <c r="L17" i="2"/>
  <c r="L10" i="2"/>
  <c r="L15" i="2"/>
  <c r="L16" i="2"/>
  <c r="L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0305EF-DCC5-46A2-9394-482318785A0E}" keepAlive="1" name="Query - 17-4 2_vs_17-1 8_Reactome" description="Connection to the '17-4 2_vs_17-1 8_Reactome' query in the workbook." type="5" refreshedVersion="8" background="1" saveData="1">
    <dbPr connection="Provider=Microsoft.Mashup.OleDb.1;Data Source=$Workbook$;Location=&quot;17-4 2_vs_17-1 8_Reactome&quot;;Extended Properties=&quot;&quot;" command="SELECT * FROM [17-4 2_vs_17-1 8_Reactome]"/>
  </connection>
  <connection id="2" xr16:uid="{761E6572-79C4-4ABD-93E2-43113A37FAE6}" keepAlive="1" name="Query - KO_vs_17-1 8_Reactome" description="Connection to the 'KO_vs_17-1 8_Reactome' query in the workbook." type="5" refreshedVersion="8" background="1" saveData="1">
    <dbPr connection="Provider=Microsoft.Mashup.OleDb.1;Data Source=$Workbook$;Location=&quot;KO_vs_17-1 8_Reactome&quot;;Extended Properties=&quot;&quot;" command="SELECT * FROM [KO_vs_17-1 8_Reactome]"/>
  </connection>
  <connection id="3" xr16:uid="{D311C83A-5F87-4766-B300-2E00629E9976}" keepAlive="1" name="Query - KO_vs_17-4 2_Reactome (2)" description="Connection to the 'KO_vs_17-4 2_Reactome (2)' query in the workbook." type="5" refreshedVersion="8" background="1" saveData="1">
    <dbPr connection="Provider=Microsoft.Mashup.OleDb.1;Data Source=$Workbook$;Location=&quot;KO_vs_17-4 2_Reactome (2)&quot;;Extended Properties=&quot;&quot;" command="SELECT * FROM [KO_vs_17-4 2_Reactome (2)]"/>
  </connection>
  <connection id="4" xr16:uid="{C2848BDD-BF0B-4634-A2D2-74F0ECC4E7A1}" keepAlive="1" name="Query - KO_vs_Ctrl_Reactome (2)" description="Connection to the 'KO_vs_Ctrl_Reactome (2)' query in the workbook." type="5" refreshedVersion="8" background="1" saveData="1">
    <dbPr connection="Provider=Microsoft.Mashup.OleDb.1;Data Source=$Workbook$;Location=&quot;KO_vs_Ctrl_Reactome (2)&quot;;Extended Properties=&quot;&quot;" command="SELECT * FROM [KO_vs_Ctrl_Reactome (2)]"/>
  </connection>
</connections>
</file>

<file path=xl/sharedStrings.xml><?xml version="1.0" encoding="utf-8"?>
<sst xmlns="http://schemas.openxmlformats.org/spreadsheetml/2006/main" count="544" uniqueCount="305">
  <si>
    <t>Column1</t>
  </si>
  <si>
    <t>Column2</t>
  </si>
  <si>
    <t>Column3</t>
  </si>
  <si>
    <t>Column4</t>
  </si>
  <si>
    <t>Column5</t>
  </si>
  <si>
    <t>Column6</t>
  </si>
  <si>
    <t>Column8</t>
  </si>
  <si>
    <t>Column9</t>
  </si>
  <si>
    <t>Column10</t>
  </si>
  <si>
    <t>Column11</t>
  </si>
  <si>
    <t>Column12</t>
  </si>
  <si>
    <t>Column13</t>
  </si>
  <si>
    <t/>
  </si>
  <si>
    <t>Term</t>
  </si>
  <si>
    <t>Overlap</t>
  </si>
  <si>
    <t>Genes</t>
  </si>
  <si>
    <t>GeneCount</t>
  </si>
  <si>
    <t>TotalGenes</t>
  </si>
  <si>
    <t>GeneRatio</t>
  </si>
  <si>
    <t>13</t>
  </si>
  <si>
    <t>Signal Transduction R-HSA-162582</t>
  </si>
  <si>
    <t>235/2465</t>
  </si>
  <si>
    <t>OXTR;RXFP4;FGFRL1;MYLK;GJA1;FRAT1;HTR7;RPS6KA2;WDR91;TNFSF10;PDK4;TNS4;TNS3;SOX4;IER3;ACTN2;TAAR1;RNASE1;GABRG2;EREG;NISCH;DKK4;GPR161;ANOS1;MAML3;RRAD;CTBP1;PDE1B;PDGFB;IQGAP2;C5;LDHD;RDH14;APOD;PAG1;ABCA1;EGR1;WWTR1;WNT10B;STARD13;WNT10A;BCL11B;MCAM;FZD7;FN1;GNG11;FOSL1;LPAR6;ID2;PPP1R1B;SNAI2;DZIP1;NRP1;NRP2;CDKN1A;ARHGAP6;AREG;CX3CL1;GLI2;SMPD3;AKAP12;SHH;SH3PXD2A;DNER;RAC2;CCR9;GPR39;DUSP2;EDN1;FGFBP1;FOS;WNT9A;F3;DUSP6;KAT2B;H2AJ;PLCB4;CDC42EP5;CDC42EP3;TFF3;RARB;TFF1;RHOU;SGK1;PTGER4;ADH1C;PTGER2;WNT8B;EGFR;ADCY5;NEURL1B;PSMB7;FGD5;FLNA;ATP6V0E2;DYNC1I1;CD55;IL32;H2BC9;IL33;GABBR2;CCL22;H2BC5;WNT7B;H2BC4;DHRS9;AXL;DLC1;SAA2;NOTUM;LGR5;RAMP1;CDK5R2;CHRM3;CSF2;DGKD;IHH;MSI2;AMOT;DOCK10;STK10;RGS3;FGF9;ARHGDIB;ADORA1;IL6R;PDE8A;CASR;H2AC6;FST;CYBB;KCTD6;OBSCN;COL4A1;COL4A4;COL4A3;S100A9;KHDRBS3;SHC3;ARHGEF25;NOTCH4;DTX2;ADRB1;ADRB2;SAV1;RASGRP3;ARHGAP22;PDZD2;HRH3;DRD1;PLTP;SMAD3;CAV2;CAV1;HTR1B;ARHGAP28;INHBA;ARHGAP25;CXCL10;CXCL11;IL6;ARHGAP31;FGF19;CNTN1;NMUR2;BMPR1B;FGFR3;CXCL6;CXCL9;CXCL8;ITGB3;DOCK8;RASGRF1;ATP2A3;HTR2C;TNFAIP3;HSPB1;LAMC2;CXCL1;ADRA1B;CXCL2;CXCL5;DUSP10;ITGB8;PMEPA1;HSP90AA1;MMP7;NCBP2;TRAF1;ADRA2C;MMP9;DNM1;SSTR5;ARL4C;ACTA2;H2BC12;ALDH1A3;H2BC15;NRG3;GFOD1;NRG4;ALDH1A2;COL6A1;H2BC11;PDE5A;BIRC3;LAMA2;RGS14;ROCK2;LAMA1;IL2RG;THBS1;PTHLH;IL1RL1;GNG2;CCL5;P2RY1;CCL3;CCL2;STOM;RGS20;FYN;S1PR3;TCF7L1;LIMK1;LAMB1;CFLAR;BAIAP2;PML;ACVR2A;FMNL1;SPRY1;RGS12;VIM;PDE7B</t>
  </si>
  <si>
    <t>15</t>
  </si>
  <si>
    <t>Cytokine Signaling In Immune System R-HSA-1280215</t>
  </si>
  <si>
    <t>78/702</t>
  </si>
  <si>
    <t>EIF4A2;CDKN1A;CSF2;ITGAM;IFITM2;CXCL8;IL23R;ITGB2;RORC;CXCL1;CXCL2;IFIT3;ICAM1;HERC5;MT2A;TRIM5;TRIM2;RPS6KA2;TNFRSF8;IL6R;TRIM22;GBP5;HSP90AA1;SERPINB2;MMP1;FOS;IL17RE;MMP9;DUSP6;EDAR;IL1A;ZEB1;RHOU;S100A9;STX1A;BIRC3;NUP205;CTF1;PELI2;TNFRSF11B;PTGS2;IL2RG;RELB;SOCS2;PSMB7;IL1RL1;IL1RL2;PDZD2;CCL5;RNASE7;CCL3;FLNA;CCL2;FYN;GBP4;MAP2K6;TNFSF18;IL32;EGR1;IL33;CCL22;SMAD3;BCL11B;IL10RA;FN1;IL31RA;PML;BST2;ISG20;CXCL10;IL6;CLCF1;SAA2;VIM;IL7R;MAP3K14;CRLF2;RIGI</t>
  </si>
  <si>
    <t>78</t>
  </si>
  <si>
    <t>702</t>
  </si>
  <si>
    <t>10</t>
  </si>
  <si>
    <t>Signaling By Nuclear Receptors R-HSA-9006931</t>
  </si>
  <si>
    <t>37/260</t>
  </si>
  <si>
    <t>ADH1C;AREG;EGFR;GNG2;LDHD;PDK4;PMEPA1;APOD;RDH14;S1PR3;PLTP;ABCA1;H2BC9;HSP90AA1;MMP7;H2BC5;H2AC6;CAV2;CAV1;H2BC4;FOS;GNG11;MMP9;KCTD6;EREG;ARL4C;H2BC12;KAT2B;ALDH1A3;H2AJ;H2BC15;DHRS9;ALDH1A2;H2BC11;TFF3;RARB;TFF1</t>
  </si>
  <si>
    <t>1</t>
  </si>
  <si>
    <t>Extracellular Matrix Organization R-HSA-1474244</t>
  </si>
  <si>
    <t>46/291</t>
  </si>
  <si>
    <t>COLGALT2;ITGAM;SDC4;LAMA2;LAMA1;ITGB3;ITGB2;ICAM2;PDGFB;PLOD3;LAMC2;THBS1;CTSS;ICAM1;LOXL2;ADAMTS16;SCUBE3;CAPN8;CAPN9;EFEMP1;SH3PXD2A;CAPN6;ADAMTS1;ITGB8;MMP7;MMP1;COL22A1;FN1;LAMB1;MMP9;COL1A1;ADAM19;CAPN13;MMP14;MMP13;COL4A1;P4HA2;COL4A4;COL5A3;COL7A1;COL4A3;COL6A1;MFAP2;PECAM1;ADAM8;MATN3</t>
  </si>
  <si>
    <t>291</t>
  </si>
  <si>
    <t>6</t>
  </si>
  <si>
    <t>Muscle Contraction R-HSA-397014</t>
  </si>
  <si>
    <t>33/196</t>
  </si>
  <si>
    <t>RYR1;RYR2;KCNE3;NPRL2;ATP2A3;CACNA1C;MYLK;CACNA1G;CALD1;SCN5A;SCN3A;KCNJ4;WWTR1;KCNK10;KCNJ11;ACTN2;KCND3;KCNIP4;CACNA2D2;KCNK15;ACTA2;KAT2B;SCN10A;FGF14;STIM1;FXYD3;FKBP1B;ORAI2;PDE5A;SCN4A;VIM;KCNK2;CES1</t>
  </si>
  <si>
    <t>9</t>
  </si>
  <si>
    <t>O-linked Glycosylation R-HSA-5173105</t>
  </si>
  <si>
    <t>20/107</t>
  </si>
  <si>
    <t>ST6GAL1;ST6GALNAC2;GALNT2;GALNT18;ADAMTS12;MUC5B;THBS1;THSD1;ADAMTS16;ADAMTS15;B3GNT7;ADAMTS1;ADAMTSL2;GCNT3;GCNT4;THSD7A;ST6GALNAC3;GALNT9;ADAMTS7;MUC6</t>
  </si>
  <si>
    <t>20</t>
  </si>
  <si>
    <t>107</t>
  </si>
  <si>
    <t>12</t>
  </si>
  <si>
    <t>Collagen Formation R-HSA-1474290</t>
  </si>
  <si>
    <t>17/90</t>
  </si>
  <si>
    <t>COLGALT2;MMP7;COL22A1;PLOD3;LAMC2;MMP9;CTSS;LOXL2;COL1A1;MMP13;COL4A1;P4HA2;COL4A4;COL5A3;COL7A1;COL4A3;COL6A1</t>
  </si>
  <si>
    <t>17</t>
  </si>
  <si>
    <t>90</t>
  </si>
  <si>
    <t>Transcriptional Regulation Of Granulopoiesis R-HSA-9616222</t>
  </si>
  <si>
    <t>12/59</t>
  </si>
  <si>
    <t>H2BC12;H2BC9;CDKN1A;H2AJ;H2BC15;H2AC6;H2BC5;H2BC11;H2BC4;DEK;IL6R;PML</t>
  </si>
  <si>
    <t>2</t>
  </si>
  <si>
    <t>Cardiac Conduction R-HSA-5576891</t>
  </si>
  <si>
    <t>26/126</t>
  </si>
  <si>
    <t>RYR1;RYR2;KCNE3;NPRL2;ATP2A3;CACNA1C;SCN5A;SCN3A;KCNJ4;WWTR1;KCNK10;KCNJ11;KCND3;KCNIP4;CACNA2D2;KCNK15;KAT2B;SCN10A;FGF14;STIM1;FXYD3;FKBP1B;ORAI2;SCN4A;KCNK2;CES1</t>
  </si>
  <si>
    <t>5</t>
  </si>
  <si>
    <t>L1CAM Interactions R-HSA-373760</t>
  </si>
  <si>
    <t>21/99</t>
  </si>
  <si>
    <t>NRP1;CNTNAP1;NRP2;LAMA1;ITGB3;RDX;LAMB1;L1CAM;RNASE1;DNM1;EGFR;SCN10A;NFASC;ALCAM;RPS6KA2;CNTN1;NRCAM;SCN4A;SCN5A;CD24;SCN3A</t>
  </si>
  <si>
    <t>4</t>
  </si>
  <si>
    <t>Interleukin-4 And Interleukin-13 Signaling R-HSA-6785807</t>
  </si>
  <si>
    <t>23/107</t>
  </si>
  <si>
    <t>CDKN1A;HSP90AA1;CXCL8;ITGAM;CCL22;MMP1;IL23R;ITGB2;RORC;FN1;FOS;IL2RG;PTGS2;MMP9;ICAM1;IL1A;IL6;ZEB1;CCL2;SAA2;RHOU;VIM;IL6R</t>
  </si>
  <si>
    <t>23</t>
  </si>
  <si>
    <t>11</t>
  </si>
  <si>
    <t>Assembly Of Collagen Fibrils And Other Multimeric Structures R-HSA-2022090</t>
  </si>
  <si>
    <t>13/57</t>
  </si>
  <si>
    <t>MMP7;LAMC2;MMP9;CTSS;LOXL2;COL1A1;MMP13;COL4A1;COL4A4;COL5A3;COL7A1;COL4A3;COL6A1</t>
  </si>
  <si>
    <t>57</t>
  </si>
  <si>
    <t>18</t>
  </si>
  <si>
    <t>Defective B3GALTL Causes PpS R-HSA-5083635</t>
  </si>
  <si>
    <t>9/37</t>
  </si>
  <si>
    <t>ADAMTS16;ADAMTS15;ADAMTS1;ADAMTSL2;THSD7A;ADAMTS12;THBS1;THSD1;ADAMTS7</t>
  </si>
  <si>
    <t>19</t>
  </si>
  <si>
    <t>SIRT1 Negatively Regulates rRNA Expression R-HSA-427359</t>
  </si>
  <si>
    <t>H2BC9;H2BC12;H2AJ;H2BC15;TAF1B;H2AC6;H2BC5;H2BC4;H2BC11</t>
  </si>
  <si>
    <t>Activated PKN1 Stimulates Transcription Of Androgen Receptor Regulated KLK2 And KLK3 R-HSA-5625886</t>
  </si>
  <si>
    <t>9/36</t>
  </si>
  <si>
    <t>H2BC9;H2BC12;H2AJ;H2BC15;H2AC6;H2BC5;H2BC4;H2BC11;AREG</t>
  </si>
  <si>
    <t>7</t>
  </si>
  <si>
    <t>Chemokine Receptors Bind Chemokines R-HSA-380108</t>
  </si>
  <si>
    <t>14/56</t>
  </si>
  <si>
    <t>CXCL6;CXCL9;CXCL8;CCL22;CXCL1;CXCL2;CX3CL1;CXCL5;CXCL10;CXCL11;CCL5;CCR9;CCL3;CCL2</t>
  </si>
  <si>
    <t>14</t>
  </si>
  <si>
    <t>56</t>
  </si>
  <si>
    <t>8</t>
  </si>
  <si>
    <t>Amine Ligand-Binding Receptors R-HSA-375280</t>
  </si>
  <si>
    <t>11/40</t>
  </si>
  <si>
    <t>CHRM3;HTR7;HRH3;HTR2C;HTR1B;ADRB1;ADRB2;DRD1;ADRA1B;ADRA2C;TAAR1</t>
  </si>
  <si>
    <t>40</t>
  </si>
  <si>
    <t>16</t>
  </si>
  <si>
    <t>Adherens Junctions Interactions R-HSA-418990</t>
  </si>
  <si>
    <t>8/29</t>
  </si>
  <si>
    <t>CDH6;AFDN;CDH2;CADM1;ANG;CDH8;CDH18;NECTIN1</t>
  </si>
  <si>
    <t>3</t>
  </si>
  <si>
    <t>Interleukin-10 Signaling R-HSA-6783783</t>
  </si>
  <si>
    <t>14/45</t>
  </si>
  <si>
    <t>CSF2;CXCL8;CCL22;IL10RA;CXCL1;PTGS2;CXCL2;ICAM1;CXCL10;IL1A;IL6;CCL5;CCL3;CCL2</t>
  </si>
  <si>
    <t>45</t>
  </si>
  <si>
    <t>Neurofascin Interactions R-HSA-447043</t>
  </si>
  <si>
    <t>4/7</t>
  </si>
  <si>
    <t>CNTNAP1;NFASC;CNTN1;NRCAM</t>
  </si>
  <si>
    <t>P,value</t>
  </si>
  <si>
    <t>Adjusted,P,value</t>
  </si>
  <si>
    <t>Odds,Ratio</t>
  </si>
  <si>
    <t>Combined,Score</t>
  </si>
  <si>
    <t>Column82</t>
  </si>
  <si>
    <t>log2(OR)</t>
  </si>
  <si>
    <t>-log10(padj)</t>
  </si>
  <si>
    <t>Regulation Of Complement Cascade R-HSA-977606</t>
  </si>
  <si>
    <t>11/45</t>
  </si>
  <si>
    <t>C4A;C5;C1S;CFH;CD81;AKR1C1;C5AR1;CFI;C4BPB;CD55;CFB</t>
  </si>
  <si>
    <t>34/291</t>
  </si>
  <si>
    <t>PTPRS;ITGAM;ITGB3;COL12A1;ITGB2;PDGFB;LOXL4;ADAMTS16;EFEMP1;MMP28;ITGB8;NCAM1;PRSS2;ADAMTS9;COL26A1;MMP7;MMP1;COL22A1;FN1;LAMB1;DCN;COL1A1;ADAM19;MMP14;CAPN12;COL4A1;COL4A3;COL6A1;MFAP2;COL20A1;PECAM1;ADAM8;COL9A2;MATN3</t>
  </si>
  <si>
    <t>Interferon Alpha/Beta Signaling R-HSA-909733</t>
  </si>
  <si>
    <t>13/72</t>
  </si>
  <si>
    <t>IFITM3;IFITM1;IFITM2;RSAD2;IFI6;ISG15;IFI35;IFIT1;BST2;IFI27;OAS2;IRF8;IRF9</t>
  </si>
  <si>
    <t>Complement Cascade R-HSA-166658</t>
  </si>
  <si>
    <t>11/55</t>
  </si>
  <si>
    <t>C4A;C5;C1S;CFH;CD81;AKR1C1;C5AR1;CFI;C4BPB;CFB;CD55</t>
  </si>
  <si>
    <t>GPCR Ligand Binding R-HSA-500792</t>
  </si>
  <si>
    <t>47/458</t>
  </si>
  <si>
    <t>GLP1R;CHRM3;CXCL6;GPR65;C5AR1;RXFP4;IHH;HTR2C;ADRB1;ADRB2;CX3CL1;GNGT1;C5;P2RY6;GNG2;CCL5;UBD;CPAMD8;CCL2;FFAR2;DRD4;NTSR1;CD55;CCR1;WNT10B;GABBR2;EDN1;CASR;GPR37;CCL22;CCL20;FZD7;WNT7B;GLP2R;HTR1B;GPR37L1;TAS2R38;SSTR1;TAAR1;GNG11;CXCL11;GAL;ACKR4;SAA2;NMUR2;RAMP1;PF4</t>
  </si>
  <si>
    <t>Receptor-type Tyrosine-Protein Phosphatases R-HSA-388844</t>
  </si>
  <si>
    <t>6/20</t>
  </si>
  <si>
    <t>PTPRS;SLITRK4;SLITRK6;IL1RAP;PPFIA4;PPFIA2</t>
  </si>
  <si>
    <t>SEMA3A-Plexin Repulsion Signaling By Inhibiting Integrin Adhesion R-HSA-399955</t>
  </si>
  <si>
    <t>5/14</t>
  </si>
  <si>
    <t>SEMA3A;PLXNA2;FYN;RNASE1;RND1</t>
  </si>
  <si>
    <t>Inwardly Rectifying K+ Channels R-HSA-1296065</t>
  </si>
  <si>
    <t>8/35</t>
  </si>
  <si>
    <t>GNGT1;KCNJ4;GABBR2;GNG2;KCNJ11;ABCC8;UBD;GNG11</t>
  </si>
  <si>
    <t>POU5F1 (OCT4), SOX2, NANOG Repress Genes Related To Differentiation R-HSA-2892245</t>
  </si>
  <si>
    <t>4/9</t>
  </si>
  <si>
    <t>CDX2;TSC22D1;GATA6;DKK1</t>
  </si>
  <si>
    <t>Collagen Chain Trimerization R-HSA-8948216</t>
  </si>
  <si>
    <t>9/44</t>
  </si>
  <si>
    <t>COL1A1;COL26A1;COL4A1;COL22A1;COL12A1;COL4A3;COL6A1;COL20A1;COL9A2</t>
  </si>
  <si>
    <t>9/45</t>
  </si>
  <si>
    <t>CCR1;IL6;CCL22;CSF1;CCL20;IL1R1;CCL5;IL10RA;CCL2</t>
  </si>
  <si>
    <t>Regulation Of IGF Transport And Uptake By IGFBPs R-HSA-381426</t>
  </si>
  <si>
    <t>17/123</t>
  </si>
  <si>
    <t>IGFBP1;CSF1;MMP1;IGFBP3;FN1;LAMB1;MSLN;FSTL3;C4A;IL6;CDH2;MGAT4A;IGFBP7;IGFBP6;NOTUM;MATN3;CHGB</t>
  </si>
  <si>
    <t>Sema3A PAK Dependent Axon Repulsion R-HSA-399954</t>
  </si>
  <si>
    <t>5/16</t>
  </si>
  <si>
    <t>HSP90AA1;SEMA3A;PLXNA2;FYN;RNASE1</t>
  </si>
  <si>
    <t>10/56</t>
  </si>
  <si>
    <t>CCR1;CXCL6;CXCL11;CCL22;CCL20;CCL5;ACKR4;CCL2;CX3CL1;PF4</t>
  </si>
  <si>
    <t>Post-translational Protein Phosphorylation R-HSA-8957275</t>
  </si>
  <si>
    <t>15/106</t>
  </si>
  <si>
    <t>IGFBP1;CSF1;IGFBP3;FN1;LAMB1;MSLN;FSTL3;C4A;IL6;CDH2;MGAT4A;IGFBP7;NOTUM;MATN3;CHGB</t>
  </si>
  <si>
    <t>15/107</t>
  </si>
  <si>
    <t>HSP90AA1;ITGAM;CCL22;MMP1;ALOX15;ITGB2;FN1;FOXO1;IL6;LCN2;CCL2;SAA2;VIM;IL6R;JAK3</t>
  </si>
  <si>
    <t>Collagen Degradation R-HSA-1442490</t>
  </si>
  <si>
    <t>8/40</t>
  </si>
  <si>
    <t>COL26A1;MMP14;MMP7;MMP1;COL12A1;MMP28;COL9A2;PRSS2</t>
  </si>
  <si>
    <t>Translocation Of ZAP-70 To Immunological Synapse R-HSA-202430</t>
  </si>
  <si>
    <t>5/17</t>
  </si>
  <si>
    <t>HLA-DRB5;HLA-DRA;PTPN22;HLA-DRB1;HLA-DPA1</t>
  </si>
  <si>
    <t>Activated NTRK2 Signals Thru FYN R-HSA-9032500</t>
  </si>
  <si>
    <t>3/6</t>
  </si>
  <si>
    <t>NTRK2;FYN;RNASE1</t>
  </si>
  <si>
    <t>RSAD2;MX1;IFI6;ISG15;IFIT1;IFIT3;IFIT2;OASL;BST2;IFI27;OAS2;XAF1;IRF9</t>
  </si>
  <si>
    <t>Biological Oxidations R-HSA-211859</t>
  </si>
  <si>
    <t>23/218</t>
  </si>
  <si>
    <t>AOC1;SLC26A2;AOC2;GGT6;ADH1C;SMOX;CYP4F3;EPHX1;NR1H4;AKR7L;CYP4F11;CYP27A1;SULT1B1;UGDH;ALDH3A1;GCLC;CYP2B6;AKR7A3;CYP24A1;TBXAS1;GCLM;CES1;UGT1A6</t>
  </si>
  <si>
    <t>Phase I - Functionalization Of Compounds R-HSA-211945</t>
  </si>
  <si>
    <t>14/104</t>
  </si>
  <si>
    <t>AOC1;AOC2;ADH1C;SMOX;CYP4F3;EPHX1;NR1H4;CYP4F11;CYP27A1;ALDH3A1;CYP2B6;CYP24A1;TBXAS1;CES1</t>
  </si>
  <si>
    <t>Negative Regulation Of PI3K/AKT Network R-HSA-199418</t>
  </si>
  <si>
    <t>14/113</t>
  </si>
  <si>
    <t>IL33;PDGFB;IL1RAP;NRG2;RNASE1;IL1RL1;FGF9;NRG3;LCK;NRG4;FGF19;AKT3;TRIB3;FGFR1</t>
  </si>
  <si>
    <t>Synthesis Of Bile Acids And Bile Salts Via 27-Hydroxycholesterol R-HSA-193807</t>
  </si>
  <si>
    <t>5/15</t>
  </si>
  <si>
    <t>CYP27A1;AKR1C1;AKR1C3;NR1H4;AKR1C2</t>
  </si>
  <si>
    <t>Synthesis Of Bile Acids And Bile Salts Via 7Alpha-Hydroxycholesterol R-HSA-193368</t>
  </si>
  <si>
    <t>6/24</t>
  </si>
  <si>
    <t>CYP27A1;SYCP2;AKR1C1;AKR1C3;NR1H4;AKR1C2</t>
  </si>
  <si>
    <t>Platelet Activation, Signaling And Aggregation R-HSA-76002</t>
  </si>
  <si>
    <t>22/254</t>
  </si>
  <si>
    <t>SERPINA3;ABCC4;ITGB3;F2R;PDGFB;PLA2G4A;RNASE1;GNG11;CLU;PIK3CG;ADRA2A;F5;GNAI2;GNG2;LCK;GNG4;SELENOP;PECAM1;TIMP3;PRKCQ;GAS6;DGKH</t>
  </si>
  <si>
    <t>PI5P, PP2A And IER3 Regulate PI3K/AKT Signaling R-HSA-6811558</t>
  </si>
  <si>
    <t>12/106</t>
  </si>
  <si>
    <t>IL1RL1;IL33;FGF9;NRG3;LCK;NRG4;FGF19;PDGFB;IL1RAP;NRG2;RNASE1;FGFR1</t>
  </si>
  <si>
    <t>Hemostasis R-HSA-109582</t>
  </si>
  <si>
    <t>38/576</t>
  </si>
  <si>
    <t>SERPINA3;SELPLG;ITGB3;ITGB2;PDGFB;ATP2A3;GATA3;SLC7A11;CLU;PIK3CG;GNAI2;GNG2;GNG4;TSPAN7;TIMP3;KIF3C;NANOS1;CD74;ABCC4;SERPINB2;MMP1;F2R;PLA2G4A;RNASE1;F3;GNG11;ADRA2A;F5;SLC7A7;LCK;SELENOP;PECAM1;PRKCQ;PDE5A;GAS6;S100A9;PDE9A;DGKH</t>
  </si>
  <si>
    <t>G-protein Beta:Gamma Signaling R-HSA-397795</t>
  </si>
  <si>
    <t>6/32</t>
  </si>
  <si>
    <t>GNG2;GNG4;AKT3;GNG11;PLCB2;PIK3CG</t>
  </si>
  <si>
    <t>Diseases Associated With O-glycosylation Of Proteins R-HSA-3906995</t>
  </si>
  <si>
    <t>9/69</t>
  </si>
  <si>
    <t>ADAMTS16;MUC1;NOTCH4;ADAMTS17;MUC13;LARGE1;ADAMTS12;ADAMTS9;MUC6</t>
  </si>
  <si>
    <t>Bile Acid And Bile Salt Metabolism R-HSA-194068</t>
  </si>
  <si>
    <t>7/45</t>
  </si>
  <si>
    <t>CYP27A1;SYCP2;FABP6;AKR1C1;AKR1C3;NR1H4;AKR1C2</t>
  </si>
  <si>
    <t>Synthesis Of Bile Acids And Bile Salts Via 24-Hydroxycholesterol R-HSA-193775</t>
  </si>
  <si>
    <t>4/14</t>
  </si>
  <si>
    <t>CYP27A1;AKR1C1;AKR1C3;AKR1C2</t>
  </si>
  <si>
    <t>Synthesis Of Bile Acids And Bile Salts R-HSA-192105</t>
  </si>
  <si>
    <t>6/34</t>
  </si>
  <si>
    <t>Metabolism R-HSA-1430728</t>
  </si>
  <si>
    <t>105/2049</t>
  </si>
  <si>
    <t>GOLT1A;RORA;ALDH1L2;NUDT11;IL4I1;AKR7A3;LRAT;CA13;HGD;DIO3;CYP27A1;ALDH3A1;RBP4;PPP1R3C;TRIB3;CES1;CEMIP;SLC26A2;FUT6;ALDH3B2;CYP2B6;AGMO;DSEL;CHST15;B4GALNT1;ST3GAL6;GGT6;CYP4F3;EPHX1;AZIN2;CYP4F11;GNG11;SULT1B1;BHMT;GCLC;HAL;SLC6A8;AKR1B10;TCN1;TBXAS1;CSPG4;GCLM;SLC44A5;PYGB;SYCP2;PIK3C2G;PIK3CG;ACOXL;GLIPR1;ACADL;CA2;KYNU;DSE;ANKRD1;CA9;HMGCS2;HS3ST3B1;GPX2;PLAAT1;PLA2G4A;PTGR1;PLAAT5;ADRA2A;GCHFR;UGDH;PLIN2;FBP1;PLCB2;DDC;ADH1C;HAAO;NDUFB2;PPM1K;GNAI2;GNG2;GNG4;UCP2;CARNS1;GPAT3;CRYM;BCO1;TSPOAP1;DUOX2;UGT1A6;NQO1;AOC1;AOC2;TPK1;SMOX;LUM;CKMT1A;AKR1C1;GLYCTK;TXNRD1;GSR;B3GAT1;AKR1C3;NR1H4;AKR1C2;AKR7L;GALC;FABP4;CYP24A1;GLB1L;FABP6</t>
  </si>
  <si>
    <t>Cell Surface Interactions At Vascular Wall R-HSA-202733</t>
  </si>
  <si>
    <t>13/134</t>
  </si>
  <si>
    <t>CD74;SELPLG;MMP1;ITGB3;ITGB2;SLC7A11;SLC7A7;LCK;SELENOP;TSPAN7;PECAM1;GAS6;S100A9</t>
  </si>
  <si>
    <t>G Beta:Gamma Signaling Thru PI3Kgamma R-HSA-392451</t>
  </si>
  <si>
    <t>5/25</t>
  </si>
  <si>
    <t>GNG2;GNG4;AKT3;GNG11;PIK3CG</t>
  </si>
  <si>
    <t>PI3K/AKT Signaling In Cancer R-HSA-2219528</t>
  </si>
  <si>
    <t>11/105</t>
  </si>
  <si>
    <t>FGF9;NRG3;LCK;NRG4;FGF19;AKT3;PDGFB;NRG2;RNASE1;FOXO1;FGFR1</t>
  </si>
  <si>
    <t>12/123</t>
  </si>
  <si>
    <t>IGFBP1;LGALS1;CDH2;KLK1;MMP1;IGFBP2;IGFBP7;GAS6;CP;PRSS23;MATN3;F5</t>
  </si>
  <si>
    <t>Constitutive Signaling By Aberrant PI3K In Cancer R-HSA-2219530</t>
  </si>
  <si>
    <t>9/78</t>
  </si>
  <si>
    <t>FGF9;NRG3;LCK;NRG4;FGF19;PDGFB;NRG2;RNASE1;FGFR1</t>
  </si>
  <si>
    <t>95/702</t>
  </si>
  <si>
    <t>CDKN1A;CIITA;CSF2;RORC;RORA;CXCL1;IFIT1;CXCL2;IFIT3;ICAM1;IFIT2;OASL;HERC5;MT2A;BLNK;CASP1;KPNA7;TNFRSF8;TRIM22;HAVCR2;HLA-DPA1;GBP5;SERPINB2;ANXA2;RSAD2;IL1R1;MMP1;IL1R2;HLA-B;HLA-C;FOS;HLA-A;HLA-F;MMP9;DUSP6;EDAR;IL1A;ZEB1;IFI27;IL23A;OAS2;OAS3;IRF7;IRF8;TNFRSF25;RHOU;LTB;S100A9;BIRC3;PTAFR;ALOX15;IFI6;TNFRSF11B;PTGS2;IL2RG;CSF2RA;USP18;RELB;SOCS2;PSMB7;IL1RL1;IL1RL2;IFNL1;CCL5;CCL3;TRIM46;HMOX1;FLNA;CCL2;NCAM1;GBP4;MAP2K6;TNFSF18;IL32;EGR1;HLA-DRB5;SMAD3;MX1;FN1;IL31RA;ISG15;PTPN13;SMAD7;IL22RA1;ISG20;NFKBIA;CXCL10;PSMC5;IL6;CLCF1;HLA-DRA;IL7R;HLA-DRB1;CRLF2;RIGI</t>
  </si>
  <si>
    <t>Interferon Signaling R-HSA-913531</t>
  </si>
  <si>
    <t>38/200</t>
  </si>
  <si>
    <t>CIITA;PTAFR;IFI6;IFIT1;USP18;IFIT3;ICAM1;IFIT2;OASL;HERC5;MT2A;TRIM46;FLNA;KPNA7;NCAM1;TRIM22;GBP4;HLA-DPA1;GBP5;EGR1;HLA-DRB5;RSAD2;MX1;HLA-B;HLA-C;ISG15;HLA-A;HLA-F;SMAD7;ISG20;IFI27;OAS2;OAS3;IRF7;HLA-DRA;IRF8;HLA-DRB1;RIGI</t>
  </si>
  <si>
    <t>Interferon Gamma Signaling R-HSA-877300</t>
  </si>
  <si>
    <t>23/89</t>
  </si>
  <si>
    <t>GBP5;CIITA;HLA-DRB5;PTAFR;HLA-B;HLA-C;HLA-A;HLA-F;ICAM1;OASL;SMAD7;MT2A;OAS2;OAS3;IRF7;TRIM46;IRF8;HLA-DRA;NCAM1;TRIM22;GBP4;HLA-DRB1;HLA-DPA1</t>
  </si>
  <si>
    <t>20/72</t>
  </si>
  <si>
    <t>EGR1;RSAD2;MX1;HLA-B;IFI6;HLA-C;ISG15;HLA-A;IFIT1;HLA-F;USP18;IFIT3;IFIT2;OASL;ISG20;IFI27;OAS2;OAS3;IRF7;IRF8</t>
  </si>
  <si>
    <t>CSF2;IL1R1;IL1R2;PTAFR;CXCL1;PTGS2;CXCL2;ICAM1;CXCL10;IL1A;IL6;CCL5;CCL3;CCL2</t>
  </si>
  <si>
    <t>41/291</t>
  </si>
  <si>
    <t>COLGALT2;PTPRS;TNXB;SDC4;LAMA2;ICAM2;PDGFB;PDGFA;LOXL4;LAMC2;THBS1;ICAM1;LOXL2;ADAMTS16;EFEMP2;EFEMP1;SH3PXD2A;CAPN6;CAPN5;NCAM1;PRSS2;ADAMTS9;MMP7;LAMB3;MMP1;COL22A1;ITGA2;FN1;MMP9;ADAM19;MMP13;P4HA2;COL5A3;COL6A1;COL4A6;PECAM1;COL9A3;ADAM8;COL9A2;FMOD;PLEC</t>
  </si>
  <si>
    <t>Immune System R-HSA-168256</t>
  </si>
  <si>
    <t>173/1943</t>
  </si>
  <si>
    <t>CDA;CSF2;ATP8A1;NCF2;PROS1;RORC;ICAM2;RNF19B;DEFB1;RORA;C4BPB;IFIT1;PVR;IFIT3;ICAM1;IFIT2;HERC5;C4B;C4A;MT2A;BPIFA1;PLAU;TNFRSF8;KPNA7;HLA-DOA;PRSS2;TRIM22;ICOSLG;HERC6;GBP5;RSAD2;IL1R1;IL1R2;HLA-B;HLA-C;HLA-A;OLFM4;HLA-F;UNC13D;KCTD6;EDAR;IFI27;RAB37;IL23A;MASP2;ADAM8;S100A9;S100A8;TXK;CFI;ALOX15;TNFRSF11B;A1BG;IQGAP2;PLA2G6;CSF2RA;SOCS2;PLCG2;SLAMF7;HMOX1;MAP2K6;TNFSF18;EGR1;BTNL8;HLA-DRB5;MGAM;FYB1;SMAD3;MUC16;FN1;IL31RA;SH2D1B;ISG15;LYZ;SMAD7;IL22RA1;ISG20;NFKBIA;CXCL10;BST1;IL6;BPIFB1;TCN1;HLA-DRA;IL7R;HLA-DRB1;CD22;RIGI;PIGR;CIITA;CDKN1A;LEAP2;SH3KBP1;TNFAIP3;CXCL1;SLC2A3;PYGL;CXCL2;OASL;PANX1;IFIH1;GLIPR1;RAC2;CASP1;BLNK;OLR1;MUC13;ACP3;CTSE;HLA-DPA1;HAVCR2;SERPINB2;ANXA2;MMP1;PLAUR;FOS;RHOF;MMP9;DUSP6;IL1A;ZEB1;OAS2;OAS3;IRF7;PECAM1;IRF8;TNFRSF25;RHOU;TLR7;TLR6;LTB;TLR5;BIRC3;C1S;C1R;PTAFR;IFI6;PTGS2;IL2RG;USP18;RELB;PSMB7;IL1RL1;IL1RL2;HLA-DMB;IFNL1;HECTD2;CCL5;CCL3;TRIM46;FLNA;CCL2;NCAM1;CD55;LAIR1;GBP4;MICB;MUC6;IL32;DYNC1H1;CD74;GSN;MX1;MUC5B;PTPN13;PSMC5;SPSB1;LRG1;CLCF1;DLC1;TRIM36;PTX3;CRLF2</t>
  </si>
  <si>
    <t>Signaling By Interleukins R-HSA-449147</t>
  </si>
  <si>
    <t>52/453</t>
  </si>
  <si>
    <t>CDKN1A;CSF2;RORC;RORA;CXCL1;CXCL2;ICAM1;BLNK;CASP1;HAVCR2;SERPINB2;ANXA2;IL1R1;MMP1;IL1R2;FOS;MMP9;DUSP6;IL1A;ZEB1;IL23A;RHOU;S100A9;PTAFR;ALOX15;PTGS2;IL2RG;CSF2RA;USP18;SOCS2;PSMB7;IL1RL1;IL1RL2;IFNL1;CCL5;CCL3;HMOX1;CCL2;MAP2K6;IL32;SMAD3;FN1;IL31RA;PTPN13;IL22RA1;NFKBIA;CXCL10;PSMC5;IL6;CLCF1;IL7R;CRLF2</t>
  </si>
  <si>
    <t>Dissolution Of Fibrin Clot R-HSA-75205</t>
  </si>
  <si>
    <t>6/13</t>
  </si>
  <si>
    <t>SERPINB2;ANXA2;SERPINE2;PLAU;PLAUR;S100A10</t>
  </si>
  <si>
    <t>OAS Antiviral Response R-HSA-8983711</t>
  </si>
  <si>
    <t>5/9</t>
  </si>
  <si>
    <t>OAS2;OAS3;FLNA;OASL;RIGI</t>
  </si>
  <si>
    <t>18/107</t>
  </si>
  <si>
    <t>CDKN1A;MMP1;ALOX15;RORC;FN1;RORA;FOS;IL2RG;PTGS2;MMP9;ICAM1;IL1A;IL6;ZEB1;IL23A;HMOX1;CCL2;RHOU</t>
  </si>
  <si>
    <t>16/90</t>
  </si>
  <si>
    <t>COLGALT2;MMP7;LAMB3;COL22A1;LOXL4;LAMC2;MMP9;LOXL2;MMP13;P4HA2;COL5A3;COL6A1;COL4A6;COL9A3;COL9A2;PLEC</t>
  </si>
  <si>
    <t>12/57</t>
  </si>
  <si>
    <t>MMP7;MMP13;LAMB3;COL5A3;COL6A1;LOXL4;LAMC2;COL9A3;COL9A2;MMP9;LOXL2;PLEC</t>
  </si>
  <si>
    <t>Post-translational Modification: Synthesis Of GPI-anchored Proteins R-HSA-163125</t>
  </si>
  <si>
    <t>16/92</t>
  </si>
  <si>
    <t>NTNG2;PSCA;CNTN5;PLAUR;LYPD2;LYPD5;BST1;CEACAM7;VNN2;ALPP;LY6D;RAET1L;ALPL;ALPG;MDGA1;GPLD1</t>
  </si>
  <si>
    <t>Gap Junction Assembly R-HSA-190861</t>
  </si>
  <si>
    <t>6/16</t>
  </si>
  <si>
    <t>GJA1;GJB1;GJA3;GJB4;GJB3;GJB5</t>
  </si>
  <si>
    <t>Cell Junction Organization R-HSA-446728</t>
  </si>
  <si>
    <t>15/86</t>
  </si>
  <si>
    <t>LAMB3;ILK;LAMC2;CLDN2;PVR;CDH6;CLDN11;CDH2;CLDN15;FLNA;CDH17;NECTIN3;CDH18;SDK2;PLEC</t>
  </si>
  <si>
    <t>11/56</t>
  </si>
  <si>
    <t>CXCL10;CXCL11;CCL5;CCR9;CCL3;ACKR4;CCL2;CXCL1;ACKR2;CXCL3;CXCL2</t>
  </si>
  <si>
    <t>Inhibition Of Signaling By Overexpressed EGFR R-HSA-5638303</t>
  </si>
  <si>
    <t>4/8</t>
  </si>
  <si>
    <t>EGF;AREG;EGFR;EREG</t>
  </si>
  <si>
    <t>12/69</t>
  </si>
  <si>
    <t>ADAMTS16;NOTCH3;ADAMTS15;MUC16;MUC13;ADAMTS12;MUC5B;ADAMTS9;THBS1;THSD1;ADAMTS6;MUC6</t>
  </si>
  <si>
    <t>EGFR Interacts With Phospholipase C-gamma R-HSA-212718</t>
  </si>
  <si>
    <t>47</t>
  </si>
  <si>
    <t>458</t>
  </si>
  <si>
    <t>34</t>
  </si>
  <si>
    <t>123</t>
  </si>
  <si>
    <t>106</t>
  </si>
  <si>
    <t>72</t>
  </si>
  <si>
    <t>55</t>
  </si>
  <si>
    <t>44</t>
  </si>
  <si>
    <t>35</t>
  </si>
  <si>
    <t>105</t>
  </si>
  <si>
    <t>2049</t>
  </si>
  <si>
    <t>38</t>
  </si>
  <si>
    <t>576</t>
  </si>
  <si>
    <t>22</t>
  </si>
  <si>
    <t>254</t>
  </si>
  <si>
    <t>134</t>
  </si>
  <si>
    <t>218</t>
  </si>
  <si>
    <t>113</t>
  </si>
  <si>
    <t>69</t>
  </si>
  <si>
    <t>104</t>
  </si>
  <si>
    <t>32</t>
  </si>
  <si>
    <t>25</t>
  </si>
  <si>
    <t>24</t>
  </si>
  <si>
    <t>173</t>
  </si>
  <si>
    <t>1943</t>
  </si>
  <si>
    <t>52</t>
  </si>
  <si>
    <t>453</t>
  </si>
  <si>
    <t>95</t>
  </si>
  <si>
    <t>41</t>
  </si>
  <si>
    <t>92</t>
  </si>
  <si>
    <t>86</t>
  </si>
  <si>
    <t>200</t>
  </si>
  <si>
    <t>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</si>
</sst>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A5590E1-9D6A-45C3-B814-A2D82BE59BEA}" autoFormatId="16" applyNumberFormats="0" applyBorderFormats="0" applyFontFormats="0" applyPatternFormats="0" applyAlignmentFormats="0" applyWidthHeightFormats="0">
  <queryTableRefresh nextId="19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18" dataBound="0" tableColumnId="15"/>
      <queryTableField id="8" name="Column8" tableColumnId="8"/>
      <queryTableField id="14" dataBound="0" tableColumnId="14"/>
      <queryTableField id="9" name="Column9" tableColumnId="9"/>
      <queryTableField id="11" name="Column11" tableColumnId="11"/>
      <queryTableField id="12" name="Column12" tableColumnId="12"/>
      <queryTableField id="13" name="Column13" tableColumnId="13"/>
      <queryTableField id="10" name="Column10" tableColumnId="10"/>
    </queryTableFields>
    <queryTableDeletedFields count="2">
      <deletedField name="Column6"/>
      <deletedField name="Column7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ABE40E8-A8DA-4154-A4B0-2450F2DEFC0F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14" dataBound="0" tableColumnId="14"/>
      <queryTableField id="8" name="Column8" tableColumnId="8"/>
      <queryTableField id="16" dataBound="0" tableColumnId="15"/>
      <queryTableField id="9" name="Column9" tableColumnId="9"/>
      <queryTableField id="11" name="Column11" tableColumnId="11"/>
      <queryTableField id="12" name="Column12" tableColumnId="12"/>
      <queryTableField id="13" name="Column13" tableColumnId="13"/>
      <queryTableField id="10" name="Column10" tableColumnId="10"/>
    </queryTableFields>
    <queryTableDeletedFields count="2">
      <deletedField name="Column6"/>
      <deletedField name="Column7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3967E22-74E8-4E48-B008-0DB0117AFAFA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14" dataBound="0" tableColumnId="14"/>
      <queryTableField id="8" name="Column8" tableColumnId="8"/>
      <queryTableField id="16" dataBound="0" tableColumnId="15"/>
      <queryTableField id="9" name="Column9" tableColumnId="9"/>
      <queryTableField id="11" name="Column11" tableColumnId="11"/>
      <queryTableField id="12" name="Column12" tableColumnId="12"/>
      <queryTableField id="13" name="Column13" tableColumnId="13"/>
      <queryTableField id="10" name="Column10" tableColumnId="10"/>
    </queryTableFields>
    <queryTableDeletedFields count="2">
      <deletedField name="Column6"/>
      <deletedField name="Column7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BF203C-C986-484B-A487-EC102C2DCB4F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14" dataBound="0" tableColumnId="14"/>
      <queryTableField id="8" name="Column8" tableColumnId="8"/>
      <queryTableField id="16" dataBound="0" tableColumnId="15"/>
      <queryTableField id="9" name="Column9" tableColumnId="9"/>
      <queryTableField id="11" name="Column11" tableColumnId="11"/>
      <queryTableField id="12" name="Column12" tableColumnId="12"/>
      <queryTableField id="13" name="Column13" tableColumnId="13"/>
      <queryTableField id="10" name="Column10" tableColumnId="10"/>
    </queryTableFields>
    <queryTableDeletedFields count="2">
      <deletedField name="Column6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746D2E-E727-456E-9D1B-7B2FB108979C}" name="KO_vs_17_1_8_Reactome" displayName="KO_vs_17_1_8_Reactome" ref="A1:M22" tableType="queryTable" totalsRowShown="0">
  <autoFilter ref="A1:M22" xr:uid="{09746D2E-E727-456E-9D1B-7B2FB108979C}"/>
  <sortState xmlns:xlrd2="http://schemas.microsoft.com/office/spreadsheetml/2017/richdata2" ref="A2:M22">
    <sortCondition ref="H1:H22"/>
  </sortState>
  <tableColumns count="13">
    <tableColumn id="1" xr3:uid="{7E7A836A-7C2D-4031-ACEC-87AABA0C3870}" uniqueName="1" name="Column1" queryTableFieldId="1" dataDxfId="51"/>
    <tableColumn id="2" xr3:uid="{597D8E0D-6089-44A5-9BDC-13DEE39D8A2E}" uniqueName="2" name="Column2" queryTableFieldId="2" dataDxfId="50"/>
    <tableColumn id="3" xr3:uid="{D2B4ED8F-2755-43C4-9878-7262AB7BE5F4}" uniqueName="3" name="Column3" queryTableFieldId="3" dataDxfId="49"/>
    <tableColumn id="4" xr3:uid="{7A75C518-4BC9-4616-BD48-8EDCB7059C1A}" uniqueName="4" name="Column4" queryTableFieldId="4" dataDxfId="48"/>
    <tableColumn id="5" xr3:uid="{AA9E1A8E-67F4-4DFB-BDD1-5D476744755F}" uniqueName="5" name="Column5" queryTableFieldId="5" dataDxfId="47"/>
    <tableColumn id="15" xr3:uid="{56326144-464D-4A15-8396-AED4196D4D89}" uniqueName="15" name="Column6" queryTableFieldId="18" dataDxfId="39"/>
    <tableColumn id="8" xr3:uid="{3550767A-D8CE-4F41-8869-3D27AF42F0F9}" uniqueName="8" name="Column8" queryTableFieldId="8" dataDxfId="46"/>
    <tableColumn id="14" xr3:uid="{C8F78194-2189-44D8-B0BD-63D1E5D70B62}" uniqueName="14" name="Column82" queryTableFieldId="14" dataDxfId="43"/>
    <tableColumn id="9" xr3:uid="{A30877A2-B787-4419-ABB8-E39E0AE33F02}" uniqueName="9" name="Column9" queryTableFieldId="9" dataDxfId="45"/>
    <tableColumn id="11" xr3:uid="{30C7C363-2CCF-45E5-A4F4-8D55DCC2543A}" uniqueName="11" name="Column11" queryTableFieldId="11" dataDxfId="42"/>
    <tableColumn id="12" xr3:uid="{82AB11A6-BC57-4962-B13B-A45D161AF86B}" uniqueName="12" name="Column12" queryTableFieldId="12" dataDxfId="41"/>
    <tableColumn id="13" xr3:uid="{2E35B8A9-684D-4925-B9D4-125821CCB646}" uniqueName="13" name="Column13" queryTableFieldId="13" dataDxfId="40"/>
    <tableColumn id="10" xr3:uid="{972716B8-C0B3-4AC5-BC8C-0FC5ADB3E319}" uniqueName="10" name="Column10" queryTableFieldId="10" dataDxfId="4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D69C9E-6F5A-477A-8D1C-21A4EE72D049}" name="KO_vs_17_4_2_Reactome__2" displayName="KO_vs_17_4_2_Reactome__2" ref="A1:M22" tableType="queryTable" totalsRowShown="0">
  <autoFilter ref="A1:M22" xr:uid="{0CD69C9E-6F5A-477A-8D1C-21A4EE72D049}"/>
  <tableColumns count="13">
    <tableColumn id="1" xr3:uid="{8C33C7C0-8A5B-4814-9CBC-4D58AA9AB57B}" uniqueName="1" name="Column1" queryTableFieldId="1" dataDxfId="38"/>
    <tableColumn id="2" xr3:uid="{F18910AE-1F15-481C-9D18-2BB1CE8856CC}" uniqueName="2" name="Column2" queryTableFieldId="2" dataDxfId="37"/>
    <tableColumn id="3" xr3:uid="{A3573149-660A-42D3-845F-C6FF8822F266}" uniqueName="3" name="Column3" queryTableFieldId="3" dataDxfId="36"/>
    <tableColumn id="4" xr3:uid="{40854306-B189-4D9D-93BC-29682134EE8C}" uniqueName="4" name="Column4" queryTableFieldId="4" dataDxfId="35"/>
    <tableColumn id="5" xr3:uid="{E52E3B72-CACE-44BE-B8F3-04A6455E3638}" uniqueName="5" name="Column5" queryTableFieldId="5" dataDxfId="34"/>
    <tableColumn id="14" xr3:uid="{81A06882-9852-4FE8-9E53-2AA1453B10FD}" uniqueName="14" name="Column6" queryTableFieldId="14" dataDxfId="8"/>
    <tableColumn id="8" xr3:uid="{A2BC9E6B-653C-4D38-A53B-0C5478D48C5A}" uniqueName="8" name="Column8" queryTableFieldId="8" dataDxfId="33"/>
    <tableColumn id="15" xr3:uid="{DA81DAB4-8F0F-4982-B848-32C444847450}" uniqueName="15" name="Column82" queryTableFieldId="16" dataDxfId="2"/>
    <tableColumn id="9" xr3:uid="{7F0C2E7E-057B-433A-91EC-259130909F4F}" uniqueName="9" name="Column9" queryTableFieldId="9" dataDxfId="32"/>
    <tableColumn id="11" xr3:uid="{16EB503F-5101-4F2A-A245-0B7DD65131CD}" uniqueName="11" name="Column11" queryTableFieldId="11" dataDxfId="31"/>
    <tableColumn id="12" xr3:uid="{DC7D6247-5F3D-4F38-86D3-56B7467C9583}" uniqueName="12" name="Column12" queryTableFieldId="12" dataDxfId="30"/>
    <tableColumn id="13" xr3:uid="{08A6FD5E-B043-4021-9221-47CD9470D282}" uniqueName="13" name="Column13" queryTableFieldId="13" dataDxfId="29"/>
    <tableColumn id="10" xr3:uid="{E62945B6-A3C3-49C1-BF75-BC21E4BFF195}" uniqueName="10" name="Column10" queryTableFieldId="10" dataDxfId="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83B182-CA12-4A9F-A342-4A64F63C9865}" name="KO_vs_Ctrl_Reactome__2" displayName="KO_vs_Ctrl_Reactome__2" ref="A1:M22" tableType="queryTable" totalsRowShown="0">
  <autoFilter ref="A1:M22" xr:uid="{3683B182-CA12-4A9F-A342-4A64F63C9865}"/>
  <tableColumns count="13">
    <tableColumn id="1" xr3:uid="{C609ADFC-6825-4BE6-BDEE-B392EF78E309}" uniqueName="1" name="Column1" queryTableFieldId="1" dataDxfId="28"/>
    <tableColumn id="2" xr3:uid="{62F55695-BEF3-4EAF-9EA8-BAE748A115E4}" uniqueName="2" name="Column2" queryTableFieldId="2" dataDxfId="27"/>
    <tableColumn id="3" xr3:uid="{6A6AF6A3-942C-4CFE-801E-C6E28B3789AD}" uniqueName="3" name="Column3" queryTableFieldId="3" dataDxfId="26"/>
    <tableColumn id="4" xr3:uid="{183A93B2-3EF3-4944-9AF9-4242757AA198}" uniqueName="4" name="Column4" queryTableFieldId="4" dataDxfId="25"/>
    <tableColumn id="5" xr3:uid="{93343F0A-ABCD-45BB-B2C3-DE930DE00D7D}" uniqueName="5" name="Column5" queryTableFieldId="5" dataDxfId="24"/>
    <tableColumn id="14" xr3:uid="{1C474155-C305-4438-8DE8-8E4AB97F46E8}" uniqueName="14" name="Column6" queryTableFieldId="14" dataDxfId="6"/>
    <tableColumn id="8" xr3:uid="{FDBCE3F9-6B52-46A8-921C-C870846B3B84}" uniqueName="8" name="Column8" queryTableFieldId="8" dataDxfId="23"/>
    <tableColumn id="15" xr3:uid="{E901C450-815A-4216-A5A8-0539AC83257E}" uniqueName="15" name="Column82" queryTableFieldId="16" dataDxfId="1"/>
    <tableColumn id="9" xr3:uid="{172C73D9-142D-419C-A6E9-1D996AAA6EDD}" uniqueName="9" name="Column9" queryTableFieldId="9" dataDxfId="22"/>
    <tableColumn id="11" xr3:uid="{E4FF477D-724A-4363-81B8-F835CDB1BC4E}" uniqueName="11" name="Column11" queryTableFieldId="11" dataDxfId="21"/>
    <tableColumn id="12" xr3:uid="{BAF28B0B-2BF3-40FD-8D6A-559B9A794AD3}" uniqueName="12" name="Column12" queryTableFieldId="12" dataDxfId="20"/>
    <tableColumn id="13" xr3:uid="{EE571C87-3DE1-4D33-9053-398CAD1A08F8}" uniqueName="13" name="Column13" queryTableFieldId="13" dataDxfId="19"/>
    <tableColumn id="10" xr3:uid="{47B473EA-35DD-44C4-AE19-0EA1A02D4D3E}" uniqueName="10" name="Column10" queryTableFieldId="10" dataDxfId="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AEE5D4-056D-425C-B519-3EF77D2D3266}" name="_17_4_2_vs_17_1_8_Reactome" displayName="_17_4_2_vs_17_1_8_Reactome" ref="A1:M22" tableType="queryTable" totalsRowShown="0">
  <autoFilter ref="A1:M22" xr:uid="{04AEE5D4-056D-425C-B519-3EF77D2D3266}"/>
  <tableColumns count="13">
    <tableColumn id="1" xr3:uid="{B1074F54-5675-4028-8EBF-3536B6DE9741}" uniqueName="1" name="Column1" queryTableFieldId="1" dataDxfId="18"/>
    <tableColumn id="2" xr3:uid="{9FD7A40B-D7FE-4391-8A44-4398C548DB0C}" uniqueName="2" name="Column2" queryTableFieldId="2" dataDxfId="17"/>
    <tableColumn id="3" xr3:uid="{24997A29-E28E-4F1C-ADEC-204E38FEEE93}" uniqueName="3" name="Column3" queryTableFieldId="3" dataDxfId="16"/>
    <tableColumn id="4" xr3:uid="{E37F5E22-591B-49A8-9DBF-C8AEC90F075A}" uniqueName="4" name="Column4" queryTableFieldId="4" dataDxfId="15"/>
    <tableColumn id="5" xr3:uid="{0226A518-FB63-452C-84A0-5B1F03106EE7}" uniqueName="5" name="Column5" queryTableFieldId="5" dataDxfId="14"/>
    <tableColumn id="14" xr3:uid="{5F5A0436-E003-4389-BBC6-6ABAC169691E}" uniqueName="14" name="Column6" queryTableFieldId="14" dataDxfId="4"/>
    <tableColumn id="8" xr3:uid="{C4B8F88A-2550-4291-82B0-B33E865FD7EE}" uniqueName="8" name="Column8" queryTableFieldId="8" dataDxfId="13"/>
    <tableColumn id="15" xr3:uid="{45365C59-201C-4080-A9E8-F1401AA854BE}" uniqueName="15" name="Column82" queryTableFieldId="16" dataDxfId="0"/>
    <tableColumn id="9" xr3:uid="{76669A3A-5268-4FEA-A044-54E387E7130F}" uniqueName="9" name="Column9" queryTableFieldId="9" dataDxfId="12"/>
    <tableColumn id="11" xr3:uid="{622D25AC-BBAD-449D-816A-6CB4FB2CE5DA}" uniqueName="11" name="Column11" queryTableFieldId="11" dataDxfId="11"/>
    <tableColumn id="12" xr3:uid="{9016ACF6-5CE2-4E4D-BA6B-7723AFAD09B1}" uniqueName="12" name="Column12" queryTableFieldId="12" dataDxfId="10"/>
    <tableColumn id="13" xr3:uid="{8B5CD05C-46CA-48EF-8A33-78C1D3AED757}" uniqueName="13" name="Column13" queryTableFieldId="13" dataDxfId="9"/>
    <tableColumn id="10" xr3:uid="{E01C549B-43BA-492F-9636-E4CE6FDA1580}" uniqueName="10" name="Column10" queryTableFieldId="10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BFDE-227F-4915-A64C-0EA531401080}">
  <dimension ref="A1:M22"/>
  <sheetViews>
    <sheetView topLeftCell="B1" workbookViewId="0">
      <selection activeCell="H2" sqref="H2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11.140625" bestFit="1" customWidth="1"/>
    <col min="4" max="4" width="20.85546875" bestFit="1" customWidth="1"/>
    <col min="5" max="5" width="19.85546875" bestFit="1" customWidth="1"/>
    <col min="6" max="6" width="19.85546875" customWidth="1"/>
    <col min="7" max="7" width="16.7109375" bestFit="1" customWidth="1"/>
    <col min="8" max="8" width="16.7109375" customWidth="1"/>
    <col min="9" max="9" width="16.7109375" bestFit="1" customWidth="1"/>
    <col min="10" max="11" width="12.140625" bestFit="1" customWidth="1"/>
    <col min="12" max="12" width="18.85546875" bestFit="1" customWidth="1"/>
    <col min="13" max="13" width="81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7</v>
      </c>
      <c r="J1" t="s">
        <v>9</v>
      </c>
      <c r="K1" t="s">
        <v>10</v>
      </c>
      <c r="L1" t="s">
        <v>11</v>
      </c>
      <c r="M1" t="s">
        <v>8</v>
      </c>
    </row>
    <row r="2" spans="1:13" x14ac:dyDescent="0.25">
      <c r="A2" s="1" t="s">
        <v>12</v>
      </c>
      <c r="B2" s="1" t="s">
        <v>13</v>
      </c>
      <c r="C2" s="1" t="s">
        <v>14</v>
      </c>
      <c r="D2" s="1" t="s">
        <v>108</v>
      </c>
      <c r="E2" s="1" t="s">
        <v>109</v>
      </c>
      <c r="F2" s="4" t="s">
        <v>114</v>
      </c>
      <c r="G2" s="1" t="s">
        <v>110</v>
      </c>
      <c r="H2" s="1" t="s">
        <v>113</v>
      </c>
      <c r="I2" s="1" t="s">
        <v>111</v>
      </c>
      <c r="J2" s="1" t="s">
        <v>16</v>
      </c>
      <c r="K2" s="1" t="s">
        <v>17</v>
      </c>
      <c r="L2" s="1" t="s">
        <v>18</v>
      </c>
      <c r="M2" s="1" t="s">
        <v>15</v>
      </c>
    </row>
    <row r="3" spans="1:13" x14ac:dyDescent="0.25">
      <c r="A3" s="1" t="s">
        <v>19</v>
      </c>
      <c r="B3" s="1" t="s">
        <v>20</v>
      </c>
      <c r="C3" s="1" t="s">
        <v>21</v>
      </c>
      <c r="D3" s="1">
        <v>8.68009533863932E-4</v>
      </c>
      <c r="E3" s="1">
        <v>8.9738831808701902E-2</v>
      </c>
      <c r="F3" s="1">
        <f>-LOG10(KO_vs_17_1_8_Reactome[[#This Row],[Column5]])</f>
        <v>1.0470195882722642</v>
      </c>
      <c r="G3" s="1">
        <v>1.2715627568785</v>
      </c>
      <c r="H3" s="1">
        <f>LOG(KO_vs_17_1_8_Reactome[[#This Row],[Column8]], 2)</f>
        <v>0.34660266674930817</v>
      </c>
      <c r="I3" s="1">
        <v>8.9636373361018507</v>
      </c>
      <c r="J3" s="3">
        <v>235</v>
      </c>
      <c r="K3" s="3">
        <v>2465</v>
      </c>
      <c r="L3" s="1">
        <f>KO_vs_17_1_8_Reactome[[#This Row],[Column11]]/KO_vs_17_1_8_Reactome[[#This Row],[Column12]]</f>
        <v>9.5334685598377281E-2</v>
      </c>
      <c r="M3" s="1" t="s">
        <v>22</v>
      </c>
    </row>
    <row r="4" spans="1:13" x14ac:dyDescent="0.25">
      <c r="A4" s="1" t="s">
        <v>23</v>
      </c>
      <c r="B4" s="1" t="s">
        <v>24</v>
      </c>
      <c r="C4" s="1" t="s">
        <v>25</v>
      </c>
      <c r="D4" s="1">
        <v>1.28232915515139E-3</v>
      </c>
      <c r="E4" s="1">
        <v>0.114896692301565</v>
      </c>
      <c r="F4" s="1">
        <f>-LOG10(KO_vs_17_1_8_Reactome[[#This Row],[Column5]])</f>
        <v>0.93969247379957777</v>
      </c>
      <c r="G4" s="1">
        <v>1.48423949299533</v>
      </c>
      <c r="H4" s="1">
        <f>LOG(KO_vs_17_1_8_Reactome[[#This Row],[Column8]], 2)</f>
        <v>0.56972390023328801</v>
      </c>
      <c r="I4" s="1">
        <v>9.88366537033661</v>
      </c>
      <c r="J4" s="3">
        <v>78</v>
      </c>
      <c r="K4" s="3">
        <v>702</v>
      </c>
      <c r="L4" s="1">
        <f>KO_vs_17_1_8_Reactome[[#This Row],[Column11]]/KO_vs_17_1_8_Reactome[[#This Row],[Column12]]</f>
        <v>0.1111111111111111</v>
      </c>
      <c r="M4" s="1" t="s">
        <v>26</v>
      </c>
    </row>
    <row r="5" spans="1:13" x14ac:dyDescent="0.25">
      <c r="A5" s="1" t="s">
        <v>29</v>
      </c>
      <c r="B5" s="1" t="s">
        <v>30</v>
      </c>
      <c r="C5" s="1" t="s">
        <v>31</v>
      </c>
      <c r="D5" s="1">
        <v>3.3462439078463501E-4</v>
      </c>
      <c r="E5" s="1">
        <v>4.4973518121454899E-2</v>
      </c>
      <c r="F5" s="1">
        <f>-LOG10(KO_vs_17_1_8_Reactome[[#This Row],[Column5]])</f>
        <v>1.3470431377606817</v>
      </c>
      <c r="G5" s="1">
        <v>1.96086424785976</v>
      </c>
      <c r="H5" s="1">
        <f>LOG(KO_vs_17_1_8_Reactome[[#This Row],[Column8]], 2)</f>
        <v>0.97148966009979965</v>
      </c>
      <c r="I5" s="1">
        <v>15.691819823484501</v>
      </c>
      <c r="J5" s="3">
        <v>37</v>
      </c>
      <c r="K5" s="3">
        <v>260</v>
      </c>
      <c r="L5" s="1">
        <f>KO_vs_17_1_8_Reactome[[#This Row],[Column11]]/KO_vs_17_1_8_Reactome[[#This Row],[Column12]]</f>
        <v>0.1423076923076923</v>
      </c>
      <c r="M5" s="1" t="s">
        <v>32</v>
      </c>
    </row>
    <row r="6" spans="1:13" x14ac:dyDescent="0.25">
      <c r="A6" s="1" t="s">
        <v>33</v>
      </c>
      <c r="B6" s="1" t="s">
        <v>34</v>
      </c>
      <c r="C6" s="1" t="s">
        <v>35</v>
      </c>
      <c r="D6" s="2">
        <v>4.4690565090417602E-6</v>
      </c>
      <c r="E6" s="1">
        <v>2.45842539347457E-3</v>
      </c>
      <c r="F6" s="1">
        <f>-LOG10(KO_vs_17_1_8_Reactome[[#This Row],[Column5]])</f>
        <v>2.6093429668303774</v>
      </c>
      <c r="G6" s="1">
        <v>2.2292699182873701</v>
      </c>
      <c r="H6" s="1">
        <f>LOG(KO_vs_17_1_8_Reactome[[#This Row],[Column8]], 2)</f>
        <v>1.1565713075797042</v>
      </c>
      <c r="I6" s="1">
        <v>27.460889742996201</v>
      </c>
      <c r="J6" s="3">
        <v>46</v>
      </c>
      <c r="K6" s="3">
        <v>291</v>
      </c>
      <c r="L6" s="1">
        <f>KO_vs_17_1_8_Reactome[[#This Row],[Column11]]/KO_vs_17_1_8_Reactome[[#This Row],[Column12]]</f>
        <v>0.15807560137457044</v>
      </c>
      <c r="M6" s="1" t="s">
        <v>36</v>
      </c>
    </row>
    <row r="7" spans="1:13" x14ac:dyDescent="0.25">
      <c r="A7" s="1" t="s">
        <v>38</v>
      </c>
      <c r="B7" s="1" t="s">
        <v>39</v>
      </c>
      <c r="C7" s="1" t="s">
        <v>40</v>
      </c>
      <c r="D7" s="2">
        <v>2.64606072151775E-5</v>
      </c>
      <c r="E7" s="1">
        <v>5.9271760161997604E-3</v>
      </c>
      <c r="F7" s="1">
        <f>-LOG10(KO_vs_17_1_8_Reactome[[#This Row],[Column5]])</f>
        <v>2.2271521755567929</v>
      </c>
      <c r="G7" s="1">
        <v>2.3943068756158801</v>
      </c>
      <c r="H7" s="1">
        <f>LOG(KO_vs_17_1_8_Reactome[[#This Row],[Column8]], 2)</f>
        <v>1.2596080727308792</v>
      </c>
      <c r="I7" s="1">
        <v>25.2356435860037</v>
      </c>
      <c r="J7" s="3">
        <v>33</v>
      </c>
      <c r="K7" s="3">
        <v>196</v>
      </c>
      <c r="L7" s="1">
        <f>KO_vs_17_1_8_Reactome[[#This Row],[Column11]]/KO_vs_17_1_8_Reactome[[#This Row],[Column12]]</f>
        <v>0.1683673469387755</v>
      </c>
      <c r="M7" s="1" t="s">
        <v>41</v>
      </c>
    </row>
    <row r="8" spans="1:13" x14ac:dyDescent="0.25">
      <c r="A8" s="1" t="s">
        <v>42</v>
      </c>
      <c r="B8" s="1" t="s">
        <v>43</v>
      </c>
      <c r="C8" s="1" t="s">
        <v>44</v>
      </c>
      <c r="D8" s="1">
        <v>2.3758648717315501E-4</v>
      </c>
      <c r="E8" s="1">
        <v>3.5479582084524501E-2</v>
      </c>
      <c r="F8" s="1">
        <f>-LOG10(KO_vs_17_1_8_Reactome[[#This Row],[Column5]])</f>
        <v>1.4500215043829787</v>
      </c>
      <c r="G8" s="1">
        <v>2.70723982902576</v>
      </c>
      <c r="H8" s="1">
        <f>LOG(KO_vs_17_1_8_Reactome[[#This Row],[Column8]], 2)</f>
        <v>1.4368226987165036</v>
      </c>
      <c r="I8" s="1">
        <v>22.591859099557801</v>
      </c>
      <c r="J8" s="3">
        <v>20</v>
      </c>
      <c r="K8" s="3">
        <v>107</v>
      </c>
      <c r="L8" s="1">
        <f>KO_vs_17_1_8_Reactome[[#This Row],[Column11]]/KO_vs_17_1_8_Reactome[[#This Row],[Column12]]</f>
        <v>0.18691588785046728</v>
      </c>
      <c r="M8" s="1" t="s">
        <v>45</v>
      </c>
    </row>
    <row r="9" spans="1:13" x14ac:dyDescent="0.25">
      <c r="A9" s="1" t="s">
        <v>48</v>
      </c>
      <c r="B9" s="1" t="s">
        <v>49</v>
      </c>
      <c r="C9" s="1" t="s">
        <v>50</v>
      </c>
      <c r="D9" s="1">
        <v>5.9761752535825196E-4</v>
      </c>
      <c r="E9" s="1">
        <v>6.6933162840124197E-2</v>
      </c>
      <c r="F9" s="1">
        <f>-LOG10(KO_vs_17_1_8_Reactome[[#This Row],[Column5]])</f>
        <v>1.1743586524870329</v>
      </c>
      <c r="G9" s="1">
        <v>2.73928696873902</v>
      </c>
      <c r="H9" s="1">
        <f>LOG(KO_vs_17_1_8_Reactome[[#This Row],[Column8]], 2)</f>
        <v>1.4538004112386471</v>
      </c>
      <c r="I9" s="1">
        <v>20.332520782422399</v>
      </c>
      <c r="J9" s="3">
        <v>17</v>
      </c>
      <c r="K9" s="3">
        <v>90</v>
      </c>
      <c r="L9" s="1">
        <f>KO_vs_17_1_8_Reactome[[#This Row],[Column11]]/KO_vs_17_1_8_Reactome[[#This Row],[Column12]]</f>
        <v>0.18888888888888888</v>
      </c>
      <c r="M9" s="1" t="s">
        <v>51</v>
      </c>
    </row>
    <row r="10" spans="1:13" x14ac:dyDescent="0.25">
      <c r="A10" s="1" t="s">
        <v>46</v>
      </c>
      <c r="B10" s="1" t="s">
        <v>54</v>
      </c>
      <c r="C10" s="1" t="s">
        <v>55</v>
      </c>
      <c r="D10" s="1">
        <v>1.90834715257914E-3</v>
      </c>
      <c r="E10" s="1">
        <v>0.12380392679942499</v>
      </c>
      <c r="F10" s="1">
        <f>-LOG10(KO_vs_17_1_8_Reactome[[#This Row],[Column5]])</f>
        <v>0.90726558019250914</v>
      </c>
      <c r="G10" s="1">
        <v>2.99791992386649</v>
      </c>
      <c r="H10" s="1">
        <f>LOG(KO_vs_17_1_8_Reactome[[#This Row],[Column8]], 2)</f>
        <v>1.5839618486014597</v>
      </c>
      <c r="I10" s="1">
        <v>18.771528896443101</v>
      </c>
      <c r="J10" s="3">
        <v>12</v>
      </c>
      <c r="K10" s="3">
        <v>59</v>
      </c>
      <c r="L10" s="1">
        <f>KO_vs_17_1_8_Reactome[[#This Row],[Column11]]/KO_vs_17_1_8_Reactome[[#This Row],[Column12]]</f>
        <v>0.20338983050847459</v>
      </c>
      <c r="M10" s="1" t="s">
        <v>56</v>
      </c>
    </row>
    <row r="11" spans="1:13" x14ac:dyDescent="0.25">
      <c r="A11" s="1" t="s">
        <v>57</v>
      </c>
      <c r="B11" s="1" t="s">
        <v>58</v>
      </c>
      <c r="C11" s="1" t="s">
        <v>59</v>
      </c>
      <c r="D11" s="2">
        <v>4.7138144182846099E-6</v>
      </c>
      <c r="E11" s="1">
        <v>2.45842539347457E-3</v>
      </c>
      <c r="F11" s="1">
        <f>-LOG10(KO_vs_17_1_8_Reactome[[#This Row],[Column5]])</f>
        <v>2.6093429668303774</v>
      </c>
      <c r="G11" s="1">
        <v>3.0715538362346901</v>
      </c>
      <c r="H11" s="1">
        <f>LOG(KO_vs_17_1_8_Reactome[[#This Row],[Column8]], 2)</f>
        <v>1.6189686701610675</v>
      </c>
      <c r="I11" s="1">
        <v>37.672648107667598</v>
      </c>
      <c r="J11" s="3">
        <v>26</v>
      </c>
      <c r="K11" s="3">
        <v>126</v>
      </c>
      <c r="L11" s="1">
        <f>KO_vs_17_1_8_Reactome[[#This Row],[Column11]]/KO_vs_17_1_8_Reactome[[#This Row],[Column12]]</f>
        <v>0.20634920634920634</v>
      </c>
      <c r="M11" s="1" t="s">
        <v>60</v>
      </c>
    </row>
    <row r="12" spans="1:13" x14ac:dyDescent="0.25">
      <c r="A12" s="1" t="s">
        <v>61</v>
      </c>
      <c r="B12" s="1" t="s">
        <v>62</v>
      </c>
      <c r="C12" s="1" t="s">
        <v>63</v>
      </c>
      <c r="D12" s="2">
        <v>2.4321281179472998E-5</v>
      </c>
      <c r="E12" s="1">
        <v>5.9271760161997604E-3</v>
      </c>
      <c r="F12" s="1">
        <f>-LOG10(KO_vs_17_1_8_Reactome[[#This Row],[Column5]])</f>
        <v>2.2271521755567929</v>
      </c>
      <c r="G12" s="1">
        <v>3.17418924263397</v>
      </c>
      <c r="H12" s="1">
        <f>LOG(KO_vs_17_1_8_Reactome[[#This Row],[Column8]], 2)</f>
        <v>1.6663881430662242</v>
      </c>
      <c r="I12" s="1">
        <v>33.723090645388503</v>
      </c>
      <c r="J12" s="3">
        <v>21</v>
      </c>
      <c r="K12" s="3">
        <v>99</v>
      </c>
      <c r="L12" s="1">
        <f>KO_vs_17_1_8_Reactome[[#This Row],[Column11]]/KO_vs_17_1_8_Reactome[[#This Row],[Column12]]</f>
        <v>0.21212121212121213</v>
      </c>
      <c r="M12" s="1" t="s">
        <v>64</v>
      </c>
    </row>
    <row r="13" spans="1:13" x14ac:dyDescent="0.25">
      <c r="A13" s="1" t="s">
        <v>65</v>
      </c>
      <c r="B13" s="1" t="s">
        <v>66</v>
      </c>
      <c r="C13" s="1" t="s">
        <v>67</v>
      </c>
      <c r="D13" s="2">
        <v>8.05560828256312E-6</v>
      </c>
      <c r="E13" s="1">
        <v>2.70668438294121E-3</v>
      </c>
      <c r="F13" s="1">
        <f>-LOG10(KO_vs_17_1_8_Reactome[[#This Row],[Column5]])</f>
        <v>2.5675623828472949</v>
      </c>
      <c r="G13" s="1">
        <v>3.2312695348409601</v>
      </c>
      <c r="H13" s="1">
        <f>LOG(KO_vs_17_1_8_Reactome[[#This Row],[Column8]], 2)</f>
        <v>1.6921010973565431</v>
      </c>
      <c r="I13" s="1">
        <v>37.9000193050273</v>
      </c>
      <c r="J13" s="3">
        <v>23</v>
      </c>
      <c r="K13" s="3">
        <v>107</v>
      </c>
      <c r="L13" s="1">
        <f>KO_vs_17_1_8_Reactome[[#This Row],[Column11]]/KO_vs_17_1_8_Reactome[[#This Row],[Column12]]</f>
        <v>0.21495327102803738</v>
      </c>
      <c r="M13" s="1" t="s">
        <v>68</v>
      </c>
    </row>
    <row r="14" spans="1:13" x14ac:dyDescent="0.25">
      <c r="A14" s="1" t="s">
        <v>70</v>
      </c>
      <c r="B14" s="1" t="s">
        <v>71</v>
      </c>
      <c r="C14" s="1" t="s">
        <v>72</v>
      </c>
      <c r="D14" s="1">
        <v>3.9740895287765002E-4</v>
      </c>
      <c r="E14" s="1">
        <v>4.8556148424323799E-2</v>
      </c>
      <c r="F14" s="1">
        <f>-LOG10(KO_vs_17_1_8_Reactome[[#This Row],[Column5]])</f>
        <v>1.3137557697170412</v>
      </c>
      <c r="G14" s="1">
        <v>3.4719687282027398</v>
      </c>
      <c r="H14" s="1">
        <f>LOG(KO_vs_17_1_8_Reactome[[#This Row],[Column8]], 2)</f>
        <v>1.7957539535802023</v>
      </c>
      <c r="I14" s="1">
        <v>27.187406321353901</v>
      </c>
      <c r="J14" s="3">
        <v>13</v>
      </c>
      <c r="K14" s="3">
        <v>57</v>
      </c>
      <c r="L14" s="1">
        <f>KO_vs_17_1_8_Reactome[[#This Row],[Column11]]/KO_vs_17_1_8_Reactome[[#This Row],[Column12]]</f>
        <v>0.22807017543859648</v>
      </c>
      <c r="M14" s="1" t="s">
        <v>73</v>
      </c>
    </row>
    <row r="15" spans="1:13" x14ac:dyDescent="0.25">
      <c r="A15" s="1" t="s">
        <v>75</v>
      </c>
      <c r="B15" s="1" t="s">
        <v>76</v>
      </c>
      <c r="C15" s="1" t="s">
        <v>77</v>
      </c>
      <c r="D15" s="1">
        <v>1.8910085037221599E-3</v>
      </c>
      <c r="E15" s="1">
        <v>0.12380392679942499</v>
      </c>
      <c r="F15" s="1">
        <f>-LOG10(KO_vs_17_1_8_Reactome[[#This Row],[Column5]])</f>
        <v>0.90726558019250914</v>
      </c>
      <c r="G15" s="1">
        <v>3.7708409256559801</v>
      </c>
      <c r="H15" s="1">
        <f>LOG(KO_vs_17_1_8_Reactome[[#This Row],[Column8]], 2)</f>
        <v>1.9148862911298381</v>
      </c>
      <c r="I15" s="1">
        <v>23.645604767493701</v>
      </c>
      <c r="J15" s="3">
        <v>9</v>
      </c>
      <c r="K15" s="3">
        <v>37</v>
      </c>
      <c r="L15" s="1">
        <f>KO_vs_17_1_8_Reactome[[#This Row],[Column11]]/KO_vs_17_1_8_Reactome[[#This Row],[Column12]]</f>
        <v>0.24324324324324326</v>
      </c>
      <c r="M15" s="1" t="s">
        <v>78</v>
      </c>
    </row>
    <row r="16" spans="1:13" x14ac:dyDescent="0.25">
      <c r="A16" s="1" t="s">
        <v>79</v>
      </c>
      <c r="B16" s="1" t="s">
        <v>80</v>
      </c>
      <c r="C16" s="1" t="s">
        <v>77</v>
      </c>
      <c r="D16" s="1">
        <v>1.8910085037221599E-3</v>
      </c>
      <c r="E16" s="1">
        <v>0.12380392679942499</v>
      </c>
      <c r="F16" s="1">
        <f>-LOG10(KO_vs_17_1_8_Reactome[[#This Row],[Column5]])</f>
        <v>0.90726558019250914</v>
      </c>
      <c r="G16" s="1">
        <v>3.7708409256559801</v>
      </c>
      <c r="H16" s="1">
        <f>LOG(KO_vs_17_1_8_Reactome[[#This Row],[Column8]], 2)</f>
        <v>1.9148862911298381</v>
      </c>
      <c r="I16" s="1">
        <v>23.645604767493701</v>
      </c>
      <c r="J16" s="3">
        <v>9</v>
      </c>
      <c r="K16" s="3">
        <v>37</v>
      </c>
      <c r="L16" s="1">
        <f>KO_vs_17_1_8_Reactome[[#This Row],[Column11]]/KO_vs_17_1_8_Reactome[[#This Row],[Column12]]</f>
        <v>0.24324324324324326</v>
      </c>
      <c r="M16" s="1" t="s">
        <v>81</v>
      </c>
    </row>
    <row r="17" spans="1:13" x14ac:dyDescent="0.25">
      <c r="A17" s="1" t="s">
        <v>52</v>
      </c>
      <c r="B17" s="1" t="s">
        <v>82</v>
      </c>
      <c r="C17" s="1" t="s">
        <v>83</v>
      </c>
      <c r="D17" s="1">
        <v>1.5370479461764099E-3</v>
      </c>
      <c r="E17" s="1">
        <v>0.121517202333005</v>
      </c>
      <c r="F17" s="1">
        <f>-LOG10(KO_vs_17_1_8_Reactome[[#This Row],[Column5]])</f>
        <v>0.9153622377078483</v>
      </c>
      <c r="G17" s="1">
        <v>3.91071428571429</v>
      </c>
      <c r="H17" s="1">
        <f>LOG(KO_vs_17_1_8_Reactome[[#This Row],[Column8]], 2)</f>
        <v>1.9674321375435708</v>
      </c>
      <c r="I17" s="1">
        <v>25.333183300670001</v>
      </c>
      <c r="J17" s="3">
        <v>9</v>
      </c>
      <c r="K17" s="3">
        <v>36</v>
      </c>
      <c r="L17" s="1">
        <f>KO_vs_17_1_8_Reactome[[#This Row],[Column11]]/KO_vs_17_1_8_Reactome[[#This Row],[Column12]]</f>
        <v>0.25</v>
      </c>
      <c r="M17" s="1" t="s">
        <v>84</v>
      </c>
    </row>
    <row r="18" spans="1:13" x14ac:dyDescent="0.25">
      <c r="A18" s="1" t="s">
        <v>85</v>
      </c>
      <c r="B18" s="1" t="s">
        <v>86</v>
      </c>
      <c r="C18" s="1" t="s">
        <v>87</v>
      </c>
      <c r="D18" s="2">
        <v>8.3885174818416607E-5</v>
      </c>
      <c r="E18" s="1">
        <v>1.6105953565136E-2</v>
      </c>
      <c r="F18" s="1">
        <f>-LOG10(KO_vs_17_1_8_Reactome[[#This Row],[Column5]])</f>
        <v>1.7930135573505255</v>
      </c>
      <c r="G18" s="1">
        <v>3.9200255918106199</v>
      </c>
      <c r="H18" s="1">
        <f>LOG(KO_vs_17_1_8_Reactome[[#This Row],[Column8]], 2)</f>
        <v>1.9708630729776644</v>
      </c>
      <c r="I18" s="1">
        <v>36.7936019163322</v>
      </c>
      <c r="J18" s="3">
        <v>14</v>
      </c>
      <c r="K18" s="3">
        <v>56</v>
      </c>
      <c r="L18" s="1">
        <f>KO_vs_17_1_8_Reactome[[#This Row],[Column11]]/KO_vs_17_1_8_Reactome[[#This Row],[Column12]]</f>
        <v>0.25</v>
      </c>
      <c r="M18" s="1" t="s">
        <v>88</v>
      </c>
    </row>
    <row r="19" spans="1:13" x14ac:dyDescent="0.25">
      <c r="A19" s="1" t="s">
        <v>91</v>
      </c>
      <c r="B19" s="1" t="s">
        <v>92</v>
      </c>
      <c r="C19" s="1" t="s">
        <v>93</v>
      </c>
      <c r="D19" s="1">
        <v>1.9216045033839399E-4</v>
      </c>
      <c r="E19" s="1">
        <v>3.2282955656850201E-2</v>
      </c>
      <c r="F19" s="1">
        <f>-LOG10(KO_vs_17_1_8_Reactome[[#This Row],[Column5]])</f>
        <v>1.4910267104215389</v>
      </c>
      <c r="G19" s="1">
        <v>4.4553221473554396</v>
      </c>
      <c r="H19" s="1">
        <f>LOG(KO_vs_17_1_8_Reactome[[#This Row],[Column8]], 2)</f>
        <v>2.1555297512958389</v>
      </c>
      <c r="I19" s="1">
        <v>38.124992931678598</v>
      </c>
      <c r="J19" s="3">
        <v>11</v>
      </c>
      <c r="K19" s="3">
        <v>40</v>
      </c>
      <c r="L19" s="1">
        <f>KO_vs_17_1_8_Reactome[[#This Row],[Column11]]/KO_vs_17_1_8_Reactome[[#This Row],[Column12]]</f>
        <v>0.27500000000000002</v>
      </c>
      <c r="M19" s="1" t="s">
        <v>94</v>
      </c>
    </row>
    <row r="20" spans="1:13" x14ac:dyDescent="0.25">
      <c r="A20" s="1" t="s">
        <v>96</v>
      </c>
      <c r="B20" s="1" t="s">
        <v>97</v>
      </c>
      <c r="C20" s="1" t="s">
        <v>98</v>
      </c>
      <c r="D20" s="1">
        <v>1.40302991913242E-3</v>
      </c>
      <c r="E20" s="1">
        <v>0.11785451320712299</v>
      </c>
      <c r="F20" s="1">
        <f>-LOG10(KO_vs_17_1_8_Reactome[[#This Row],[Column5]])</f>
        <v>0.9286537816299526</v>
      </c>
      <c r="G20" s="1">
        <v>4.4679959938086098</v>
      </c>
      <c r="H20" s="1">
        <f>LOG(KO_vs_17_1_8_Reactome[[#This Row],[Column8]], 2)</f>
        <v>2.1596278922413168</v>
      </c>
      <c r="I20" s="1">
        <v>29.350806994344602</v>
      </c>
      <c r="J20" s="3">
        <v>8</v>
      </c>
      <c r="K20" s="3">
        <v>29</v>
      </c>
      <c r="L20" s="1">
        <f>KO_vs_17_1_8_Reactome[[#This Row],[Column11]]/KO_vs_17_1_8_Reactome[[#This Row],[Column12]]</f>
        <v>0.27586206896551724</v>
      </c>
      <c r="M20" s="1" t="s">
        <v>99</v>
      </c>
    </row>
    <row r="21" spans="1:13" x14ac:dyDescent="0.25">
      <c r="A21" s="1" t="s">
        <v>100</v>
      </c>
      <c r="B21" s="1" t="s">
        <v>101</v>
      </c>
      <c r="C21" s="1" t="s">
        <v>102</v>
      </c>
      <c r="D21" s="2">
        <v>5.4875566818628899E-6</v>
      </c>
      <c r="E21" s="1">
        <v>2.45842539347457E-3</v>
      </c>
      <c r="F21" s="1">
        <f>-LOG10(KO_vs_17_1_8_Reactome[[#This Row],[Column5]])</f>
        <v>2.6093429668303774</v>
      </c>
      <c r="G21" s="1">
        <v>5.3141807524817901</v>
      </c>
      <c r="H21" s="1">
        <f>LOG(KO_vs_17_1_8_Reactome[[#This Row],[Column8]], 2)</f>
        <v>2.4098472993892455</v>
      </c>
      <c r="I21" s="1">
        <v>64.370817330920005</v>
      </c>
      <c r="J21" s="3">
        <v>14</v>
      </c>
      <c r="K21" s="3">
        <v>45</v>
      </c>
      <c r="L21" s="1">
        <f>KO_vs_17_1_8_Reactome[[#This Row],[Column11]]/KO_vs_17_1_8_Reactome[[#This Row],[Column12]]</f>
        <v>0.31111111111111112</v>
      </c>
      <c r="M21" s="1" t="s">
        <v>103</v>
      </c>
    </row>
    <row r="22" spans="1:13" x14ac:dyDescent="0.25">
      <c r="A22" s="1" t="s">
        <v>89</v>
      </c>
      <c r="B22" s="1" t="s">
        <v>105</v>
      </c>
      <c r="C22" s="1" t="s">
        <v>106</v>
      </c>
      <c r="D22" s="1">
        <v>1.10993150380331E-3</v>
      </c>
      <c r="E22" s="1">
        <v>0.106553424365118</v>
      </c>
      <c r="F22" s="1">
        <f>-LOG10(KO_vs_17_1_8_Reactome[[#This Row],[Column5]])</f>
        <v>0.97243258856848114</v>
      </c>
      <c r="G22" s="1">
        <v>15.6134774316593</v>
      </c>
      <c r="H22" s="1">
        <f>LOG(KO_vs_17_1_8_Reactome[[#This Row],[Column8]], 2)</f>
        <v>3.9647199848418597</v>
      </c>
      <c r="I22" s="1">
        <v>106.225621918429</v>
      </c>
      <c r="J22" s="3">
        <v>4</v>
      </c>
      <c r="K22" s="3">
        <v>7</v>
      </c>
      <c r="L22" s="1">
        <f>KO_vs_17_1_8_Reactome[[#This Row],[Column11]]/KO_vs_17_1_8_Reactome[[#This Row],[Column12]]</f>
        <v>0.5714285714285714</v>
      </c>
      <c r="M22" s="1" t="s">
        <v>107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9231-B7EC-47F7-A903-4C264383FCAD}">
  <dimension ref="A1:M22"/>
  <sheetViews>
    <sheetView workbookViewId="0">
      <selection activeCell="H3" sqref="H3:H22"/>
    </sheetView>
  </sheetViews>
  <sheetFormatPr defaultRowHeight="15" x14ac:dyDescent="0.25"/>
  <cols>
    <col min="1" max="1" width="11.42578125" bestFit="1" customWidth="1"/>
    <col min="2" max="2" width="79.140625" bestFit="1" customWidth="1"/>
    <col min="3" max="3" width="11.42578125" bestFit="1" customWidth="1"/>
    <col min="4" max="4" width="20.85546875" bestFit="1" customWidth="1"/>
    <col min="5" max="5" width="17.85546875" bestFit="1" customWidth="1"/>
    <col min="6" max="6" width="17.85546875" customWidth="1"/>
    <col min="7" max="7" width="16.7109375" bestFit="1" customWidth="1"/>
    <col min="8" max="8" width="16.7109375" customWidth="1"/>
    <col min="9" max="9" width="16.7109375" bestFit="1" customWidth="1"/>
    <col min="11" max="12" width="12.42578125" bestFit="1" customWidth="1"/>
    <col min="13" max="13" width="17.85546875" bestFit="1" customWidth="1"/>
    <col min="14" max="14" width="81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7</v>
      </c>
      <c r="J1" t="s">
        <v>9</v>
      </c>
      <c r="K1" t="s">
        <v>10</v>
      </c>
      <c r="L1" t="s">
        <v>11</v>
      </c>
      <c r="M1" t="s">
        <v>8</v>
      </c>
    </row>
    <row r="2" spans="1:13" x14ac:dyDescent="0.25">
      <c r="A2" s="1" t="s">
        <v>12</v>
      </c>
      <c r="B2" s="1" t="s">
        <v>13</v>
      </c>
      <c r="C2" s="1" t="s">
        <v>14</v>
      </c>
      <c r="D2" s="1" t="s">
        <v>108</v>
      </c>
      <c r="E2" s="1" t="s">
        <v>109</v>
      </c>
      <c r="F2" s="4" t="s">
        <v>114</v>
      </c>
      <c r="G2" s="1" t="s">
        <v>110</v>
      </c>
      <c r="H2" s="1" t="s">
        <v>113</v>
      </c>
      <c r="I2" s="1" t="s">
        <v>111</v>
      </c>
      <c r="J2" s="1" t="s">
        <v>16</v>
      </c>
      <c r="K2" s="1" t="s">
        <v>17</v>
      </c>
      <c r="L2" s="1" t="s">
        <v>18</v>
      </c>
      <c r="M2" s="1" t="s">
        <v>15</v>
      </c>
    </row>
    <row r="3" spans="1:13" x14ac:dyDescent="0.25">
      <c r="A3" s="1" t="s">
        <v>38</v>
      </c>
      <c r="B3" s="1" t="s">
        <v>126</v>
      </c>
      <c r="C3" s="1" t="s">
        <v>127</v>
      </c>
      <c r="D3" s="1">
        <v>1.0146315565336399E-3</v>
      </c>
      <c r="E3" s="1">
        <v>0.17905356852385601</v>
      </c>
      <c r="F3" s="1">
        <f>-LOG10(KO_vs_17_4_2_Reactome__2[[#This Row],[Column5]])</f>
        <v>0.7470170191101877</v>
      </c>
      <c r="G3" s="1">
        <v>1.6922170623142501</v>
      </c>
      <c r="H3" s="1">
        <f>LOG(KO_vs_17_4_2_Reactome__2[[#This Row],[Column8]],2)</f>
        <v>0.75891463621149424</v>
      </c>
      <c r="I3" s="1">
        <v>11.6648409650424</v>
      </c>
      <c r="J3" s="1" t="s">
        <v>272</v>
      </c>
      <c r="K3" s="1" t="s">
        <v>273</v>
      </c>
      <c r="L3" s="1">
        <v>0.102620087336245</v>
      </c>
      <c r="M3" s="1" t="s">
        <v>128</v>
      </c>
    </row>
    <row r="4" spans="1:13" x14ac:dyDescent="0.25">
      <c r="A4" s="1" t="s">
        <v>100</v>
      </c>
      <c r="B4" s="1" t="s">
        <v>34</v>
      </c>
      <c r="C4" s="1" t="s">
        <v>118</v>
      </c>
      <c r="D4" s="1">
        <v>5.3751973230189304E-4</v>
      </c>
      <c r="E4" s="1">
        <v>0.152102591383312</v>
      </c>
      <c r="F4" s="1">
        <f>-LOG10(KO_vs_17_4_2_Reactome__2[[#This Row],[Column5]])</f>
        <v>0.81786338677615422</v>
      </c>
      <c r="G4" s="1">
        <v>1.9536373540856</v>
      </c>
      <c r="H4" s="1">
        <f>LOG(KO_vs_17_4_2_Reactome__2[[#This Row],[Column8]],2)</f>
        <v>0.96616269042917402</v>
      </c>
      <c r="I4" s="1">
        <v>14.7080469046173</v>
      </c>
      <c r="J4" s="1" t="s">
        <v>274</v>
      </c>
      <c r="K4" s="1" t="s">
        <v>37</v>
      </c>
      <c r="L4" s="1">
        <v>0.11683848797250899</v>
      </c>
      <c r="M4" s="1" t="s">
        <v>119</v>
      </c>
    </row>
    <row r="5" spans="1:13" x14ac:dyDescent="0.25">
      <c r="A5" s="1" t="s">
        <v>19</v>
      </c>
      <c r="B5" s="1" t="s">
        <v>146</v>
      </c>
      <c r="C5" s="1" t="s">
        <v>147</v>
      </c>
      <c r="D5" s="1">
        <v>2.2262407941041301E-3</v>
      </c>
      <c r="E5" s="1">
        <v>0.20395790659830901</v>
      </c>
      <c r="F5" s="1">
        <f>-LOG10(KO_vs_17_4_2_Reactome__2[[#This Row],[Column5]])</f>
        <v>0.6904594542328466</v>
      </c>
      <c r="G5" s="1">
        <v>2.3556611219490402</v>
      </c>
      <c r="H5" s="1">
        <f>LOG(KO_vs_17_4_2_Reactome__2[[#This Row],[Column8]],2)</f>
        <v>1.2361320124928445</v>
      </c>
      <c r="I5" s="1">
        <v>14.387060985035401</v>
      </c>
      <c r="J5" s="1" t="s">
        <v>52</v>
      </c>
      <c r="K5" s="1" t="s">
        <v>275</v>
      </c>
      <c r="L5" s="1">
        <v>0.138211382113821</v>
      </c>
      <c r="M5" s="1" t="s">
        <v>148</v>
      </c>
    </row>
    <row r="6" spans="1:13" x14ac:dyDescent="0.25">
      <c r="A6" s="1" t="s">
        <v>52</v>
      </c>
      <c r="B6" s="1" t="s">
        <v>66</v>
      </c>
      <c r="C6" s="1" t="s">
        <v>157</v>
      </c>
      <c r="D6" s="1">
        <v>3.4287950371809702E-3</v>
      </c>
      <c r="E6" s="1">
        <v>0.21895487334181399</v>
      </c>
      <c r="F6" s="1">
        <f>-LOG10(KO_vs_17_4_2_Reactome__2[[#This Row],[Column5]])</f>
        <v>0.65964538414664586</v>
      </c>
      <c r="G6" s="1">
        <v>2.3928461301264301</v>
      </c>
      <c r="H6" s="1">
        <f>LOG(KO_vs_17_4_2_Reactome__2[[#This Row],[Column8]],2)</f>
        <v>1.2587276286186861</v>
      </c>
      <c r="I6" s="1">
        <v>13.580709193263599</v>
      </c>
      <c r="J6" s="1" t="s">
        <v>23</v>
      </c>
      <c r="K6" s="1" t="s">
        <v>47</v>
      </c>
      <c r="L6" s="1">
        <v>0.14018691588785001</v>
      </c>
      <c r="M6" s="1" t="s">
        <v>158</v>
      </c>
    </row>
    <row r="7" spans="1:13" x14ac:dyDescent="0.25">
      <c r="A7" s="1" t="s">
        <v>96</v>
      </c>
      <c r="B7" s="1" t="s">
        <v>154</v>
      </c>
      <c r="C7" s="1" t="s">
        <v>155</v>
      </c>
      <c r="D7" s="1">
        <v>3.12929467875469E-3</v>
      </c>
      <c r="E7" s="1">
        <v>0.21895487334181399</v>
      </c>
      <c r="F7" s="1">
        <f>-LOG10(KO_vs_17_4_2_Reactome__2[[#This Row],[Column5]])</f>
        <v>0.65964538414664586</v>
      </c>
      <c r="G7" s="1">
        <v>2.4192710362923102</v>
      </c>
      <c r="H7" s="1">
        <f>LOG(KO_vs_17_4_2_Reactome__2[[#This Row],[Column8]],2)</f>
        <v>1.2745724066929636</v>
      </c>
      <c r="I7" s="1">
        <v>13.9518093982847</v>
      </c>
      <c r="J7" s="1" t="s">
        <v>23</v>
      </c>
      <c r="K7" s="1" t="s">
        <v>276</v>
      </c>
      <c r="L7" s="1">
        <v>0.14150943396226401</v>
      </c>
      <c r="M7" s="1" t="s">
        <v>156</v>
      </c>
    </row>
    <row r="8" spans="1:13" x14ac:dyDescent="0.25">
      <c r="A8" s="1" t="s">
        <v>23</v>
      </c>
      <c r="B8" s="1" t="s">
        <v>86</v>
      </c>
      <c r="C8" s="1" t="s">
        <v>152</v>
      </c>
      <c r="D8" s="1">
        <v>2.7238068389094602E-3</v>
      </c>
      <c r="E8" s="1">
        <v>0.21627026300941099</v>
      </c>
      <c r="F8" s="1">
        <f>-LOG10(KO_vs_17_4_2_Reactome__2[[#This Row],[Column5]])</f>
        <v>0.66500319160462062</v>
      </c>
      <c r="G8" s="1">
        <v>3.1857893659135899</v>
      </c>
      <c r="H8" s="1">
        <f>LOG(KO_vs_17_4_2_Reactome__2[[#This Row],[Column8]],2)</f>
        <v>1.6716508836876138</v>
      </c>
      <c r="I8" s="1">
        <v>18.814395278707899</v>
      </c>
      <c r="J8" s="1" t="s">
        <v>29</v>
      </c>
      <c r="K8" s="1" t="s">
        <v>90</v>
      </c>
      <c r="L8" s="1">
        <v>0.17857142857142899</v>
      </c>
      <c r="M8" s="1" t="s">
        <v>153</v>
      </c>
    </row>
    <row r="9" spans="1:13" x14ac:dyDescent="0.25">
      <c r="A9" s="1" t="s">
        <v>65</v>
      </c>
      <c r="B9" s="1" t="s">
        <v>120</v>
      </c>
      <c r="C9" s="1" t="s">
        <v>121</v>
      </c>
      <c r="D9" s="1">
        <v>6.01975943926533E-4</v>
      </c>
      <c r="E9" s="1">
        <v>0.152102591383312</v>
      </c>
      <c r="F9" s="1">
        <f>-LOG10(KO_vs_17_4_2_Reactome__2[[#This Row],[Column5]])</f>
        <v>0.81786338677615422</v>
      </c>
      <c r="G9" s="1">
        <v>3.2343543719745602</v>
      </c>
      <c r="H9" s="1">
        <f>LOG(KO_vs_17_4_2_Reactome__2[[#This Row],[Column8]],2)</f>
        <v>1.693477756326021</v>
      </c>
      <c r="I9" s="1">
        <v>23.9836855724228</v>
      </c>
      <c r="J9" s="1" t="s">
        <v>19</v>
      </c>
      <c r="K9" s="1" t="s">
        <v>277</v>
      </c>
      <c r="L9" s="1">
        <v>0.180555555555556</v>
      </c>
      <c r="M9" s="1" t="s">
        <v>122</v>
      </c>
    </row>
    <row r="10" spans="1:13" x14ac:dyDescent="0.25">
      <c r="A10" s="1" t="s">
        <v>75</v>
      </c>
      <c r="B10" s="1" t="s">
        <v>159</v>
      </c>
      <c r="C10" s="1" t="s">
        <v>160</v>
      </c>
      <c r="D10" s="1">
        <v>3.43416031945814E-3</v>
      </c>
      <c r="E10" s="1">
        <v>0.21895487334181399</v>
      </c>
      <c r="F10" s="1">
        <f>-LOG10(KO_vs_17_4_2_Reactome__2[[#This Row],[Column5]])</f>
        <v>0.65964538414664586</v>
      </c>
      <c r="G10" s="1">
        <v>3.66065830721003</v>
      </c>
      <c r="H10" s="1">
        <f>LOG(KO_vs_17_4_2_Reactome__2[[#This Row],[Column8]],2)</f>
        <v>1.8721031160353232</v>
      </c>
      <c r="I10" s="1">
        <v>20.770512387734598</v>
      </c>
      <c r="J10" s="1" t="s">
        <v>91</v>
      </c>
      <c r="K10" s="1" t="s">
        <v>95</v>
      </c>
      <c r="L10" s="1">
        <v>0.2</v>
      </c>
      <c r="M10" s="1" t="s">
        <v>161</v>
      </c>
    </row>
    <row r="11" spans="1:13" x14ac:dyDescent="0.25">
      <c r="A11" s="1" t="s">
        <v>48</v>
      </c>
      <c r="B11" s="1" t="s">
        <v>101</v>
      </c>
      <c r="C11" s="1" t="s">
        <v>144</v>
      </c>
      <c r="D11" s="1">
        <v>1.95132035214651E-3</v>
      </c>
      <c r="E11" s="1">
        <v>0.19366854495054101</v>
      </c>
      <c r="F11" s="1">
        <f>-LOG10(KO_vs_17_4_2_Reactome__2[[#This Row],[Column5]])</f>
        <v>0.71294091032743978</v>
      </c>
      <c r="G11" s="1">
        <v>3.66274509803922</v>
      </c>
      <c r="H11" s="1">
        <f>LOG(KO_vs_17_4_2_Reactome__2[[#This Row],[Column8]],2)</f>
        <v>1.8729253028508055</v>
      </c>
      <c r="I11" s="1">
        <v>22.8527788069383</v>
      </c>
      <c r="J11" s="1" t="s">
        <v>42</v>
      </c>
      <c r="K11" s="1" t="s">
        <v>104</v>
      </c>
      <c r="L11" s="1">
        <v>0.2</v>
      </c>
      <c r="M11" s="1" t="s">
        <v>145</v>
      </c>
    </row>
    <row r="12" spans="1:13" x14ac:dyDescent="0.25">
      <c r="A12" s="1" t="s">
        <v>61</v>
      </c>
      <c r="B12" s="1" t="s">
        <v>123</v>
      </c>
      <c r="C12" s="1" t="s">
        <v>124</v>
      </c>
      <c r="D12" s="1">
        <v>6.38549921844299E-4</v>
      </c>
      <c r="E12" s="1">
        <v>0.152102591383312</v>
      </c>
      <c r="F12" s="1">
        <f>-LOG10(KO_vs_17_4_2_Reactome__2[[#This Row],[Column5]])</f>
        <v>0.81786338677615422</v>
      </c>
      <c r="G12" s="1">
        <v>3.6669285153181499</v>
      </c>
      <c r="H12" s="1">
        <f>LOG(KO_vs_17_4_2_Reactome__2[[#This Row],[Column8]],2)</f>
        <v>1.8745721418059917</v>
      </c>
      <c r="I12" s="1">
        <v>26.975065471234402</v>
      </c>
      <c r="J12" s="1" t="s">
        <v>70</v>
      </c>
      <c r="K12" s="1" t="s">
        <v>278</v>
      </c>
      <c r="L12" s="1">
        <v>0.2</v>
      </c>
      <c r="M12" s="1" t="s">
        <v>125</v>
      </c>
    </row>
    <row r="13" spans="1:13" x14ac:dyDescent="0.25">
      <c r="A13" s="1" t="s">
        <v>70</v>
      </c>
      <c r="B13" s="1" t="s">
        <v>141</v>
      </c>
      <c r="C13" s="1" t="s">
        <v>142</v>
      </c>
      <c r="D13" s="1">
        <v>1.65372733313385E-3</v>
      </c>
      <c r="E13" s="1">
        <v>0.17905356852385601</v>
      </c>
      <c r="F13" s="1">
        <f>-LOG10(KO_vs_17_4_2_Reactome__2[[#This Row],[Column5]])</f>
        <v>0.7470170191101877</v>
      </c>
      <c r="G13" s="1">
        <v>3.7675966386554598</v>
      </c>
      <c r="H13" s="1">
        <f>LOG(KO_vs_17_4_2_Reactome__2[[#This Row],[Column8]],2)</f>
        <v>1.9136445173495535</v>
      </c>
      <c r="I13" s="1">
        <v>24.130414914627799</v>
      </c>
      <c r="J13" s="1" t="s">
        <v>42</v>
      </c>
      <c r="K13" s="1" t="s">
        <v>279</v>
      </c>
      <c r="L13" s="1">
        <v>0.204545454545455</v>
      </c>
      <c r="M13" s="1" t="s">
        <v>143</v>
      </c>
    </row>
    <row r="14" spans="1:13" x14ac:dyDescent="0.25">
      <c r="A14" s="1" t="s">
        <v>42</v>
      </c>
      <c r="B14" s="1" t="s">
        <v>135</v>
      </c>
      <c r="C14" s="1" t="s">
        <v>136</v>
      </c>
      <c r="D14" s="1">
        <v>1.39739530847342E-3</v>
      </c>
      <c r="E14" s="1">
        <v>0.17905356852385601</v>
      </c>
      <c r="F14" s="1">
        <f>-LOG10(KO_vs_17_4_2_Reactome__2[[#This Row],[Column5]])</f>
        <v>0.7470170191101877</v>
      </c>
      <c r="G14" s="1">
        <v>4.3397190293741996</v>
      </c>
      <c r="H14" s="1">
        <f>LOG(KO_vs_17_4_2_Reactome__2[[#This Row],[Column8]],2)</f>
        <v>2.1176016398931794</v>
      </c>
      <c r="I14" s="1">
        <v>28.525603607488499</v>
      </c>
      <c r="J14" s="1" t="s">
        <v>91</v>
      </c>
      <c r="K14" s="1" t="s">
        <v>280</v>
      </c>
      <c r="L14" s="1">
        <v>0.22857142857142901</v>
      </c>
      <c r="M14" s="1" t="s">
        <v>137</v>
      </c>
    </row>
    <row r="15" spans="1:13" x14ac:dyDescent="0.25">
      <c r="A15" s="1" t="s">
        <v>33</v>
      </c>
      <c r="B15" s="1" t="s">
        <v>115</v>
      </c>
      <c r="C15" s="1" t="s">
        <v>116</v>
      </c>
      <c r="D15" s="2">
        <v>9.7764108216966998E-5</v>
      </c>
      <c r="E15" s="1">
        <v>0.116437052886408</v>
      </c>
      <c r="F15" s="1">
        <f>-LOG10(KO_vs_17_4_2_Reactome__2[[#This Row],[Column5]])</f>
        <v>0.93390879542979366</v>
      </c>
      <c r="G15" s="1">
        <v>4.7479783743819599</v>
      </c>
      <c r="H15" s="1">
        <f>LOG(KO_vs_17_4_2_Reactome__2[[#This Row],[Column8]],2)</f>
        <v>2.2473133639513967</v>
      </c>
      <c r="I15" s="1">
        <v>43.837861365262199</v>
      </c>
      <c r="J15" s="1" t="s">
        <v>70</v>
      </c>
      <c r="K15" s="1" t="s">
        <v>104</v>
      </c>
      <c r="L15" s="1">
        <v>0.24444444444444399</v>
      </c>
      <c r="M15" s="1" t="s">
        <v>117</v>
      </c>
    </row>
    <row r="16" spans="1:13" x14ac:dyDescent="0.25">
      <c r="A16" s="1" t="s">
        <v>79</v>
      </c>
      <c r="B16" s="1" t="s">
        <v>162</v>
      </c>
      <c r="C16" s="1" t="s">
        <v>163</v>
      </c>
      <c r="D16" s="1">
        <v>3.4929828660742799E-3</v>
      </c>
      <c r="E16" s="1">
        <v>0.21895487334181399</v>
      </c>
      <c r="F16" s="1">
        <f>-LOG10(KO_vs_17_4_2_Reactome__2[[#This Row],[Column5]])</f>
        <v>0.65964538414664586</v>
      </c>
      <c r="G16" s="1">
        <v>6.0933020589001803</v>
      </c>
      <c r="H16" s="1">
        <f>LOG(KO_vs_17_4_2_Reactome__2[[#This Row],[Column8]],2)</f>
        <v>2.6072242598162254</v>
      </c>
      <c r="I16" s="1">
        <v>34.469804984595797</v>
      </c>
      <c r="J16" s="1" t="s">
        <v>61</v>
      </c>
      <c r="K16" s="1" t="s">
        <v>52</v>
      </c>
      <c r="L16" s="1">
        <v>0.29411764705882398</v>
      </c>
      <c r="M16" s="1" t="s">
        <v>164</v>
      </c>
    </row>
    <row r="17" spans="1:13" x14ac:dyDescent="0.25">
      <c r="A17" s="1" t="s">
        <v>85</v>
      </c>
      <c r="B17" s="1" t="s">
        <v>129</v>
      </c>
      <c r="C17" s="1" t="s">
        <v>130</v>
      </c>
      <c r="D17" s="1">
        <v>1.22751710978746E-3</v>
      </c>
      <c r="E17" s="1">
        <v>0.17905356852385601</v>
      </c>
      <c r="F17" s="1">
        <f>-LOG10(KO_vs_17_4_2_Reactome__2[[#This Row],[Column5]])</f>
        <v>0.7470170191101877</v>
      </c>
      <c r="G17" s="1">
        <v>6.2716297786720299</v>
      </c>
      <c r="H17" s="1">
        <f>LOG(KO_vs_17_4_2_Reactome__2[[#This Row],[Column8]],2)</f>
        <v>2.6488403980630815</v>
      </c>
      <c r="I17" s="1">
        <v>42.037240251263498</v>
      </c>
      <c r="J17" s="1" t="s">
        <v>38</v>
      </c>
      <c r="K17" s="1" t="s">
        <v>46</v>
      </c>
      <c r="L17" s="1">
        <v>0.3</v>
      </c>
      <c r="M17" s="1" t="s">
        <v>131</v>
      </c>
    </row>
    <row r="18" spans="1:13" x14ac:dyDescent="0.25">
      <c r="A18" s="1" t="s">
        <v>89</v>
      </c>
      <c r="B18" s="1" t="s">
        <v>149</v>
      </c>
      <c r="C18" s="1" t="s">
        <v>150</v>
      </c>
      <c r="D18" s="1">
        <v>2.6017871787633201E-3</v>
      </c>
      <c r="E18" s="1">
        <v>0.21627026300941099</v>
      </c>
      <c r="F18" s="1">
        <f>-LOG10(KO_vs_17_4_2_Reactome__2[[#This Row],[Column5]])</f>
        <v>0.66500319160462062</v>
      </c>
      <c r="G18" s="1">
        <v>6.6475940009950998</v>
      </c>
      <c r="H18" s="1">
        <f>LOG(KO_vs_17_4_2_Reactome__2[[#This Row],[Column8]],2)</f>
        <v>2.7328322728066179</v>
      </c>
      <c r="I18" s="1">
        <v>39.563532573238497</v>
      </c>
      <c r="J18" s="1" t="s">
        <v>61</v>
      </c>
      <c r="K18" s="1" t="s">
        <v>96</v>
      </c>
      <c r="L18" s="1">
        <v>0.3125</v>
      </c>
      <c r="M18" s="1" t="s">
        <v>151</v>
      </c>
    </row>
    <row r="19" spans="1:13" x14ac:dyDescent="0.25">
      <c r="A19" s="1" t="s">
        <v>91</v>
      </c>
      <c r="B19" s="1" t="s">
        <v>132</v>
      </c>
      <c r="C19" s="1" t="s">
        <v>133</v>
      </c>
      <c r="D19" s="1">
        <v>1.3282109798502799E-3</v>
      </c>
      <c r="E19" s="1">
        <v>0.17905356852385601</v>
      </c>
      <c r="F19" s="1">
        <f>-LOG10(KO_vs_17_4_2_Reactome__2[[#This Row],[Column5]])</f>
        <v>0.7470170191101877</v>
      </c>
      <c r="G19" s="1">
        <v>8.1257058465815302</v>
      </c>
      <c r="H19" s="1">
        <f>LOG(KO_vs_17_4_2_Reactome__2[[#This Row],[Column8]],2)</f>
        <v>3.0224931394448031</v>
      </c>
      <c r="I19" s="1">
        <v>53.8240447306516</v>
      </c>
      <c r="J19" s="1" t="s">
        <v>61</v>
      </c>
      <c r="K19" s="1" t="s">
        <v>89</v>
      </c>
      <c r="L19" s="1">
        <v>0.35714285714285698</v>
      </c>
      <c r="M19" s="1" t="s">
        <v>134</v>
      </c>
    </row>
    <row r="20" spans="1:13" x14ac:dyDescent="0.25">
      <c r="A20" s="1" t="s">
        <v>29</v>
      </c>
      <c r="B20" s="1" t="s">
        <v>138</v>
      </c>
      <c r="C20" s="1" t="s">
        <v>139</v>
      </c>
      <c r="D20" s="1">
        <v>1.6404909721904901E-3</v>
      </c>
      <c r="E20" s="1">
        <v>0.17905356852385601</v>
      </c>
      <c r="F20" s="1">
        <f>-LOG10(KO_vs_17_4_2_Reactome__2[[#This Row],[Column5]])</f>
        <v>0.7470170191101877</v>
      </c>
      <c r="G20" s="1">
        <v>11.694375000000001</v>
      </c>
      <c r="H20" s="1">
        <f>LOG(KO_vs_17_4_2_Reactome__2[[#This Row],[Column8]],2)</f>
        <v>3.5477428545259579</v>
      </c>
      <c r="I20" s="1">
        <v>74.993216817988696</v>
      </c>
      <c r="J20" s="1" t="s">
        <v>65</v>
      </c>
      <c r="K20" s="1" t="s">
        <v>42</v>
      </c>
      <c r="L20" s="1">
        <v>0.44444444444444398</v>
      </c>
      <c r="M20" s="1" t="s">
        <v>140</v>
      </c>
    </row>
    <row r="21" spans="1:13" x14ac:dyDescent="0.25">
      <c r="A21" s="1" t="s">
        <v>46</v>
      </c>
      <c r="B21" s="1" t="s">
        <v>165</v>
      </c>
      <c r="C21" s="1" t="s">
        <v>166</v>
      </c>
      <c r="D21" s="1">
        <v>4.5577172857055098E-3</v>
      </c>
      <c r="E21" s="1">
        <v>0.25848768034644098</v>
      </c>
      <c r="F21" s="1">
        <f>-LOG10(KO_vs_17_4_2_Reactome__2[[#This Row],[Column5]])</f>
        <v>0.58756015077142354</v>
      </c>
      <c r="G21" s="1">
        <v>14.608118657299</v>
      </c>
      <c r="H21" s="1">
        <f>LOG(KO_vs_17_4_2_Reactome__2[[#This Row],[Column8]],2)</f>
        <v>3.8686984839421776</v>
      </c>
      <c r="I21" s="1">
        <v>78.751394430719898</v>
      </c>
      <c r="J21" s="1" t="s">
        <v>100</v>
      </c>
      <c r="K21" s="1" t="s">
        <v>38</v>
      </c>
      <c r="L21" s="1">
        <v>0.5</v>
      </c>
      <c r="M21" s="1" t="s">
        <v>167</v>
      </c>
    </row>
    <row r="22" spans="1:13" x14ac:dyDescent="0.25">
      <c r="A22" s="1" t="s">
        <v>57</v>
      </c>
      <c r="B22" s="1" t="s">
        <v>105</v>
      </c>
      <c r="C22" s="1" t="s">
        <v>106</v>
      </c>
      <c r="D22" s="1">
        <v>5.0577858813504795E-4</v>
      </c>
      <c r="E22" s="1">
        <v>0.152102591383312</v>
      </c>
      <c r="F22" s="1">
        <f>-LOG10(KO_vs_17_4_2_Reactome__2[[#This Row],[Column5]])</f>
        <v>0.81786338677615422</v>
      </c>
      <c r="G22" s="1">
        <v>19.492708333333301</v>
      </c>
      <c r="H22" s="1">
        <f>LOG(KO_vs_17_4_2_Reactome__2[[#This Row],[Column8]],2)</f>
        <v>4.2848626486753014</v>
      </c>
      <c r="I22" s="1">
        <v>147.93818590798799</v>
      </c>
      <c r="J22" s="1" t="s">
        <v>65</v>
      </c>
      <c r="K22" s="1" t="s">
        <v>85</v>
      </c>
      <c r="L22" s="1">
        <v>0.57142857142857095</v>
      </c>
      <c r="M22" s="1" t="s">
        <v>107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BB60-7D3E-4415-9872-5D701446772C}">
  <dimension ref="A1:M22"/>
  <sheetViews>
    <sheetView workbookViewId="0">
      <selection activeCell="H3" sqref="H3:H22"/>
    </sheetView>
  </sheetViews>
  <sheetFormatPr defaultRowHeight="15" x14ac:dyDescent="0.25"/>
  <cols>
    <col min="1" max="1" width="11.42578125" bestFit="1" customWidth="1"/>
    <col min="2" max="2" width="74.85546875" bestFit="1" customWidth="1"/>
    <col min="3" max="3" width="11.42578125" bestFit="1" customWidth="1"/>
    <col min="4" max="4" width="20.85546875" bestFit="1" customWidth="1"/>
    <col min="5" max="5" width="19.85546875" bestFit="1" customWidth="1"/>
    <col min="6" max="6" width="19.85546875" customWidth="1"/>
    <col min="7" max="7" width="16.7109375" bestFit="1" customWidth="1"/>
    <col min="8" max="8" width="16.7109375" customWidth="1"/>
    <col min="9" max="9" width="16.7109375" bestFit="1" customWidth="1"/>
    <col min="11" max="12" width="12.42578125" bestFit="1" customWidth="1"/>
    <col min="13" max="13" width="18.85546875" bestFit="1" customWidth="1"/>
    <col min="14" max="14" width="81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7</v>
      </c>
      <c r="J1" t="s">
        <v>9</v>
      </c>
      <c r="K1" t="s">
        <v>10</v>
      </c>
      <c r="L1" t="s">
        <v>11</v>
      </c>
      <c r="M1" t="s">
        <v>8</v>
      </c>
    </row>
    <row r="2" spans="1:13" x14ac:dyDescent="0.25">
      <c r="A2" s="1" t="s">
        <v>12</v>
      </c>
      <c r="B2" s="1" t="s">
        <v>13</v>
      </c>
      <c r="C2" s="1" t="s">
        <v>14</v>
      </c>
      <c r="D2" s="1" t="s">
        <v>108</v>
      </c>
      <c r="E2" s="1" t="s">
        <v>109</v>
      </c>
      <c r="F2" s="4" t="s">
        <v>114</v>
      </c>
      <c r="G2" s="1" t="s">
        <v>110</v>
      </c>
      <c r="H2" s="1" t="s">
        <v>113</v>
      </c>
      <c r="I2" s="1" t="s">
        <v>111</v>
      </c>
      <c r="J2" s="1" t="s">
        <v>16</v>
      </c>
      <c r="K2" s="1" t="s">
        <v>17</v>
      </c>
      <c r="L2" s="1" t="s">
        <v>18</v>
      </c>
      <c r="M2" s="1" t="s">
        <v>15</v>
      </c>
    </row>
    <row r="3" spans="1:13" x14ac:dyDescent="0.25">
      <c r="A3" s="1" t="s">
        <v>23</v>
      </c>
      <c r="B3" s="1" t="s">
        <v>207</v>
      </c>
      <c r="C3" s="1" t="s">
        <v>208</v>
      </c>
      <c r="D3" s="1">
        <v>2.0237133014233402E-3</v>
      </c>
      <c r="E3" s="1">
        <v>0.13558879119536399</v>
      </c>
      <c r="F3" s="1">
        <f>-LOG10(KO_vs_Ctrl_Reactome__2[[#This Row],[Column5]])</f>
        <v>0.86777621108257197</v>
      </c>
      <c r="G3" s="1">
        <v>1.3845271458402</v>
      </c>
      <c r="H3" s="1">
        <f>LOG(KO_vs_Ctrl_Reactome__2[[#This Row],[Column8]], 2)</f>
        <v>0.46939334029574764</v>
      </c>
      <c r="I3" s="1">
        <v>8.5879743143113103</v>
      </c>
      <c r="J3" s="1" t="s">
        <v>281</v>
      </c>
      <c r="K3" s="1" t="s">
        <v>282</v>
      </c>
      <c r="L3" s="1">
        <v>5.1244509516837497E-2</v>
      </c>
      <c r="M3" s="1" t="s">
        <v>209</v>
      </c>
    </row>
    <row r="4" spans="1:13" x14ac:dyDescent="0.25">
      <c r="A4" s="1" t="s">
        <v>42</v>
      </c>
      <c r="B4" s="1" t="s">
        <v>190</v>
      </c>
      <c r="C4" s="1" t="s">
        <v>191</v>
      </c>
      <c r="D4" s="1">
        <v>1.14590671935651E-3</v>
      </c>
      <c r="E4" s="1">
        <v>0.12587477922160401</v>
      </c>
      <c r="F4" s="1">
        <f>-LOG10(KO_vs_Ctrl_Reactome__2[[#This Row],[Column5]])</f>
        <v>0.90006127816959225</v>
      </c>
      <c r="G4" s="1">
        <v>1.78085978457726</v>
      </c>
      <c r="H4" s="1">
        <f>LOG(KO_vs_Ctrl_Reactome__2[[#This Row],[Column8]], 2)</f>
        <v>0.83257393078070074</v>
      </c>
      <c r="I4" s="1">
        <v>12.0591972101341</v>
      </c>
      <c r="J4" s="1" t="s">
        <v>283</v>
      </c>
      <c r="K4" s="1" t="s">
        <v>284</v>
      </c>
      <c r="L4" s="1">
        <v>6.5972222222222196E-2</v>
      </c>
      <c r="M4" s="1" t="s">
        <v>192</v>
      </c>
    </row>
    <row r="5" spans="1:13" x14ac:dyDescent="0.25">
      <c r="A5" s="1" t="s">
        <v>85</v>
      </c>
      <c r="B5" s="1" t="s">
        <v>184</v>
      </c>
      <c r="C5" s="1" t="s">
        <v>185</v>
      </c>
      <c r="D5" s="1">
        <v>4.1239762403727102E-4</v>
      </c>
      <c r="E5" s="1">
        <v>5.9208516022493898E-2</v>
      </c>
      <c r="F5" s="1">
        <f>-LOG10(KO_vs_Ctrl_Reactome__2[[#This Row],[Column5]])</f>
        <v>1.227615823757024</v>
      </c>
      <c r="G5" s="1">
        <v>2.37870678267207</v>
      </c>
      <c r="H5" s="1">
        <f>LOG(KO_vs_Ctrl_Reactome__2[[#This Row],[Column8]], 2)</f>
        <v>1.2501774452576464</v>
      </c>
      <c r="I5" s="1">
        <v>18.5385049913742</v>
      </c>
      <c r="J5" s="1" t="s">
        <v>285</v>
      </c>
      <c r="K5" s="1" t="s">
        <v>286</v>
      </c>
      <c r="L5" s="1">
        <v>8.6614173228346497E-2</v>
      </c>
      <c r="M5" s="1" t="s">
        <v>186</v>
      </c>
    </row>
    <row r="6" spans="1:13" x14ac:dyDescent="0.25">
      <c r="A6" s="1" t="s">
        <v>96</v>
      </c>
      <c r="B6" s="1" t="s">
        <v>210</v>
      </c>
      <c r="C6" s="1" t="s">
        <v>211</v>
      </c>
      <c r="D6" s="1">
        <v>2.2318328630641102E-3</v>
      </c>
      <c r="E6" s="1">
        <v>0.14018700171121401</v>
      </c>
      <c r="F6" s="1">
        <f>-LOG10(KO_vs_Ctrl_Reactome__2[[#This Row],[Column5]])</f>
        <v>0.85329225275163556</v>
      </c>
      <c r="G6" s="1">
        <v>2.6789374878622398</v>
      </c>
      <c r="H6" s="1">
        <f>LOG(KO_vs_Ctrl_Reactome__2[[#This Row],[Column8]], 2)</f>
        <v>1.4216609167520113</v>
      </c>
      <c r="I6" s="1">
        <v>16.354731515532698</v>
      </c>
      <c r="J6" s="1" t="s">
        <v>19</v>
      </c>
      <c r="K6" s="1" t="s">
        <v>287</v>
      </c>
      <c r="L6" s="1">
        <v>9.7014925373134303E-2</v>
      </c>
      <c r="M6" s="1" t="s">
        <v>212</v>
      </c>
    </row>
    <row r="7" spans="1:13" x14ac:dyDescent="0.25">
      <c r="A7" s="1" t="s">
        <v>79</v>
      </c>
      <c r="B7" s="1" t="s">
        <v>146</v>
      </c>
      <c r="C7" s="1" t="s">
        <v>219</v>
      </c>
      <c r="D7" s="1">
        <v>3.0970548532034399E-3</v>
      </c>
      <c r="E7" s="1">
        <v>0.163484146689308</v>
      </c>
      <c r="F7" s="1">
        <f>-LOG10(KO_vs_Ctrl_Reactome__2[[#This Row],[Column5]])</f>
        <v>0.78652435516985697</v>
      </c>
      <c r="G7" s="1">
        <v>2.6935409986257399</v>
      </c>
      <c r="H7" s="1">
        <f>LOG(KO_vs_Ctrl_Reactome__2[[#This Row],[Column8]], 2)</f>
        <v>1.4295040247329334</v>
      </c>
      <c r="I7" s="1">
        <v>15.561404287028701</v>
      </c>
      <c r="J7" s="1" t="s">
        <v>48</v>
      </c>
      <c r="K7" s="1" t="s">
        <v>275</v>
      </c>
      <c r="L7" s="1">
        <v>9.7560975609756101E-2</v>
      </c>
      <c r="M7" s="1" t="s">
        <v>220</v>
      </c>
    </row>
    <row r="8" spans="1:13" x14ac:dyDescent="0.25">
      <c r="A8" s="1" t="s">
        <v>75</v>
      </c>
      <c r="B8" s="1" t="s">
        <v>216</v>
      </c>
      <c r="C8" s="1" t="s">
        <v>217</v>
      </c>
      <c r="D8" s="1">
        <v>2.6079787350216702E-3</v>
      </c>
      <c r="E8" s="1">
        <v>0.14561214603871001</v>
      </c>
      <c r="F8" s="1">
        <f>-LOG10(KO_vs_Ctrl_Reactome__2[[#This Row],[Column5]])</f>
        <v>0.83680239742970608</v>
      </c>
      <c r="G8" s="1">
        <v>2.91440879875887</v>
      </c>
      <c r="H8" s="1">
        <f>LOG(KO_vs_Ctrl_Reactome__2[[#This Row],[Column8]], 2)</f>
        <v>1.5432032557747992</v>
      </c>
      <c r="I8" s="1">
        <v>17.338341921586601</v>
      </c>
      <c r="J8" s="1" t="s">
        <v>70</v>
      </c>
      <c r="K8" s="1" t="s">
        <v>281</v>
      </c>
      <c r="L8" s="1">
        <v>0.104761904761905</v>
      </c>
      <c r="M8" s="1" t="s">
        <v>218</v>
      </c>
    </row>
    <row r="9" spans="1:13" x14ac:dyDescent="0.25">
      <c r="A9" s="1" t="s">
        <v>57</v>
      </c>
      <c r="B9" s="1" t="s">
        <v>169</v>
      </c>
      <c r="C9" s="1" t="s">
        <v>170</v>
      </c>
      <c r="D9" s="2">
        <v>1.5003081980886699E-5</v>
      </c>
      <c r="E9" s="1">
        <v>7.5390486953955801E-3</v>
      </c>
      <c r="F9" s="1">
        <f>-LOG10(KO_vs_Ctrl_Reactome__2[[#This Row],[Column5]])</f>
        <v>2.1226834515314681</v>
      </c>
      <c r="G9" s="1">
        <v>2.9683760683760698</v>
      </c>
      <c r="H9" s="1">
        <f>LOG(KO_vs_Ctrl_Reactome__2[[#This Row],[Column8]], 2)</f>
        <v>1.5696738809113255</v>
      </c>
      <c r="I9" s="1">
        <v>32.970509667839401</v>
      </c>
      <c r="J9" s="1" t="s">
        <v>69</v>
      </c>
      <c r="K9" s="1" t="s">
        <v>288</v>
      </c>
      <c r="L9" s="1">
        <v>0.105504587155963</v>
      </c>
      <c r="M9" s="1" t="s">
        <v>171</v>
      </c>
    </row>
    <row r="10" spans="1:13" x14ac:dyDescent="0.25">
      <c r="A10" s="1" t="s">
        <v>91</v>
      </c>
      <c r="B10" s="1" t="s">
        <v>187</v>
      </c>
      <c r="C10" s="1" t="s">
        <v>188</v>
      </c>
      <c r="D10" s="1">
        <v>8.6176061846045596E-4</v>
      </c>
      <c r="E10" s="1">
        <v>0.108258677694095</v>
      </c>
      <c r="F10" s="1">
        <f>-LOG10(KO_vs_Ctrl_Reactome__2[[#This Row],[Column5]])</f>
        <v>0.96553728182342669</v>
      </c>
      <c r="G10" s="1">
        <v>3.1835002357901701</v>
      </c>
      <c r="H10" s="1">
        <f>LOG(KO_vs_Ctrl_Reactome__2[[#This Row],[Column8]], 2)</f>
        <v>1.6706138710768765</v>
      </c>
      <c r="I10" s="1">
        <v>22.464474566999002</v>
      </c>
      <c r="J10" s="1" t="s">
        <v>48</v>
      </c>
      <c r="K10" s="1" t="s">
        <v>276</v>
      </c>
      <c r="L10" s="1">
        <v>0.113207547169811</v>
      </c>
      <c r="M10" s="1" t="s">
        <v>189</v>
      </c>
    </row>
    <row r="11" spans="1:13" x14ac:dyDescent="0.25">
      <c r="A11" s="1" t="s">
        <v>46</v>
      </c>
      <c r="B11" s="1" t="s">
        <v>221</v>
      </c>
      <c r="C11" s="1" t="s">
        <v>222</v>
      </c>
      <c r="D11" s="1">
        <v>3.2534158545136E-3</v>
      </c>
      <c r="E11" s="1">
        <v>0.163484146689308</v>
      </c>
      <c r="F11" s="1">
        <f>-LOG10(KO_vs_Ctrl_Reactome__2[[#This Row],[Column5]])</f>
        <v>0.78652435516985697</v>
      </c>
      <c r="G11" s="1">
        <v>3.2442687747035599</v>
      </c>
      <c r="H11" s="1">
        <f>LOG(KO_vs_Ctrl_Reactome__2[[#This Row],[Column8]], 2)</f>
        <v>1.6978933460253827</v>
      </c>
      <c r="I11" s="1">
        <v>18.583333113970699</v>
      </c>
      <c r="J11" s="1" t="s">
        <v>42</v>
      </c>
      <c r="K11" s="1" t="s">
        <v>27</v>
      </c>
      <c r="L11" s="1">
        <v>0.115384615384615</v>
      </c>
      <c r="M11" s="1" t="s">
        <v>223</v>
      </c>
    </row>
    <row r="12" spans="1:13" x14ac:dyDescent="0.25">
      <c r="A12" s="1" t="s">
        <v>65</v>
      </c>
      <c r="B12" s="1" t="s">
        <v>175</v>
      </c>
      <c r="C12" s="1" t="s">
        <v>176</v>
      </c>
      <c r="D12" s="1">
        <v>1.2686699332238599E-4</v>
      </c>
      <c r="E12" s="1">
        <v>3.18753320722494E-2</v>
      </c>
      <c r="F12" s="1">
        <f>-LOG10(KO_vs_Ctrl_Reactome__2[[#This Row],[Column5]])</f>
        <v>1.496545282122089</v>
      </c>
      <c r="G12" s="1">
        <v>3.5347989700930902</v>
      </c>
      <c r="H12" s="1">
        <f>LOG(KO_vs_Ctrl_Reactome__2[[#This Row],[Column8]], 2)</f>
        <v>1.8216281688969909</v>
      </c>
      <c r="I12" s="1">
        <v>31.715528890547201</v>
      </c>
      <c r="J12" s="1" t="s">
        <v>89</v>
      </c>
      <c r="K12" s="1" t="s">
        <v>289</v>
      </c>
      <c r="L12" s="1">
        <v>0.123893805309735</v>
      </c>
      <c r="M12" s="1" t="s">
        <v>177</v>
      </c>
    </row>
    <row r="13" spans="1:13" x14ac:dyDescent="0.25">
      <c r="A13" s="1" t="s">
        <v>70</v>
      </c>
      <c r="B13" s="1" t="s">
        <v>196</v>
      </c>
      <c r="C13" s="1" t="s">
        <v>197</v>
      </c>
      <c r="D13" s="1">
        <v>1.3777339019280001E-3</v>
      </c>
      <c r="E13" s="1">
        <v>0.12587477922160401</v>
      </c>
      <c r="F13" s="1">
        <f>-LOG10(KO_vs_Ctrl_Reactome__2[[#This Row],[Column5]])</f>
        <v>0.90006127816959225</v>
      </c>
      <c r="G13" s="1">
        <v>3.7326623376623398</v>
      </c>
      <c r="H13" s="1">
        <f>LOG(KO_vs_Ctrl_Reactome__2[[#This Row],[Column8]], 2)</f>
        <v>1.9002050061461373</v>
      </c>
      <c r="I13" s="1">
        <v>24.588223463797402</v>
      </c>
      <c r="J13" s="1" t="s">
        <v>42</v>
      </c>
      <c r="K13" s="1" t="s">
        <v>290</v>
      </c>
      <c r="L13" s="1">
        <v>0.13043478260869601</v>
      </c>
      <c r="M13" s="1" t="s">
        <v>198</v>
      </c>
    </row>
    <row r="14" spans="1:13" x14ac:dyDescent="0.25">
      <c r="A14" s="1" t="s">
        <v>100</v>
      </c>
      <c r="B14" s="1" t="s">
        <v>172</v>
      </c>
      <c r="C14" s="1" t="s">
        <v>173</v>
      </c>
      <c r="D14" s="2">
        <v>5.0782715454247803E-5</v>
      </c>
      <c r="E14" s="1">
        <v>1.7012209677172999E-2</v>
      </c>
      <c r="F14" s="1">
        <f>-LOG10(KO_vs_Ctrl_Reactome__2[[#This Row],[Column5]])</f>
        <v>1.7692392732024276</v>
      </c>
      <c r="G14" s="1">
        <v>3.8901089324618701</v>
      </c>
      <c r="H14" s="1">
        <f>LOG(KO_vs_Ctrl_Reactome__2[[#This Row],[Column8]], 2)</f>
        <v>1.959810554728725</v>
      </c>
      <c r="I14" s="1">
        <v>38.465220156283401</v>
      </c>
      <c r="J14" s="1" t="s">
        <v>89</v>
      </c>
      <c r="K14" s="1" t="s">
        <v>291</v>
      </c>
      <c r="L14" s="1">
        <v>0.134615384615385</v>
      </c>
      <c r="M14" s="1" t="s">
        <v>174</v>
      </c>
    </row>
    <row r="15" spans="1:13" x14ac:dyDescent="0.25">
      <c r="A15" s="1" t="s">
        <v>48</v>
      </c>
      <c r="B15" s="1" t="s">
        <v>199</v>
      </c>
      <c r="C15" s="1" t="s">
        <v>200</v>
      </c>
      <c r="D15" s="1">
        <v>1.6512350029533999E-3</v>
      </c>
      <c r="E15" s="1">
        <v>0.12926797036825299</v>
      </c>
      <c r="F15" s="1">
        <f>-LOG10(KO_vs_Ctrl_Reactome__2[[#This Row],[Column5]])</f>
        <v>0.88850906998045787</v>
      </c>
      <c r="G15" s="1">
        <v>4.5773452413416997</v>
      </c>
      <c r="H15" s="1">
        <f>LOG(KO_vs_Ctrl_Reactome__2[[#This Row],[Column8]], 2)</f>
        <v>2.1945111097641394</v>
      </c>
      <c r="I15" s="1">
        <v>29.323534573290299</v>
      </c>
      <c r="J15" s="1" t="s">
        <v>85</v>
      </c>
      <c r="K15" s="1" t="s">
        <v>104</v>
      </c>
      <c r="L15" s="1">
        <v>0.155555555555556</v>
      </c>
      <c r="M15" s="1" t="s">
        <v>201</v>
      </c>
    </row>
    <row r="16" spans="1:13" x14ac:dyDescent="0.25">
      <c r="A16" s="1" t="s">
        <v>89</v>
      </c>
      <c r="B16" s="1" t="s">
        <v>205</v>
      </c>
      <c r="C16" s="1" t="s">
        <v>206</v>
      </c>
      <c r="D16" s="1">
        <v>1.8108285211198001E-3</v>
      </c>
      <c r="E16" s="1">
        <v>0.12999161883752799</v>
      </c>
      <c r="F16" s="1">
        <f>-LOG10(KO_vs_Ctrl_Reactome__2[[#This Row],[Column5]])</f>
        <v>0.8860846477697123</v>
      </c>
      <c r="G16" s="1">
        <v>5.3205507299944603</v>
      </c>
      <c r="H16" s="1">
        <f>LOG(KO_vs_Ctrl_Reactome__2[[#This Row],[Column8]], 2)</f>
        <v>2.4115755867620461</v>
      </c>
      <c r="I16" s="1">
        <v>33.593801906344197</v>
      </c>
      <c r="J16" s="1" t="s">
        <v>38</v>
      </c>
      <c r="K16" s="1" t="s">
        <v>274</v>
      </c>
      <c r="L16" s="1">
        <v>0.17647058823529399</v>
      </c>
      <c r="M16" s="1" t="s">
        <v>183</v>
      </c>
    </row>
    <row r="17" spans="1:13" x14ac:dyDescent="0.25">
      <c r="A17" s="1" t="s">
        <v>33</v>
      </c>
      <c r="B17" s="1" t="s">
        <v>120</v>
      </c>
      <c r="C17" s="1" t="s">
        <v>121</v>
      </c>
      <c r="D17" s="2">
        <v>3.64022454355352E-6</v>
      </c>
      <c r="E17" s="1">
        <v>3.6584256662712902E-3</v>
      </c>
      <c r="F17" s="1">
        <f>-LOG10(KO_vs_Ctrl_Reactome__2[[#This Row],[Column5]])</f>
        <v>2.4367057647541808</v>
      </c>
      <c r="G17" s="1">
        <v>5.5119263619064496</v>
      </c>
      <c r="H17" s="1">
        <f>LOG(KO_vs_Ctrl_Reactome__2[[#This Row],[Column8]], 2)</f>
        <v>2.462556614090456</v>
      </c>
      <c r="I17" s="1">
        <v>69.0284179255423</v>
      </c>
      <c r="J17" s="1" t="s">
        <v>19</v>
      </c>
      <c r="K17" s="1" t="s">
        <v>277</v>
      </c>
      <c r="L17" s="1">
        <v>0.180555555555556</v>
      </c>
      <c r="M17" s="1" t="s">
        <v>168</v>
      </c>
    </row>
    <row r="18" spans="1:13" x14ac:dyDescent="0.25">
      <c r="A18" s="1" t="s">
        <v>29</v>
      </c>
      <c r="B18" s="1" t="s">
        <v>193</v>
      </c>
      <c r="C18" s="1" t="s">
        <v>194</v>
      </c>
      <c r="D18" s="1">
        <v>1.30346307131795E-3</v>
      </c>
      <c r="E18" s="1">
        <v>0.12587477922160401</v>
      </c>
      <c r="F18" s="1">
        <f>-LOG10(KO_vs_Ctrl_Reactome__2[[#This Row],[Column5]])</f>
        <v>0.90006127816959225</v>
      </c>
      <c r="G18" s="1">
        <v>5.7304209374067101</v>
      </c>
      <c r="H18" s="1">
        <f>LOG(KO_vs_Ctrl_Reactome__2[[#This Row],[Column8]], 2)</f>
        <v>2.518641118389529</v>
      </c>
      <c r="I18" s="1">
        <v>38.065642829236701</v>
      </c>
      <c r="J18" s="1" t="s">
        <v>38</v>
      </c>
      <c r="K18" s="1" t="s">
        <v>292</v>
      </c>
      <c r="L18" s="1">
        <v>0.1875</v>
      </c>
      <c r="M18" s="1" t="s">
        <v>195</v>
      </c>
    </row>
    <row r="19" spans="1:13" x14ac:dyDescent="0.25">
      <c r="A19" s="1" t="s">
        <v>52</v>
      </c>
      <c r="B19" s="1" t="s">
        <v>213</v>
      </c>
      <c r="C19" s="1" t="s">
        <v>214</v>
      </c>
      <c r="D19" s="1">
        <v>2.4564206477175098E-3</v>
      </c>
      <c r="E19" s="1">
        <v>0.14521780887977101</v>
      </c>
      <c r="F19" s="1">
        <f>-LOG10(KO_vs_Ctrl_Reactome__2[[#This Row],[Column5]])</f>
        <v>0.83798012038562408</v>
      </c>
      <c r="G19" s="1">
        <v>6.2018733850129202</v>
      </c>
      <c r="H19" s="1">
        <f>LOG(KO_vs_Ctrl_Reactome__2[[#This Row],[Column8]], 2)</f>
        <v>2.6327040727614714</v>
      </c>
      <c r="I19" s="1">
        <v>37.267367325376398</v>
      </c>
      <c r="J19" s="1" t="s">
        <v>61</v>
      </c>
      <c r="K19" s="1" t="s">
        <v>293</v>
      </c>
      <c r="L19" s="1">
        <v>0.2</v>
      </c>
      <c r="M19" s="1" t="s">
        <v>215</v>
      </c>
    </row>
    <row r="20" spans="1:13" x14ac:dyDescent="0.25">
      <c r="A20" s="1" t="s">
        <v>38</v>
      </c>
      <c r="B20" s="1" t="s">
        <v>181</v>
      </c>
      <c r="C20" s="1" t="s">
        <v>182</v>
      </c>
      <c r="D20" s="1">
        <v>2.5243311882972599E-4</v>
      </c>
      <c r="E20" s="1">
        <v>4.2282547403979201E-2</v>
      </c>
      <c r="F20" s="1">
        <f>-LOG10(KO_vs_Ctrl_Reactome__2[[#This Row],[Column5]])</f>
        <v>1.3738388555612944</v>
      </c>
      <c r="G20" s="1">
        <v>8.2807244501940502</v>
      </c>
      <c r="H20" s="1">
        <f>LOG(KO_vs_Ctrl_Reactome__2[[#This Row],[Column8]], 2)</f>
        <v>3.0497569893408274</v>
      </c>
      <c r="I20" s="1">
        <v>68.600537352991196</v>
      </c>
      <c r="J20" s="1" t="s">
        <v>38</v>
      </c>
      <c r="K20" s="1" t="s">
        <v>294</v>
      </c>
      <c r="L20" s="1">
        <v>0.25</v>
      </c>
      <c r="M20" s="1" t="s">
        <v>183</v>
      </c>
    </row>
    <row r="21" spans="1:13" x14ac:dyDescent="0.25">
      <c r="A21" s="1" t="s">
        <v>19</v>
      </c>
      <c r="B21" s="1" t="s">
        <v>202</v>
      </c>
      <c r="C21" s="1" t="s">
        <v>203</v>
      </c>
      <c r="D21" s="1">
        <v>1.67212299978835E-3</v>
      </c>
      <c r="E21" s="1">
        <v>0.12926797036825299</v>
      </c>
      <c r="F21" s="1">
        <f>-LOG10(KO_vs_Ctrl_Reactome__2[[#This Row],[Column5]])</f>
        <v>0.88850906998045787</v>
      </c>
      <c r="G21" s="1">
        <v>9.9153548387096802</v>
      </c>
      <c r="H21" s="1">
        <f>LOG(KO_vs_Ctrl_Reactome__2[[#This Row],[Column8]], 2)</f>
        <v>3.3096644028007298</v>
      </c>
      <c r="I21" s="1">
        <v>63.3954195418602</v>
      </c>
      <c r="J21" s="1" t="s">
        <v>65</v>
      </c>
      <c r="K21" s="1" t="s">
        <v>89</v>
      </c>
      <c r="L21" s="1">
        <v>0.28571428571428598</v>
      </c>
      <c r="M21" s="1" t="s">
        <v>204</v>
      </c>
    </row>
    <row r="22" spans="1:13" x14ac:dyDescent="0.25">
      <c r="A22" s="1" t="s">
        <v>61</v>
      </c>
      <c r="B22" s="1" t="s">
        <v>178</v>
      </c>
      <c r="C22" s="1" t="s">
        <v>179</v>
      </c>
      <c r="D22" s="1">
        <v>1.9182598882584701E-4</v>
      </c>
      <c r="E22" s="1">
        <v>3.8557023753995202E-2</v>
      </c>
      <c r="F22" s="1">
        <f>-LOG10(KO_vs_Ctrl_Reactome__2[[#This Row],[Column5]])</f>
        <v>1.413896496996969</v>
      </c>
      <c r="G22" s="1">
        <v>12.4102067183463</v>
      </c>
      <c r="H22" s="1">
        <f>LOG(KO_vs_Ctrl_Reactome__2[[#This Row],[Column8]], 2)</f>
        <v>3.633455241705287</v>
      </c>
      <c r="I22" s="1">
        <v>106.217990128235</v>
      </c>
      <c r="J22" s="1" t="s">
        <v>61</v>
      </c>
      <c r="K22" s="1" t="s">
        <v>23</v>
      </c>
      <c r="L22" s="1">
        <v>0.33333333333333298</v>
      </c>
      <c r="M22" s="1" t="s">
        <v>180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D560-8E3B-4899-B1AF-58973DC4655D}">
  <dimension ref="A1:M22"/>
  <sheetViews>
    <sheetView tabSelected="1" workbookViewId="0">
      <selection activeCell="H3" sqref="H3:H22"/>
    </sheetView>
  </sheetViews>
  <sheetFormatPr defaultRowHeight="15" x14ac:dyDescent="0.25"/>
  <cols>
    <col min="1" max="1" width="11.42578125" bestFit="1" customWidth="1"/>
    <col min="2" max="2" width="75.28515625" bestFit="1" customWidth="1"/>
    <col min="3" max="3" width="11.42578125" bestFit="1" customWidth="1"/>
    <col min="4" max="5" width="20.85546875" bestFit="1" customWidth="1"/>
    <col min="6" max="6" width="20.85546875" customWidth="1"/>
    <col min="7" max="7" width="16.7109375" bestFit="1" customWidth="1"/>
    <col min="8" max="8" width="16.7109375" customWidth="1"/>
    <col min="9" max="9" width="16.7109375" bestFit="1" customWidth="1"/>
    <col min="11" max="12" width="12.42578125" bestFit="1" customWidth="1"/>
    <col min="13" max="13" width="18.85546875" bestFit="1" customWidth="1"/>
    <col min="14" max="14" width="81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7</v>
      </c>
      <c r="J1" t="s">
        <v>9</v>
      </c>
      <c r="K1" t="s">
        <v>10</v>
      </c>
      <c r="L1" t="s">
        <v>11</v>
      </c>
      <c r="M1" t="s">
        <v>8</v>
      </c>
    </row>
    <row r="2" spans="1:13" x14ac:dyDescent="0.25">
      <c r="A2" s="1" t="s">
        <v>12</v>
      </c>
      <c r="B2" s="1" t="s">
        <v>13</v>
      </c>
      <c r="C2" s="1" t="s">
        <v>14</v>
      </c>
      <c r="D2" s="1" t="s">
        <v>108</v>
      </c>
      <c r="E2" s="1" t="s">
        <v>109</v>
      </c>
      <c r="F2" s="4" t="s">
        <v>114</v>
      </c>
      <c r="G2" s="1" t="s">
        <v>110</v>
      </c>
      <c r="H2" s="1" t="s">
        <v>113</v>
      </c>
      <c r="I2" s="1" t="s">
        <v>111</v>
      </c>
      <c r="J2" s="1" t="s">
        <v>16</v>
      </c>
      <c r="K2" s="1" t="s">
        <v>17</v>
      </c>
      <c r="L2" s="1" t="s">
        <v>18</v>
      </c>
      <c r="M2" s="1" t="s">
        <v>15</v>
      </c>
    </row>
    <row r="3" spans="1:13" x14ac:dyDescent="0.25">
      <c r="A3" s="1" t="s">
        <v>85</v>
      </c>
      <c r="B3" s="1" t="s">
        <v>237</v>
      </c>
      <c r="C3" s="1" t="s">
        <v>238</v>
      </c>
      <c r="D3" s="2">
        <v>2.90467802619819E-5</v>
      </c>
      <c r="E3" s="1">
        <v>5.0748874657719802E-3</v>
      </c>
      <c r="F3" s="1">
        <f>-LOG10(_17_4_2_vs_17_1_8_Reactome[[#This Row],[Column5]])</f>
        <v>2.2945735836681727</v>
      </c>
      <c r="G3" s="1">
        <v>1.4316300952716701</v>
      </c>
      <c r="H3" s="1">
        <f>LOG(_17_4_2_vs_17_1_8_Reactome[[#This Row],[Column8]], 2)</f>
        <v>0.51765877706114172</v>
      </c>
      <c r="I3" s="1">
        <v>14.9556711267017</v>
      </c>
      <c r="J3" s="1" t="s">
        <v>295</v>
      </c>
      <c r="K3" s="1" t="s">
        <v>296</v>
      </c>
      <c r="L3" s="1">
        <v>8.9037570766855395E-2</v>
      </c>
      <c r="M3" s="1" t="s">
        <v>239</v>
      </c>
    </row>
    <row r="4" spans="1:13" x14ac:dyDescent="0.25">
      <c r="A4" s="1" t="s">
        <v>91</v>
      </c>
      <c r="B4" s="1" t="s">
        <v>240</v>
      </c>
      <c r="C4" s="1" t="s">
        <v>241</v>
      </c>
      <c r="D4" s="2">
        <v>8.0326374633481101E-5</v>
      </c>
      <c r="E4" s="1">
        <v>1.2279894522093399E-2</v>
      </c>
      <c r="F4" s="1">
        <f>-LOG10(_17_4_2_vs_17_1_8_Reactome[[#This Row],[Column5]])</f>
        <v>1.9108053635425331</v>
      </c>
      <c r="G4" s="1">
        <v>1.8583814972373001</v>
      </c>
      <c r="H4" s="1">
        <f>LOG(_17_4_2_vs_17_1_8_Reactome[[#This Row],[Column8]], 2)</f>
        <v>0.89404669530279535</v>
      </c>
      <c r="I4" s="1">
        <v>17.523445793620802</v>
      </c>
      <c r="J4" s="1" t="s">
        <v>297</v>
      </c>
      <c r="K4" s="1" t="s">
        <v>298</v>
      </c>
      <c r="L4" s="1">
        <v>0.114790286975717</v>
      </c>
      <c r="M4" s="1" t="s">
        <v>242</v>
      </c>
    </row>
    <row r="5" spans="1:13" x14ac:dyDescent="0.25">
      <c r="A5" s="1" t="s">
        <v>33</v>
      </c>
      <c r="B5" s="1" t="s">
        <v>24</v>
      </c>
      <c r="C5" s="1" t="s">
        <v>224</v>
      </c>
      <c r="D5" s="2">
        <v>1.97534664590083E-11</v>
      </c>
      <c r="E5" s="2">
        <v>2.41584894793672E-8</v>
      </c>
      <c r="F5" s="1">
        <f>-LOG10(_17_4_2_vs_17_1_8_Reactome[[#This Row],[Column5]])</f>
        <v>7.6169302236636494</v>
      </c>
      <c r="G5" s="1">
        <v>2.2950186140054298</v>
      </c>
      <c r="H5" s="1">
        <f>LOG(_17_4_2_vs_17_1_8_Reactome[[#This Row],[Column8]], 2)</f>
        <v>1.1985058548261951</v>
      </c>
      <c r="I5" s="1">
        <v>56.566912214722798</v>
      </c>
      <c r="J5" s="1" t="s">
        <v>299</v>
      </c>
      <c r="K5" s="1" t="s">
        <v>28</v>
      </c>
      <c r="L5" s="1">
        <v>0.135327635327635</v>
      </c>
      <c r="M5" s="1" t="s">
        <v>225</v>
      </c>
    </row>
    <row r="6" spans="1:13" x14ac:dyDescent="0.25">
      <c r="A6" s="1" t="s">
        <v>38</v>
      </c>
      <c r="B6" s="1" t="s">
        <v>34</v>
      </c>
      <c r="C6" s="1" t="s">
        <v>235</v>
      </c>
      <c r="D6" s="2">
        <v>3.99784914816482E-6</v>
      </c>
      <c r="E6" s="1">
        <v>8.1489491803426301E-4</v>
      </c>
      <c r="F6" s="1">
        <f>-LOG10(_17_4_2_vs_17_1_8_Reactome[[#This Row],[Column5]])</f>
        <v>3.0888983905976803</v>
      </c>
      <c r="G6" s="1">
        <v>2.3494339035769798</v>
      </c>
      <c r="H6" s="1">
        <f>LOG(_17_4_2_vs_17_1_8_Reactome[[#This Row],[Column8]], 2)</f>
        <v>1.2323131810937706</v>
      </c>
      <c r="I6" s="1">
        <v>29.202885588584</v>
      </c>
      <c r="J6" s="1" t="s">
        <v>300</v>
      </c>
      <c r="K6" s="1" t="s">
        <v>37</v>
      </c>
      <c r="L6" s="1">
        <v>0.14089347079037801</v>
      </c>
      <c r="M6" s="1" t="s">
        <v>236</v>
      </c>
    </row>
    <row r="7" spans="1:13" x14ac:dyDescent="0.25">
      <c r="A7" s="1" t="s">
        <v>70</v>
      </c>
      <c r="B7" s="1" t="s">
        <v>66</v>
      </c>
      <c r="C7" s="1" t="s">
        <v>249</v>
      </c>
      <c r="D7" s="1">
        <v>2.2601613780177601E-4</v>
      </c>
      <c r="E7" s="1">
        <v>2.5128885139233802E-2</v>
      </c>
      <c r="F7" s="1">
        <f>-LOG10(_17_4_2_vs_17_1_8_Reactome[[#This Row],[Column5]])</f>
        <v>1.599826778761946</v>
      </c>
      <c r="G7" s="1">
        <v>2.8713229929356801</v>
      </c>
      <c r="H7" s="1">
        <f>LOG(_17_4_2_vs_17_1_8_Reactome[[#This Row],[Column8]], 2)</f>
        <v>1.5217156273394801</v>
      </c>
      <c r="I7" s="1">
        <v>24.104481323853999</v>
      </c>
      <c r="J7" s="1" t="s">
        <v>75</v>
      </c>
      <c r="K7" s="1" t="s">
        <v>47</v>
      </c>
      <c r="L7" s="1">
        <v>0.168224299065421</v>
      </c>
      <c r="M7" s="1" t="s">
        <v>250</v>
      </c>
    </row>
    <row r="8" spans="1:13" x14ac:dyDescent="0.25">
      <c r="A8" s="1" t="s">
        <v>79</v>
      </c>
      <c r="B8" s="1" t="s">
        <v>196</v>
      </c>
      <c r="C8" s="1" t="s">
        <v>269</v>
      </c>
      <c r="D8" s="1">
        <v>1.7959001978975399E-3</v>
      </c>
      <c r="E8" s="1">
        <v>0.113437745842894</v>
      </c>
      <c r="F8" s="1">
        <f>-LOG10(_17_4_2_vs_17_1_8_Reactome[[#This Row],[Column5]])</f>
        <v>0.94524241207743243</v>
      </c>
      <c r="G8" s="1">
        <v>2.9803482089253599</v>
      </c>
      <c r="H8" s="1">
        <f>LOG(_17_4_2_vs_17_1_8_Reactome[[#This Row],[Column8]], 2)</f>
        <v>1.5754808977821007</v>
      </c>
      <c r="I8" s="1">
        <v>18.842503125129902</v>
      </c>
      <c r="J8" s="1" t="s">
        <v>48</v>
      </c>
      <c r="K8" s="1" t="s">
        <v>290</v>
      </c>
      <c r="L8" s="1">
        <v>0.173913043478261</v>
      </c>
      <c r="M8" s="1" t="s">
        <v>270</v>
      </c>
    </row>
    <row r="9" spans="1:13" x14ac:dyDescent="0.25">
      <c r="A9" s="1" t="s">
        <v>89</v>
      </c>
      <c r="B9" s="1" t="s">
        <v>255</v>
      </c>
      <c r="C9" s="1" t="s">
        <v>256</v>
      </c>
      <c r="D9" s="1">
        <v>3.3589171105990898E-4</v>
      </c>
      <c r="E9" s="1">
        <v>2.93425401875906E-2</v>
      </c>
      <c r="F9" s="1">
        <f>-LOG10(_17_4_2_vs_17_1_8_Reactome[[#This Row],[Column5]])</f>
        <v>1.5325022919344338</v>
      </c>
      <c r="G9" s="1">
        <v>2.9863904612790599</v>
      </c>
      <c r="H9" s="1">
        <f>LOG(_17_4_2_vs_17_1_8_Reactome[[#This Row],[Column8]], 2)</f>
        <v>1.5784028057013253</v>
      </c>
      <c r="I9" s="1">
        <v>23.8873063021604</v>
      </c>
      <c r="J9" s="1" t="s">
        <v>96</v>
      </c>
      <c r="K9" s="1" t="s">
        <v>301</v>
      </c>
      <c r="L9" s="1">
        <v>0.173913043478261</v>
      </c>
      <c r="M9" s="1" t="s">
        <v>257</v>
      </c>
    </row>
    <row r="10" spans="1:13" x14ac:dyDescent="0.25">
      <c r="A10" s="1" t="s">
        <v>96</v>
      </c>
      <c r="B10" s="1" t="s">
        <v>261</v>
      </c>
      <c r="C10" s="1" t="s">
        <v>262</v>
      </c>
      <c r="D10" s="1">
        <v>4.9337657455659502E-4</v>
      </c>
      <c r="E10" s="1">
        <v>3.7712471917669702E-2</v>
      </c>
      <c r="F10" s="1">
        <f>-LOG10(_17_4_2_vs_17_1_8_Reactome[[#This Row],[Column5]])</f>
        <v>1.4235150002112045</v>
      </c>
      <c r="G10" s="1">
        <v>2.9954268292682902</v>
      </c>
      <c r="H10" s="1">
        <f>LOG(_17_4_2_vs_17_1_8_Reactome[[#This Row],[Column8]], 2)</f>
        <v>1.582761592527884</v>
      </c>
      <c r="I10" s="1">
        <v>22.807892288161099</v>
      </c>
      <c r="J10" s="1" t="s">
        <v>23</v>
      </c>
      <c r="K10" s="1" t="s">
        <v>302</v>
      </c>
      <c r="L10" s="1">
        <v>0.17441860465116299</v>
      </c>
      <c r="M10" s="1" t="s">
        <v>263</v>
      </c>
    </row>
    <row r="11" spans="1:13" x14ac:dyDescent="0.25">
      <c r="A11" s="1" t="s">
        <v>48</v>
      </c>
      <c r="B11" s="1" t="s">
        <v>49</v>
      </c>
      <c r="C11" s="1" t="s">
        <v>251</v>
      </c>
      <c r="D11" s="1">
        <v>2.5913625987082899E-4</v>
      </c>
      <c r="E11" s="1">
        <v>2.6410303818501998E-2</v>
      </c>
      <c r="F11" s="1">
        <f>-LOG10(_17_4_2_vs_17_1_8_Reactome[[#This Row],[Column5]])</f>
        <v>1.5782266027332512</v>
      </c>
      <c r="G11" s="1">
        <v>3.0674335662894001</v>
      </c>
      <c r="H11" s="1">
        <f>LOG(_17_4_2_vs_17_1_8_Reactome[[#This Row],[Column8]], 2)</f>
        <v>1.6170320986974058</v>
      </c>
      <c r="I11" s="1">
        <v>25.3313465502704</v>
      </c>
      <c r="J11" s="1" t="s">
        <v>96</v>
      </c>
      <c r="K11" s="1" t="s">
        <v>53</v>
      </c>
      <c r="L11" s="1">
        <v>0.17777777777777801</v>
      </c>
      <c r="M11" s="1" t="s">
        <v>252</v>
      </c>
    </row>
    <row r="12" spans="1:13" x14ac:dyDescent="0.25">
      <c r="A12" s="1" t="s">
        <v>57</v>
      </c>
      <c r="B12" s="1" t="s">
        <v>226</v>
      </c>
      <c r="C12" s="1" t="s">
        <v>227</v>
      </c>
      <c r="D12" s="2">
        <v>3.4000161898645899E-9</v>
      </c>
      <c r="E12" s="2">
        <v>2.0791099001022001E-6</v>
      </c>
      <c r="F12" s="1">
        <f>-LOG10(_17_4_2_vs_17_1_8_Reactome[[#This Row],[Column5]])</f>
        <v>5.6821225535995241</v>
      </c>
      <c r="G12" s="1">
        <v>3.3685697593119399</v>
      </c>
      <c r="H12" s="1">
        <f>LOG(_17_4_2_vs_17_1_8_Reactome[[#This Row],[Column8]], 2)</f>
        <v>1.752136176235183</v>
      </c>
      <c r="I12" s="1">
        <v>65.685377661204399</v>
      </c>
      <c r="J12" s="1" t="s">
        <v>283</v>
      </c>
      <c r="K12" s="1" t="s">
        <v>303</v>
      </c>
      <c r="L12" s="1">
        <v>0.19</v>
      </c>
      <c r="M12" s="1" t="s">
        <v>228</v>
      </c>
    </row>
    <row r="13" spans="1:13" x14ac:dyDescent="0.25">
      <c r="A13" s="1" t="s">
        <v>52</v>
      </c>
      <c r="B13" s="1" t="s">
        <v>86</v>
      </c>
      <c r="C13" s="1" t="s">
        <v>264</v>
      </c>
      <c r="D13" s="1">
        <v>9.8308042839042003E-4</v>
      </c>
      <c r="E13" s="1">
        <v>7.0723962583616698E-2</v>
      </c>
      <c r="F13" s="1">
        <f>-LOG10(_17_4_2_vs_17_1_8_Reactome[[#This Row],[Column5]])</f>
        <v>1.1504334142847588</v>
      </c>
      <c r="G13" s="1">
        <v>3.4601148260722701</v>
      </c>
      <c r="H13" s="1">
        <f>LOG(_17_4_2_vs_17_1_8_Reactome[[#This Row],[Column8]], 2)</f>
        <v>1.790819915392708</v>
      </c>
      <c r="I13" s="1">
        <v>23.960671041423101</v>
      </c>
      <c r="J13" s="1" t="s">
        <v>70</v>
      </c>
      <c r="K13" s="1" t="s">
        <v>90</v>
      </c>
      <c r="L13" s="1">
        <v>0.19642857142857101</v>
      </c>
      <c r="M13" s="1" t="s">
        <v>265</v>
      </c>
    </row>
    <row r="14" spans="1:13" x14ac:dyDescent="0.25">
      <c r="A14" s="1" t="s">
        <v>19</v>
      </c>
      <c r="B14" s="1" t="s">
        <v>71</v>
      </c>
      <c r="C14" s="1" t="s">
        <v>253</v>
      </c>
      <c r="D14" s="1">
        <v>3.0049112868484501E-4</v>
      </c>
      <c r="E14" s="1">
        <v>2.8269280798582E-2</v>
      </c>
      <c r="F14" s="1">
        <f>-LOG10(_17_4_2_vs_17_1_8_Reactome[[#This Row],[Column5]])</f>
        <v>1.5486852402964861</v>
      </c>
      <c r="G14" s="1">
        <v>3.7775411913814998</v>
      </c>
      <c r="H14" s="1">
        <f>LOG(_17_4_2_vs_17_1_8_Reactome[[#This Row],[Column8]], 2)</f>
        <v>1.9174474870321465</v>
      </c>
      <c r="I14" s="1">
        <v>30.636207828400298</v>
      </c>
      <c r="J14" s="1" t="s">
        <v>48</v>
      </c>
      <c r="K14" s="1" t="s">
        <v>74</v>
      </c>
      <c r="L14" s="1">
        <v>0.21052631578947401</v>
      </c>
      <c r="M14" s="1" t="s">
        <v>254</v>
      </c>
    </row>
    <row r="15" spans="1:13" x14ac:dyDescent="0.25">
      <c r="A15" s="1" t="s">
        <v>100</v>
      </c>
      <c r="B15" s="1" t="s">
        <v>229</v>
      </c>
      <c r="C15" s="1" t="s">
        <v>230</v>
      </c>
      <c r="D15" s="2">
        <v>1.1151969965817899E-8</v>
      </c>
      <c r="E15" s="2">
        <v>4.5462864227317696E-6</v>
      </c>
      <c r="F15" s="1">
        <f>-LOG10(_17_4_2_vs_17_1_8_Reactome[[#This Row],[Column5]])</f>
        <v>5.3423432065579499</v>
      </c>
      <c r="G15" s="1">
        <v>4.9725901654582598</v>
      </c>
      <c r="H15" s="1">
        <f>LOG(_17_4_2_vs_17_1_8_Reactome[[#This Row],[Column8]], 2)</f>
        <v>2.3139975309544711</v>
      </c>
      <c r="I15" s="1">
        <v>91.056329092678993</v>
      </c>
      <c r="J15" s="1" t="s">
        <v>69</v>
      </c>
      <c r="K15" s="1" t="s">
        <v>304</v>
      </c>
      <c r="L15" s="1">
        <v>0.25842696629213502</v>
      </c>
      <c r="M15" s="1" t="s">
        <v>231</v>
      </c>
    </row>
    <row r="16" spans="1:13" x14ac:dyDescent="0.25">
      <c r="A16" s="1" t="s">
        <v>65</v>
      </c>
      <c r="B16" s="1" t="s">
        <v>120</v>
      </c>
      <c r="C16" s="1" t="s">
        <v>232</v>
      </c>
      <c r="D16" s="2">
        <v>2.65759099460316E-8</v>
      </c>
      <c r="E16" s="2">
        <v>8.1255844659991707E-6</v>
      </c>
      <c r="F16" s="1">
        <f>-LOG10(_17_4_2_vs_17_1_8_Reactome[[#This Row],[Column5]])</f>
        <v>5.0901453908131886</v>
      </c>
      <c r="G16" s="1">
        <v>5.4796657053734297</v>
      </c>
      <c r="H16" s="1">
        <f>LOG(_17_4_2_vs_17_1_8_Reactome[[#This Row],[Column8]], 2)</f>
        <v>2.454087882253158</v>
      </c>
      <c r="I16" s="1">
        <v>95.583237297678295</v>
      </c>
      <c r="J16" s="1" t="s">
        <v>46</v>
      </c>
      <c r="K16" s="1" t="s">
        <v>277</v>
      </c>
      <c r="L16" s="1">
        <v>0.27777777777777801</v>
      </c>
      <c r="M16" s="1" t="s">
        <v>233</v>
      </c>
    </row>
    <row r="17" spans="1:13" x14ac:dyDescent="0.25">
      <c r="A17" s="1" t="s">
        <v>61</v>
      </c>
      <c r="B17" s="1" t="s">
        <v>101</v>
      </c>
      <c r="C17" s="1" t="s">
        <v>102</v>
      </c>
      <c r="D17" s="2">
        <v>7.1092545328777304E-7</v>
      </c>
      <c r="E17" s="1">
        <v>1.73892365874189E-4</v>
      </c>
      <c r="F17" s="1">
        <f>-LOG10(_17_4_2_vs_17_1_8_Reactome[[#This Row],[Column5]])</f>
        <v>3.7597194837332824</v>
      </c>
      <c r="G17" s="1">
        <v>6.41200894282977</v>
      </c>
      <c r="H17" s="1">
        <f>LOG(_17_4_2_vs_17_1_8_Reactome[[#This Row],[Column8]], 2)</f>
        <v>2.6807764376208398</v>
      </c>
      <c r="I17" s="1">
        <v>90.772875846220799</v>
      </c>
      <c r="J17" s="1" t="s">
        <v>89</v>
      </c>
      <c r="K17" s="1" t="s">
        <v>104</v>
      </c>
      <c r="L17" s="1">
        <v>0.31111111111111101</v>
      </c>
      <c r="M17" s="1" t="s">
        <v>234</v>
      </c>
    </row>
    <row r="18" spans="1:13" x14ac:dyDescent="0.25">
      <c r="A18" s="1" t="s">
        <v>23</v>
      </c>
      <c r="B18" s="1" t="s">
        <v>258</v>
      </c>
      <c r="C18" s="1" t="s">
        <v>259</v>
      </c>
      <c r="D18" s="1">
        <v>3.7865244494523999E-4</v>
      </c>
      <c r="E18" s="1">
        <v>3.0872796011201901E-2</v>
      </c>
      <c r="F18" s="1">
        <f>-LOG10(_17_4_2_vs_17_1_8_Reactome[[#This Row],[Column5]])</f>
        <v>1.5104240366258361</v>
      </c>
      <c r="G18" s="1">
        <v>8.4767600302800901</v>
      </c>
      <c r="H18" s="1">
        <f>LOG(_17_4_2_vs_17_1_8_Reactome[[#This Row],[Column8]], 2)</f>
        <v>3.0835129462233621</v>
      </c>
      <c r="I18" s="1">
        <v>66.787475139081394</v>
      </c>
      <c r="J18" s="1" t="s">
        <v>38</v>
      </c>
      <c r="K18" s="1" t="s">
        <v>96</v>
      </c>
      <c r="L18" s="1">
        <v>0.375</v>
      </c>
      <c r="M18" s="1" t="s">
        <v>260</v>
      </c>
    </row>
    <row r="19" spans="1:13" x14ac:dyDescent="0.25">
      <c r="A19" s="1" t="s">
        <v>46</v>
      </c>
      <c r="B19" s="1" t="s">
        <v>271</v>
      </c>
      <c r="C19" s="1" t="s">
        <v>139</v>
      </c>
      <c r="D19" s="1">
        <v>1.85507352155183E-3</v>
      </c>
      <c r="E19" s="1">
        <v>0.113437745842894</v>
      </c>
      <c r="F19" s="1">
        <f>-LOG10(_17_4_2_vs_17_1_8_Reactome[[#This Row],[Column5]])</f>
        <v>0.94524241207743243</v>
      </c>
      <c r="G19" s="1">
        <v>11.2882842025699</v>
      </c>
      <c r="H19" s="1">
        <f>LOG(_17_4_2_vs_17_1_8_Reactome[[#This Row],[Column8]], 2)</f>
        <v>3.4967543107981021</v>
      </c>
      <c r="I19" s="1">
        <v>71.001399343493802</v>
      </c>
      <c r="J19" s="1" t="s">
        <v>65</v>
      </c>
      <c r="K19" s="1" t="s">
        <v>42</v>
      </c>
      <c r="L19" s="1">
        <v>0.44444444444444398</v>
      </c>
      <c r="M19" s="1" t="s">
        <v>268</v>
      </c>
    </row>
    <row r="20" spans="1:13" x14ac:dyDescent="0.25">
      <c r="A20" s="1" t="s">
        <v>42</v>
      </c>
      <c r="B20" s="1" t="s">
        <v>243</v>
      </c>
      <c r="C20" s="1" t="s">
        <v>244</v>
      </c>
      <c r="D20" s="2">
        <v>9.6471258655545406E-5</v>
      </c>
      <c r="E20" s="1">
        <v>1.31093721484147E-2</v>
      </c>
      <c r="F20" s="1">
        <f>-LOG10(_17_4_2_vs_17_1_8_Reactome[[#This Row],[Column5]])</f>
        <v>1.8824181076240609</v>
      </c>
      <c r="G20" s="1">
        <v>12.1116037633827</v>
      </c>
      <c r="H20" s="1">
        <f>LOG(_17_4_2_vs_17_1_8_Reactome[[#This Row],[Column8]], 2)</f>
        <v>3.5983180076722605</v>
      </c>
      <c r="I20" s="1">
        <v>111.987103200397</v>
      </c>
      <c r="J20" s="1" t="s">
        <v>38</v>
      </c>
      <c r="K20" s="1" t="s">
        <v>19</v>
      </c>
      <c r="L20" s="1">
        <v>0.46153846153846201</v>
      </c>
      <c r="M20" s="1" t="s">
        <v>245</v>
      </c>
    </row>
    <row r="21" spans="1:13" x14ac:dyDescent="0.25">
      <c r="A21" s="1" t="s">
        <v>75</v>
      </c>
      <c r="B21" s="1" t="s">
        <v>266</v>
      </c>
      <c r="C21" s="1" t="s">
        <v>267</v>
      </c>
      <c r="D21" s="1">
        <v>1.0876253629795701E-3</v>
      </c>
      <c r="E21" s="1">
        <v>7.3898101051334306E-2</v>
      </c>
      <c r="F21" s="1">
        <f>-LOG10(_17_4_2_vs_17_1_8_Reactome[[#This Row],[Column5]])</f>
        <v>1.1313667214634013</v>
      </c>
      <c r="G21" s="1">
        <v>14.1111111111111</v>
      </c>
      <c r="H21" s="1">
        <f>LOG(_17_4_2_vs_17_1_8_Reactome[[#This Row],[Column8]], 2)</f>
        <v>3.8187596853298524</v>
      </c>
      <c r="I21" s="1">
        <v>96.290814746495201</v>
      </c>
      <c r="J21" s="1" t="s">
        <v>65</v>
      </c>
      <c r="K21" s="1" t="s">
        <v>91</v>
      </c>
      <c r="L21" s="1">
        <v>0.5</v>
      </c>
      <c r="M21" s="1" t="s">
        <v>268</v>
      </c>
    </row>
    <row r="22" spans="1:13" x14ac:dyDescent="0.25">
      <c r="A22" s="1" t="s">
        <v>29</v>
      </c>
      <c r="B22" s="1" t="s">
        <v>246</v>
      </c>
      <c r="C22" s="1" t="s">
        <v>247</v>
      </c>
      <c r="D22" s="1">
        <v>1.28320426108094E-4</v>
      </c>
      <c r="E22" s="1">
        <v>1.56935881130199E-2</v>
      </c>
      <c r="F22" s="1">
        <f>-LOG10(_17_4_2_vs_17_1_8_Reactome[[#This Row],[Column5]])</f>
        <v>1.8042777498783125</v>
      </c>
      <c r="G22" s="1">
        <v>17.652231467473499</v>
      </c>
      <c r="H22" s="1">
        <f>LOG(_17_4_2_vs_17_1_8_Reactome[[#This Row],[Column8]], 2)</f>
        <v>4.1417786649881991</v>
      </c>
      <c r="I22" s="1">
        <v>158.18129478030201</v>
      </c>
      <c r="J22" s="1" t="s">
        <v>61</v>
      </c>
      <c r="K22" s="1" t="s">
        <v>42</v>
      </c>
      <c r="L22" s="1">
        <v>0.55555555555555602</v>
      </c>
      <c r="M22" s="1" t="s">
        <v>248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u Y N L W Y 5 S o r y l A A A A 9 Q A A A B I A H A B D b 2 5 m a W c v U G F j a 2 F n Z S 5 4 b W w g o h g A K K A U A A A A A A A A A A A A A A A A A A A A A A A A A A A A h Y 8 x D o I w G I W v Q r r T l h K j I T 9 l c D K R x I T E u D a l Q i M U Q 4 v l b g 4 e y S u I U d T N 8 X 3 v G 9 6 7 X 2 + Q j W 0 T X F R v d W d S F G G K A m V k V 2 p T p W h w x 3 C F M g 4 7 I U + i U s E k G 5 u M t k x R 7 d w 5 I c R 7 j 3 2 M u 7 4 i j N K I H P J t I W v V C v S R 9 X 8 5 1 M Y 6 Y a R C H P a v M Z z h K I 7 x Y o k p k J l B r s 2 3 Z 9 P c Z / s D Y T 0 0 b u g V 1 z b c F E D m C O R 9 g T 8 A U E s D B B Q A A g A I A L m D S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g 0 t Z s j c U P W g B A A B N C g A A E w A c A E Z v c m 1 1 b G F z L 1 N l Y 3 R p b 2 4 x L m 0 g o h g A K K A U A A A A A A A A A A A A A A A A A A A A A A A A A A A A 7 Z V B a 8 I w F M f v h X 6 H E C 8 t 1 L J U n W 6 j h 1 G 3 H Q a 6 q T u t Q 2 J 9 0 0 K a u L 5 U J u J 3 X 7 f q R F j O E 7 S X J L 8 X 2 v c v P x K E R K d K k m E 1 s h v b s i 2 c 8 x y m p E Y f + + M l j l m 7 z k h n P A C e a J U B J S E R o G 2 L l M 9 Q F X k C J Y l w 6 X d V U m Q g t X O f C v A j J X W 5 Q I d G 1 / E L Q o 5 x k k 1 Y O 9 5 t w / h p 3 o 0 H g I U o 5 x F f c F l n 8 a B 3 i / A R P / Q J l 1 y s M M V 4 3 4 a / b 8 P X u K S u 9 9 o F k W a p h j y k N U f z i U s 9 E i l R Z B J D 1 v D I n U z U N J W z k A W t w C P P h d I w 1 C s B 4 X 7 q 9 5 S E N 9 e r M t V o N O d y B m S 0 W v y k H f F J u W e U c 4 n v K s + q t 3 8 X 0 a n y e + s 1 r S g r v 6 7 L C t H w q T c e 2 f H A w B s G 3 j T w l o F f G n j b w D s G f m X g 7 M J U M C V m p s j s M P P G t a 1 U / v X n D S 4 2 S f A r A X E C 9 x 9 9 b P r B 2 c e T 9 j H S u T g K G w 8 a O b t 4 W i 5 u T 8 V j u K u 3 p + L 5 v j 5 B J 7 8 A U E s B A i 0 A F A A C A A g A u Y N L W Y 5 S o r y l A A A A 9 Q A A A B I A A A A A A A A A A A A A A A A A A A A A A E N v b m Z p Z y 9 Q Y W N r Y W d l L n h t b F B L A Q I t A B Q A A g A I A L m D S 1 k P y u m r p A A A A O k A A A A T A A A A A A A A A A A A A A A A A P E A A A B b Q 2 9 u d G V u d F 9 U e X B l c 1 0 u e G 1 s U E s B A i 0 A F A A C A A g A u Y N L W b I 3 F D 1 o A Q A A T Q o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j 8 A A A A A A A A I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0 9 f d n N f M T c t M S U y M D h f U m V h Y 3 R v b W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m Q x Z m Y 0 N i 0 4 M D B k L T Q 2 M G E t O T Y 0 N i 0 y Z W Y x O G R j O T c 4 N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0 9 f d n N f M T d f M V 8 4 X 1 J l Y W N 0 b 2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x V D E 1 O j E 4 O j A 4 L j g z O T U 0 M j V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9 f d n N f M T c t M S A 4 X 1 J l Y W N 0 b 2 1 l L 0 F 1 d G 9 S Z W 1 v d m V k Q 2 9 s d W 1 u c z E u e 0 N v b H V t b j E s M H 0 m c X V v d D s s J n F 1 b 3 Q 7 U 2 V j d G l v b j E v S 0 9 f d n N f M T c t M S A 4 X 1 J l Y W N 0 b 2 1 l L 0 F 1 d G 9 S Z W 1 v d m V k Q 2 9 s d W 1 u c z E u e 0 N v b H V t b j I s M X 0 m c X V v d D s s J n F 1 b 3 Q 7 U 2 V j d G l v b j E v S 0 9 f d n N f M T c t M S A 4 X 1 J l Y W N 0 b 2 1 l L 0 F 1 d G 9 S Z W 1 v d m V k Q 2 9 s d W 1 u c z E u e 0 N v b H V t b j M s M n 0 m c X V v d D s s J n F 1 b 3 Q 7 U 2 V j d G l v b j E v S 0 9 f d n N f M T c t M S A 4 X 1 J l Y W N 0 b 2 1 l L 0 F 1 d G 9 S Z W 1 v d m V k Q 2 9 s d W 1 u c z E u e 0 N v b H V t b j Q s M 3 0 m c X V v d D s s J n F 1 b 3 Q 7 U 2 V j d G l v b j E v S 0 9 f d n N f M T c t M S A 4 X 1 J l Y W N 0 b 2 1 l L 0 F 1 d G 9 S Z W 1 v d m V k Q 2 9 s d W 1 u c z E u e 0 N v b H V t b j U s N H 0 m c X V v d D s s J n F 1 b 3 Q 7 U 2 V j d G l v b j E v S 0 9 f d n N f M T c t M S A 4 X 1 J l Y W N 0 b 2 1 l L 0 F 1 d G 9 S Z W 1 v d m V k Q 2 9 s d W 1 u c z E u e 0 N v b H V t b j Y s N X 0 m c X V v d D s s J n F 1 b 3 Q 7 U 2 V j d G l v b j E v S 0 9 f d n N f M T c t M S A 4 X 1 J l Y W N 0 b 2 1 l L 0 F 1 d G 9 S Z W 1 v d m V k Q 2 9 s d W 1 u c z E u e 0 N v b H V t b j c s N n 0 m c X V v d D s s J n F 1 b 3 Q 7 U 2 V j d G l v b j E v S 0 9 f d n N f M T c t M S A 4 X 1 J l Y W N 0 b 2 1 l L 0 F 1 d G 9 S Z W 1 v d m V k Q 2 9 s d W 1 u c z E u e 0 N v b H V t b j g s N 3 0 m c X V v d D s s J n F 1 b 3 Q 7 U 2 V j d G l v b j E v S 0 9 f d n N f M T c t M S A 4 X 1 J l Y W N 0 b 2 1 l L 0 F 1 d G 9 S Z W 1 v d m V k Q 2 9 s d W 1 u c z E u e 0 N v b H V t b j k s O H 0 m c X V v d D s s J n F 1 b 3 Q 7 U 2 V j d G l v b j E v S 0 9 f d n N f M T c t M S A 4 X 1 J l Y W N 0 b 2 1 l L 0 F 1 d G 9 S Z W 1 v d m V k Q 2 9 s d W 1 u c z E u e 0 N v b H V t b j E w L D l 9 J n F 1 b 3 Q 7 L C Z x d W 9 0 O 1 N l Y 3 R p b 2 4 x L 0 t P X 3 Z z X z E 3 L T E g O F 9 S Z W F j d G 9 t Z S 9 B d X R v U m V t b 3 Z l Z E N v b H V t b n M x L n t D b 2 x 1 b W 4 x M S w x M H 0 m c X V v d D s s J n F 1 b 3 Q 7 U 2 V j d G l v b j E v S 0 9 f d n N f M T c t M S A 4 X 1 J l Y W N 0 b 2 1 l L 0 F 1 d G 9 S Z W 1 v d m V k Q 2 9 s d W 1 u c z E u e 0 N v b H V t b j E y L D E x f S Z x d W 9 0 O y w m c X V v d D t T Z W N 0 a W 9 u M S 9 L T 1 9 2 c 1 8 x N y 0 x I D h f U m V h Y 3 R v b W U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T 1 9 2 c 1 8 x N y 0 x I D h f U m V h Y 3 R v b W U v Q X V 0 b 1 J l b W 9 2 Z W R D b 2 x 1 b W 5 z M S 5 7 Q 2 9 s d W 1 u M S w w f S Z x d W 9 0 O y w m c X V v d D t T Z W N 0 a W 9 u M S 9 L T 1 9 2 c 1 8 x N y 0 x I D h f U m V h Y 3 R v b W U v Q X V 0 b 1 J l b W 9 2 Z W R D b 2 x 1 b W 5 z M S 5 7 Q 2 9 s d W 1 u M i w x f S Z x d W 9 0 O y w m c X V v d D t T Z W N 0 a W 9 u M S 9 L T 1 9 2 c 1 8 x N y 0 x I D h f U m V h Y 3 R v b W U v Q X V 0 b 1 J l b W 9 2 Z W R D b 2 x 1 b W 5 z M S 5 7 Q 2 9 s d W 1 u M y w y f S Z x d W 9 0 O y w m c X V v d D t T Z W N 0 a W 9 u M S 9 L T 1 9 2 c 1 8 x N y 0 x I D h f U m V h Y 3 R v b W U v Q X V 0 b 1 J l b W 9 2 Z W R D b 2 x 1 b W 5 z M S 5 7 Q 2 9 s d W 1 u N C w z f S Z x d W 9 0 O y w m c X V v d D t T Z W N 0 a W 9 u M S 9 L T 1 9 2 c 1 8 x N y 0 x I D h f U m V h Y 3 R v b W U v Q X V 0 b 1 J l b W 9 2 Z W R D b 2 x 1 b W 5 z M S 5 7 Q 2 9 s d W 1 u N S w 0 f S Z x d W 9 0 O y w m c X V v d D t T Z W N 0 a W 9 u M S 9 L T 1 9 2 c 1 8 x N y 0 x I D h f U m V h Y 3 R v b W U v Q X V 0 b 1 J l b W 9 2 Z W R D b 2 x 1 b W 5 z M S 5 7 Q 2 9 s d W 1 u N i w 1 f S Z x d W 9 0 O y w m c X V v d D t T Z W N 0 a W 9 u M S 9 L T 1 9 2 c 1 8 x N y 0 x I D h f U m V h Y 3 R v b W U v Q X V 0 b 1 J l b W 9 2 Z W R D b 2 x 1 b W 5 z M S 5 7 Q 2 9 s d W 1 u N y w 2 f S Z x d W 9 0 O y w m c X V v d D t T Z W N 0 a W 9 u M S 9 L T 1 9 2 c 1 8 x N y 0 x I D h f U m V h Y 3 R v b W U v Q X V 0 b 1 J l b W 9 2 Z W R D b 2 x 1 b W 5 z M S 5 7 Q 2 9 s d W 1 u O C w 3 f S Z x d W 9 0 O y w m c X V v d D t T Z W N 0 a W 9 u M S 9 L T 1 9 2 c 1 8 x N y 0 x I D h f U m V h Y 3 R v b W U v Q X V 0 b 1 J l b W 9 2 Z W R D b 2 x 1 b W 5 z M S 5 7 Q 2 9 s d W 1 u O S w 4 f S Z x d W 9 0 O y w m c X V v d D t T Z W N 0 a W 9 u M S 9 L T 1 9 2 c 1 8 x N y 0 x I D h f U m V h Y 3 R v b W U v Q X V 0 b 1 J l b W 9 2 Z W R D b 2 x 1 b W 5 z M S 5 7 Q 2 9 s d W 1 u M T A s O X 0 m c X V v d D s s J n F 1 b 3 Q 7 U 2 V j d G l v b j E v S 0 9 f d n N f M T c t M S A 4 X 1 J l Y W N 0 b 2 1 l L 0 F 1 d G 9 S Z W 1 v d m V k Q 2 9 s d W 1 u c z E u e 0 N v b H V t b j E x L D E w f S Z x d W 9 0 O y w m c X V v d D t T Z W N 0 a W 9 u M S 9 L T 1 9 2 c 1 8 x N y 0 x I D h f U m V h Y 3 R v b W U v Q X V 0 b 1 J l b W 9 2 Z W R D b 2 x 1 b W 5 z M S 5 7 Q 2 9 s d W 1 u M T I s M T F 9 J n F 1 b 3 Q 7 L C Z x d W 9 0 O 1 N l Y 3 R p b 2 4 x L 0 t P X 3 Z z X z E 3 L T E g O F 9 S Z W F j d G 9 t Z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P X 3 Z z X z E 3 L T E l M j A 4 X 1 J l Y W N 0 b 2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X 3 Z z X z E 3 L T E l M j A 4 X 1 J l Y W N 0 b 2 1 l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1 9 2 c 1 8 x N y 0 0 J T I w M l 9 S Z W F j d G 9 t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N m J j N G Y y L W Y z N z A t N G M w Z C 1 h N z Q 2 L T N l M j Z i Y T B k Z T N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T 1 9 2 c 1 8 x N 1 8 0 X z J f U m V h Y 3 R v b W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F U M T Y 6 M j g 6 M z Y u N D U 5 N D Y 1 N V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T 1 9 2 c 1 8 x N y 0 0 I D J f U m V h Y 3 R v b W U g K D I p L 0 F 1 d G 9 S Z W 1 v d m V k Q 2 9 s d W 1 u c z E u e 0 N v b H V t b j E s M H 0 m c X V v d D s s J n F 1 b 3 Q 7 U 2 V j d G l v b j E v S 0 9 f d n N f M T c t N C A y X 1 J l Y W N 0 b 2 1 l I C g y K S 9 B d X R v U m V t b 3 Z l Z E N v b H V t b n M x L n t D b 2 x 1 b W 4 y L D F 9 J n F 1 b 3 Q 7 L C Z x d W 9 0 O 1 N l Y 3 R p b 2 4 x L 0 t P X 3 Z z X z E 3 L T Q g M l 9 S Z W F j d G 9 t Z S A o M i k v Q X V 0 b 1 J l b W 9 2 Z W R D b 2 x 1 b W 5 z M S 5 7 Q 2 9 s d W 1 u M y w y f S Z x d W 9 0 O y w m c X V v d D t T Z W N 0 a W 9 u M S 9 L T 1 9 2 c 1 8 x N y 0 0 I D J f U m V h Y 3 R v b W U g K D I p L 0 F 1 d G 9 S Z W 1 v d m V k Q 2 9 s d W 1 u c z E u e 0 N v b H V t b j Q s M 3 0 m c X V v d D s s J n F 1 b 3 Q 7 U 2 V j d G l v b j E v S 0 9 f d n N f M T c t N C A y X 1 J l Y W N 0 b 2 1 l I C g y K S 9 B d X R v U m V t b 3 Z l Z E N v b H V t b n M x L n t D b 2 x 1 b W 4 1 L D R 9 J n F 1 b 3 Q 7 L C Z x d W 9 0 O 1 N l Y 3 R p b 2 4 x L 0 t P X 3 Z z X z E 3 L T Q g M l 9 S Z W F j d G 9 t Z S A o M i k v Q X V 0 b 1 J l b W 9 2 Z W R D b 2 x 1 b W 5 z M S 5 7 Q 2 9 s d W 1 u N i w 1 f S Z x d W 9 0 O y w m c X V v d D t T Z W N 0 a W 9 u M S 9 L T 1 9 2 c 1 8 x N y 0 0 I D J f U m V h Y 3 R v b W U g K D I p L 0 F 1 d G 9 S Z W 1 v d m V k Q 2 9 s d W 1 u c z E u e 0 N v b H V t b j c s N n 0 m c X V v d D s s J n F 1 b 3 Q 7 U 2 V j d G l v b j E v S 0 9 f d n N f M T c t N C A y X 1 J l Y W N 0 b 2 1 l I C g y K S 9 B d X R v U m V t b 3 Z l Z E N v b H V t b n M x L n t D b 2 x 1 b W 4 4 L D d 9 J n F 1 b 3 Q 7 L C Z x d W 9 0 O 1 N l Y 3 R p b 2 4 x L 0 t P X 3 Z z X z E 3 L T Q g M l 9 S Z W F j d G 9 t Z S A o M i k v Q X V 0 b 1 J l b W 9 2 Z W R D b 2 x 1 b W 5 z M S 5 7 Q 2 9 s d W 1 u O S w 4 f S Z x d W 9 0 O y w m c X V v d D t T Z W N 0 a W 9 u M S 9 L T 1 9 2 c 1 8 x N y 0 0 I D J f U m V h Y 3 R v b W U g K D I p L 0 F 1 d G 9 S Z W 1 v d m V k Q 2 9 s d W 1 u c z E u e 0 N v b H V t b j E w L D l 9 J n F 1 b 3 Q 7 L C Z x d W 9 0 O 1 N l Y 3 R p b 2 4 x L 0 t P X 3 Z z X z E 3 L T Q g M l 9 S Z W F j d G 9 t Z S A o M i k v Q X V 0 b 1 J l b W 9 2 Z W R D b 2 x 1 b W 5 z M S 5 7 Q 2 9 s d W 1 u M T E s M T B 9 J n F 1 b 3 Q 7 L C Z x d W 9 0 O 1 N l Y 3 R p b 2 4 x L 0 t P X 3 Z z X z E 3 L T Q g M l 9 S Z W F j d G 9 t Z S A o M i k v Q X V 0 b 1 J l b W 9 2 Z W R D b 2 x 1 b W 5 z M S 5 7 Q 2 9 s d W 1 u M T I s M T F 9 J n F 1 b 3 Q 7 L C Z x d W 9 0 O 1 N l Y 3 R p b 2 4 x L 0 t P X 3 Z z X z E 3 L T Q g M l 9 S Z W F j d G 9 t Z S A o M i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T 1 9 2 c 1 8 x N y 0 0 I D J f U m V h Y 3 R v b W U g K D I p L 0 F 1 d G 9 S Z W 1 v d m V k Q 2 9 s d W 1 u c z E u e 0 N v b H V t b j E s M H 0 m c X V v d D s s J n F 1 b 3 Q 7 U 2 V j d G l v b j E v S 0 9 f d n N f M T c t N C A y X 1 J l Y W N 0 b 2 1 l I C g y K S 9 B d X R v U m V t b 3 Z l Z E N v b H V t b n M x L n t D b 2 x 1 b W 4 y L D F 9 J n F 1 b 3 Q 7 L C Z x d W 9 0 O 1 N l Y 3 R p b 2 4 x L 0 t P X 3 Z z X z E 3 L T Q g M l 9 S Z W F j d G 9 t Z S A o M i k v Q X V 0 b 1 J l b W 9 2 Z W R D b 2 x 1 b W 5 z M S 5 7 Q 2 9 s d W 1 u M y w y f S Z x d W 9 0 O y w m c X V v d D t T Z W N 0 a W 9 u M S 9 L T 1 9 2 c 1 8 x N y 0 0 I D J f U m V h Y 3 R v b W U g K D I p L 0 F 1 d G 9 S Z W 1 v d m V k Q 2 9 s d W 1 u c z E u e 0 N v b H V t b j Q s M 3 0 m c X V v d D s s J n F 1 b 3 Q 7 U 2 V j d G l v b j E v S 0 9 f d n N f M T c t N C A y X 1 J l Y W N 0 b 2 1 l I C g y K S 9 B d X R v U m V t b 3 Z l Z E N v b H V t b n M x L n t D b 2 x 1 b W 4 1 L D R 9 J n F 1 b 3 Q 7 L C Z x d W 9 0 O 1 N l Y 3 R p b 2 4 x L 0 t P X 3 Z z X z E 3 L T Q g M l 9 S Z W F j d G 9 t Z S A o M i k v Q X V 0 b 1 J l b W 9 2 Z W R D b 2 x 1 b W 5 z M S 5 7 Q 2 9 s d W 1 u N i w 1 f S Z x d W 9 0 O y w m c X V v d D t T Z W N 0 a W 9 u M S 9 L T 1 9 2 c 1 8 x N y 0 0 I D J f U m V h Y 3 R v b W U g K D I p L 0 F 1 d G 9 S Z W 1 v d m V k Q 2 9 s d W 1 u c z E u e 0 N v b H V t b j c s N n 0 m c X V v d D s s J n F 1 b 3 Q 7 U 2 V j d G l v b j E v S 0 9 f d n N f M T c t N C A y X 1 J l Y W N 0 b 2 1 l I C g y K S 9 B d X R v U m V t b 3 Z l Z E N v b H V t b n M x L n t D b 2 x 1 b W 4 4 L D d 9 J n F 1 b 3 Q 7 L C Z x d W 9 0 O 1 N l Y 3 R p b 2 4 x L 0 t P X 3 Z z X z E 3 L T Q g M l 9 S Z W F j d G 9 t Z S A o M i k v Q X V 0 b 1 J l b W 9 2 Z W R D b 2 x 1 b W 5 z M S 5 7 Q 2 9 s d W 1 u O S w 4 f S Z x d W 9 0 O y w m c X V v d D t T Z W N 0 a W 9 u M S 9 L T 1 9 2 c 1 8 x N y 0 0 I D J f U m V h Y 3 R v b W U g K D I p L 0 F 1 d G 9 S Z W 1 v d m V k Q 2 9 s d W 1 u c z E u e 0 N v b H V t b j E w L D l 9 J n F 1 b 3 Q 7 L C Z x d W 9 0 O 1 N l Y 3 R p b 2 4 x L 0 t P X 3 Z z X z E 3 L T Q g M l 9 S Z W F j d G 9 t Z S A o M i k v Q X V 0 b 1 J l b W 9 2 Z W R D b 2 x 1 b W 5 z M S 5 7 Q 2 9 s d W 1 u M T E s M T B 9 J n F 1 b 3 Q 7 L C Z x d W 9 0 O 1 N l Y 3 R p b 2 4 x L 0 t P X 3 Z z X z E 3 L T Q g M l 9 S Z W F j d G 9 t Z S A o M i k v Q X V 0 b 1 J l b W 9 2 Z W R D b 2 x 1 b W 5 z M S 5 7 Q 2 9 s d W 1 u M T I s M T F 9 J n F 1 b 3 Q 7 L C Z x d W 9 0 O 1 N l Y 3 R p b 2 4 x L 0 t P X 3 Z z X z E 3 L T Q g M l 9 S Z W F j d G 9 t Z S A o M i k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T 1 9 2 c 1 8 x N y 0 0 J T I w M l 9 S Z W F j d G 9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1 9 2 c 1 8 x N y 0 0 J T I w M l 9 S Z W F j d G 9 t Z S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9 f d n N f Q 3 R y b F 9 S Z W F j d G 9 t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m N T Y x N W E 3 L T M 2 Y j Y t N D E w M C 1 i M D d h L W M 3 M m Y y Y T c x Y j M w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T 1 9 2 c 1 9 D d H J s X 1 J l Y W N 0 b 2 1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x V D E 2 O j I 5 O j A z L j U 2 O D Y z M j F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9 f d n N f Q 3 R y b F 9 S Z W F j d G 9 t Z S A o M i k v Q X V 0 b 1 J l b W 9 2 Z W R D b 2 x 1 b W 5 z M S 5 7 Q 2 9 s d W 1 u M S w w f S Z x d W 9 0 O y w m c X V v d D t T Z W N 0 a W 9 u M S 9 L T 1 9 2 c 1 9 D d H J s X 1 J l Y W N 0 b 2 1 l I C g y K S 9 B d X R v U m V t b 3 Z l Z E N v b H V t b n M x L n t D b 2 x 1 b W 4 y L D F 9 J n F 1 b 3 Q 7 L C Z x d W 9 0 O 1 N l Y 3 R p b 2 4 x L 0 t P X 3 Z z X 0 N 0 c m x f U m V h Y 3 R v b W U g K D I p L 0 F 1 d G 9 S Z W 1 v d m V k Q 2 9 s d W 1 u c z E u e 0 N v b H V t b j M s M n 0 m c X V v d D s s J n F 1 b 3 Q 7 U 2 V j d G l v b j E v S 0 9 f d n N f Q 3 R y b F 9 S Z W F j d G 9 t Z S A o M i k v Q X V 0 b 1 J l b W 9 2 Z W R D b 2 x 1 b W 5 z M S 5 7 Q 2 9 s d W 1 u N C w z f S Z x d W 9 0 O y w m c X V v d D t T Z W N 0 a W 9 u M S 9 L T 1 9 2 c 1 9 D d H J s X 1 J l Y W N 0 b 2 1 l I C g y K S 9 B d X R v U m V t b 3 Z l Z E N v b H V t b n M x L n t D b 2 x 1 b W 4 1 L D R 9 J n F 1 b 3 Q 7 L C Z x d W 9 0 O 1 N l Y 3 R p b 2 4 x L 0 t P X 3 Z z X 0 N 0 c m x f U m V h Y 3 R v b W U g K D I p L 0 F 1 d G 9 S Z W 1 v d m V k Q 2 9 s d W 1 u c z E u e 0 N v b H V t b j Y s N X 0 m c X V v d D s s J n F 1 b 3 Q 7 U 2 V j d G l v b j E v S 0 9 f d n N f Q 3 R y b F 9 S Z W F j d G 9 t Z S A o M i k v Q X V 0 b 1 J l b W 9 2 Z W R D b 2 x 1 b W 5 z M S 5 7 Q 2 9 s d W 1 u N y w 2 f S Z x d W 9 0 O y w m c X V v d D t T Z W N 0 a W 9 u M S 9 L T 1 9 2 c 1 9 D d H J s X 1 J l Y W N 0 b 2 1 l I C g y K S 9 B d X R v U m V t b 3 Z l Z E N v b H V t b n M x L n t D b 2 x 1 b W 4 4 L D d 9 J n F 1 b 3 Q 7 L C Z x d W 9 0 O 1 N l Y 3 R p b 2 4 x L 0 t P X 3 Z z X 0 N 0 c m x f U m V h Y 3 R v b W U g K D I p L 0 F 1 d G 9 S Z W 1 v d m V k Q 2 9 s d W 1 u c z E u e 0 N v b H V t b j k s O H 0 m c X V v d D s s J n F 1 b 3 Q 7 U 2 V j d G l v b j E v S 0 9 f d n N f Q 3 R y b F 9 S Z W F j d G 9 t Z S A o M i k v Q X V 0 b 1 J l b W 9 2 Z W R D b 2 x 1 b W 5 z M S 5 7 Q 2 9 s d W 1 u M T A s O X 0 m c X V v d D s s J n F 1 b 3 Q 7 U 2 V j d G l v b j E v S 0 9 f d n N f Q 3 R y b F 9 S Z W F j d G 9 t Z S A o M i k v Q X V 0 b 1 J l b W 9 2 Z W R D b 2 x 1 b W 5 z M S 5 7 Q 2 9 s d W 1 u M T E s M T B 9 J n F 1 b 3 Q 7 L C Z x d W 9 0 O 1 N l Y 3 R p b 2 4 x L 0 t P X 3 Z z X 0 N 0 c m x f U m V h Y 3 R v b W U g K D I p L 0 F 1 d G 9 S Z W 1 v d m V k Q 2 9 s d W 1 u c z E u e 0 N v b H V t b j E y L D E x f S Z x d W 9 0 O y w m c X V v d D t T Z W N 0 a W 9 u M S 9 L T 1 9 2 c 1 9 D d H J s X 1 J l Y W N 0 b 2 1 l I C g y K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t P X 3 Z z X 0 N 0 c m x f U m V h Y 3 R v b W U g K D I p L 0 F 1 d G 9 S Z W 1 v d m V k Q 2 9 s d W 1 u c z E u e 0 N v b H V t b j E s M H 0 m c X V v d D s s J n F 1 b 3 Q 7 U 2 V j d G l v b j E v S 0 9 f d n N f Q 3 R y b F 9 S Z W F j d G 9 t Z S A o M i k v Q X V 0 b 1 J l b W 9 2 Z W R D b 2 x 1 b W 5 z M S 5 7 Q 2 9 s d W 1 u M i w x f S Z x d W 9 0 O y w m c X V v d D t T Z W N 0 a W 9 u M S 9 L T 1 9 2 c 1 9 D d H J s X 1 J l Y W N 0 b 2 1 l I C g y K S 9 B d X R v U m V t b 3 Z l Z E N v b H V t b n M x L n t D b 2 x 1 b W 4 z L D J 9 J n F 1 b 3 Q 7 L C Z x d W 9 0 O 1 N l Y 3 R p b 2 4 x L 0 t P X 3 Z z X 0 N 0 c m x f U m V h Y 3 R v b W U g K D I p L 0 F 1 d G 9 S Z W 1 v d m V k Q 2 9 s d W 1 u c z E u e 0 N v b H V t b j Q s M 3 0 m c X V v d D s s J n F 1 b 3 Q 7 U 2 V j d G l v b j E v S 0 9 f d n N f Q 3 R y b F 9 S Z W F j d G 9 t Z S A o M i k v Q X V 0 b 1 J l b W 9 2 Z W R D b 2 x 1 b W 5 z M S 5 7 Q 2 9 s d W 1 u N S w 0 f S Z x d W 9 0 O y w m c X V v d D t T Z W N 0 a W 9 u M S 9 L T 1 9 2 c 1 9 D d H J s X 1 J l Y W N 0 b 2 1 l I C g y K S 9 B d X R v U m V t b 3 Z l Z E N v b H V t b n M x L n t D b 2 x 1 b W 4 2 L D V 9 J n F 1 b 3 Q 7 L C Z x d W 9 0 O 1 N l Y 3 R p b 2 4 x L 0 t P X 3 Z z X 0 N 0 c m x f U m V h Y 3 R v b W U g K D I p L 0 F 1 d G 9 S Z W 1 v d m V k Q 2 9 s d W 1 u c z E u e 0 N v b H V t b j c s N n 0 m c X V v d D s s J n F 1 b 3 Q 7 U 2 V j d G l v b j E v S 0 9 f d n N f Q 3 R y b F 9 S Z W F j d G 9 t Z S A o M i k v Q X V 0 b 1 J l b W 9 2 Z W R D b 2 x 1 b W 5 z M S 5 7 Q 2 9 s d W 1 u O C w 3 f S Z x d W 9 0 O y w m c X V v d D t T Z W N 0 a W 9 u M S 9 L T 1 9 2 c 1 9 D d H J s X 1 J l Y W N 0 b 2 1 l I C g y K S 9 B d X R v U m V t b 3 Z l Z E N v b H V t b n M x L n t D b 2 x 1 b W 4 5 L D h 9 J n F 1 b 3 Q 7 L C Z x d W 9 0 O 1 N l Y 3 R p b 2 4 x L 0 t P X 3 Z z X 0 N 0 c m x f U m V h Y 3 R v b W U g K D I p L 0 F 1 d G 9 S Z W 1 v d m V k Q 2 9 s d W 1 u c z E u e 0 N v b H V t b j E w L D l 9 J n F 1 b 3 Q 7 L C Z x d W 9 0 O 1 N l Y 3 R p b 2 4 x L 0 t P X 3 Z z X 0 N 0 c m x f U m V h Y 3 R v b W U g K D I p L 0 F 1 d G 9 S Z W 1 v d m V k Q 2 9 s d W 1 u c z E u e 0 N v b H V t b j E x L D E w f S Z x d W 9 0 O y w m c X V v d D t T Z W N 0 a W 9 u M S 9 L T 1 9 2 c 1 9 D d H J s X 1 J l Y W N 0 b 2 1 l I C g y K S 9 B d X R v U m V t b 3 Z l Z E N v b H V t b n M x L n t D b 2 x 1 b W 4 x M i w x M X 0 m c X V v d D s s J n F 1 b 3 Q 7 U 2 V j d G l v b j E v S 0 9 f d n N f Q 3 R y b F 9 S Z W F j d G 9 t Z S A o M i k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T 1 9 2 c 1 9 D d H J s X 1 J l Y W N 0 b 2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X 3 Z z X 0 N 0 c m x f U m V h Y 3 R v b W U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L T Q l M j A y X 3 Z z X z E 3 L T E l M j A 4 X 1 J l Y W N 0 b 2 1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J i N T Z h M T g t Y W J k N C 0 0 N D N m L W J l N z A t Z j U z M m Q 1 N j R j Z T h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N 1 8 0 X z J f d n N f M T d f M V 8 4 X 1 J l Y W N 0 b 2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x V D E 2 O j I 5 O j U w L j A y M z A z N j R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c t N C A y X 3 Z z X z E 3 L T E g O F 9 S Z W F j d G 9 t Z S 9 B d X R v U m V t b 3 Z l Z E N v b H V t b n M x L n t D b 2 x 1 b W 4 x L D B 9 J n F 1 b 3 Q 7 L C Z x d W 9 0 O 1 N l Y 3 R p b 2 4 x L z E 3 L T Q g M l 9 2 c 1 8 x N y 0 x I D h f U m V h Y 3 R v b W U v Q X V 0 b 1 J l b W 9 2 Z W R D b 2 x 1 b W 5 z M S 5 7 Q 2 9 s d W 1 u M i w x f S Z x d W 9 0 O y w m c X V v d D t T Z W N 0 a W 9 u M S 8 x N y 0 0 I D J f d n N f M T c t M S A 4 X 1 J l Y W N 0 b 2 1 l L 0 F 1 d G 9 S Z W 1 v d m V k Q 2 9 s d W 1 u c z E u e 0 N v b H V t b j M s M n 0 m c X V v d D s s J n F 1 b 3 Q 7 U 2 V j d G l v b j E v M T c t N C A y X 3 Z z X z E 3 L T E g O F 9 S Z W F j d G 9 t Z S 9 B d X R v U m V t b 3 Z l Z E N v b H V t b n M x L n t D b 2 x 1 b W 4 0 L D N 9 J n F 1 b 3 Q 7 L C Z x d W 9 0 O 1 N l Y 3 R p b 2 4 x L z E 3 L T Q g M l 9 2 c 1 8 x N y 0 x I D h f U m V h Y 3 R v b W U v Q X V 0 b 1 J l b W 9 2 Z W R D b 2 x 1 b W 5 z M S 5 7 Q 2 9 s d W 1 u N S w 0 f S Z x d W 9 0 O y w m c X V v d D t T Z W N 0 a W 9 u M S 8 x N y 0 0 I D J f d n N f M T c t M S A 4 X 1 J l Y W N 0 b 2 1 l L 0 F 1 d G 9 S Z W 1 v d m V k Q 2 9 s d W 1 u c z E u e 0 N v b H V t b j Y s N X 0 m c X V v d D s s J n F 1 b 3 Q 7 U 2 V j d G l v b j E v M T c t N C A y X 3 Z z X z E 3 L T E g O F 9 S Z W F j d G 9 t Z S 9 B d X R v U m V t b 3 Z l Z E N v b H V t b n M x L n t D b 2 x 1 b W 4 3 L D Z 9 J n F 1 b 3 Q 7 L C Z x d W 9 0 O 1 N l Y 3 R p b 2 4 x L z E 3 L T Q g M l 9 2 c 1 8 x N y 0 x I D h f U m V h Y 3 R v b W U v Q X V 0 b 1 J l b W 9 2 Z W R D b 2 x 1 b W 5 z M S 5 7 Q 2 9 s d W 1 u O C w 3 f S Z x d W 9 0 O y w m c X V v d D t T Z W N 0 a W 9 u M S 8 x N y 0 0 I D J f d n N f M T c t M S A 4 X 1 J l Y W N 0 b 2 1 l L 0 F 1 d G 9 S Z W 1 v d m V k Q 2 9 s d W 1 u c z E u e 0 N v b H V t b j k s O H 0 m c X V v d D s s J n F 1 b 3 Q 7 U 2 V j d G l v b j E v M T c t N C A y X 3 Z z X z E 3 L T E g O F 9 S Z W F j d G 9 t Z S 9 B d X R v U m V t b 3 Z l Z E N v b H V t b n M x L n t D b 2 x 1 b W 4 x M C w 5 f S Z x d W 9 0 O y w m c X V v d D t T Z W N 0 a W 9 u M S 8 x N y 0 0 I D J f d n N f M T c t M S A 4 X 1 J l Y W N 0 b 2 1 l L 0 F 1 d G 9 S Z W 1 v d m V k Q 2 9 s d W 1 u c z E u e 0 N v b H V t b j E x L D E w f S Z x d W 9 0 O y w m c X V v d D t T Z W N 0 a W 9 u M S 8 x N y 0 0 I D J f d n N f M T c t M S A 4 X 1 J l Y W N 0 b 2 1 l L 0 F 1 d G 9 S Z W 1 v d m V k Q 2 9 s d W 1 u c z E u e 0 N v b H V t b j E y L D E x f S Z x d W 9 0 O y w m c X V v d D t T Z W N 0 a W 9 u M S 8 x N y 0 0 I D J f d n N f M T c t M S A 4 X 1 J l Y W N 0 b 2 1 l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T c t N C A y X 3 Z z X z E 3 L T E g O F 9 S Z W F j d G 9 t Z S 9 B d X R v U m V t b 3 Z l Z E N v b H V t b n M x L n t D b 2 x 1 b W 4 x L D B 9 J n F 1 b 3 Q 7 L C Z x d W 9 0 O 1 N l Y 3 R p b 2 4 x L z E 3 L T Q g M l 9 2 c 1 8 x N y 0 x I D h f U m V h Y 3 R v b W U v Q X V 0 b 1 J l b W 9 2 Z W R D b 2 x 1 b W 5 z M S 5 7 Q 2 9 s d W 1 u M i w x f S Z x d W 9 0 O y w m c X V v d D t T Z W N 0 a W 9 u M S 8 x N y 0 0 I D J f d n N f M T c t M S A 4 X 1 J l Y W N 0 b 2 1 l L 0 F 1 d G 9 S Z W 1 v d m V k Q 2 9 s d W 1 u c z E u e 0 N v b H V t b j M s M n 0 m c X V v d D s s J n F 1 b 3 Q 7 U 2 V j d G l v b j E v M T c t N C A y X 3 Z z X z E 3 L T E g O F 9 S Z W F j d G 9 t Z S 9 B d X R v U m V t b 3 Z l Z E N v b H V t b n M x L n t D b 2 x 1 b W 4 0 L D N 9 J n F 1 b 3 Q 7 L C Z x d W 9 0 O 1 N l Y 3 R p b 2 4 x L z E 3 L T Q g M l 9 2 c 1 8 x N y 0 x I D h f U m V h Y 3 R v b W U v Q X V 0 b 1 J l b W 9 2 Z W R D b 2 x 1 b W 5 z M S 5 7 Q 2 9 s d W 1 u N S w 0 f S Z x d W 9 0 O y w m c X V v d D t T Z W N 0 a W 9 u M S 8 x N y 0 0 I D J f d n N f M T c t M S A 4 X 1 J l Y W N 0 b 2 1 l L 0 F 1 d G 9 S Z W 1 v d m V k Q 2 9 s d W 1 u c z E u e 0 N v b H V t b j Y s N X 0 m c X V v d D s s J n F 1 b 3 Q 7 U 2 V j d G l v b j E v M T c t N C A y X 3 Z z X z E 3 L T E g O F 9 S Z W F j d G 9 t Z S 9 B d X R v U m V t b 3 Z l Z E N v b H V t b n M x L n t D b 2 x 1 b W 4 3 L D Z 9 J n F 1 b 3 Q 7 L C Z x d W 9 0 O 1 N l Y 3 R p b 2 4 x L z E 3 L T Q g M l 9 2 c 1 8 x N y 0 x I D h f U m V h Y 3 R v b W U v Q X V 0 b 1 J l b W 9 2 Z W R D b 2 x 1 b W 5 z M S 5 7 Q 2 9 s d W 1 u O C w 3 f S Z x d W 9 0 O y w m c X V v d D t T Z W N 0 a W 9 u M S 8 x N y 0 0 I D J f d n N f M T c t M S A 4 X 1 J l Y W N 0 b 2 1 l L 0 F 1 d G 9 S Z W 1 v d m V k Q 2 9 s d W 1 u c z E u e 0 N v b H V t b j k s O H 0 m c X V v d D s s J n F 1 b 3 Q 7 U 2 V j d G l v b j E v M T c t N C A y X 3 Z z X z E 3 L T E g O F 9 S Z W F j d G 9 t Z S 9 B d X R v U m V t b 3 Z l Z E N v b H V t b n M x L n t D b 2 x 1 b W 4 x M C w 5 f S Z x d W 9 0 O y w m c X V v d D t T Z W N 0 a W 9 u M S 8 x N y 0 0 I D J f d n N f M T c t M S A 4 X 1 J l Y W N 0 b 2 1 l L 0 F 1 d G 9 S Z W 1 v d m V k Q 2 9 s d W 1 u c z E u e 0 N v b H V t b j E x L D E w f S Z x d W 9 0 O y w m c X V v d D t T Z W N 0 a W 9 u M S 8 x N y 0 0 I D J f d n N f M T c t M S A 4 X 1 J l Y W N 0 b 2 1 l L 0 F 1 d G 9 S Z W 1 v d m V k Q 2 9 s d W 1 u c z E u e 0 N v b H V t b j E y L D E x f S Z x d W 9 0 O y w m c X V v d D t T Z W N 0 a W 9 u M S 8 x N y 0 0 I D J f d n N f M T c t M S A 4 X 1 J l Y W N 0 b 2 1 l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c t N C U y M D J f d n N f M T c t M S U y M D h f U m V h Y 3 R v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t N C U y M D J f d n N f M T c t M S U y M D h f U m V h Y 3 R v b W U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D J A w c m / z S o / A H S y H g A w A A A A A A A I A A A A A A B B m A A A A A Q A A I A A A A C 0 P e c 3 E 2 m 8 e J 1 Z x f S 2 J O F d r 7 / 4 U B F d x / u u K 2 o 0 b n p V D A A A A A A 6 A A A A A A g A A I A A A A M g f P Q z S f H r 3 K t 2 j m y 3 W 6 C G Y N M R 8 z i k y e f t 5 m a x S E 3 O x U A A A A A 6 c F 4 w L j P r 9 H b V 3 D P w W A g 9 Q h C O 6 J z O i I M D Z z x 8 5 a p c d Y j 5 d D B N P b p H q + J Y A 5 5 6 m V I 6 q 9 G L V 1 7 G Y R w I V N h b D V d n 1 / i Z 3 i y Y l 0 Z C Q A A a P z N c + Q A A A A G y p J h a 7 r 4 i a 8 Z g c 8 G v t L m k V 8 8 g j 7 g 1 Y 0 M 0 z o 9 E j j g N c g D v 3 5 e + p T x D A y L m M 8 m Y 5 1 G 5 f v F I T x M C D D L 2 r X B 0 R Z z g = < / D a t a M a s h u p > 
</file>

<file path=customXml/itemProps1.xml><?xml version="1.0" encoding="utf-8"?>
<ds:datastoreItem xmlns:ds="http://schemas.openxmlformats.org/officeDocument/2006/customXml" ds:itemID="{5EB8E8D8-7A83-43F9-888C-6229FD7171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KO_vs_17-1 8_Reactome</vt:lpstr>
      <vt:lpstr>KO_vs_17-4 2_Reactome</vt:lpstr>
      <vt:lpstr>KO_vs_Ctrl_Reactome</vt:lpstr>
      <vt:lpstr>17-4 2_vs_17-1 8_Reactome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M. B. Colmant-Larat - HI</dc:creator>
  <cp:lastModifiedBy>Clémence M. B. Colmant-Larat - HI</cp:lastModifiedBy>
  <dcterms:created xsi:type="dcterms:W3CDTF">2024-10-11T15:11:37Z</dcterms:created>
  <dcterms:modified xsi:type="dcterms:W3CDTF">2024-10-11T16:33:43Z</dcterms:modified>
</cp:coreProperties>
</file>