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9420" windowHeight="919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" i="1" l="1"/>
  <c r="E90" i="1"/>
  <c r="T83" i="1"/>
  <c r="R83" i="1"/>
  <c r="P83" i="1"/>
  <c r="T72" i="1"/>
  <c r="R72" i="1"/>
  <c r="P72" i="1"/>
  <c r="T61" i="1"/>
  <c r="R61" i="1"/>
  <c r="P61" i="1"/>
  <c r="T50" i="1"/>
  <c r="R50" i="1"/>
  <c r="P50" i="1"/>
  <c r="T39" i="1"/>
  <c r="R39" i="1"/>
  <c r="P39" i="1"/>
  <c r="J83" i="1"/>
  <c r="H83" i="1"/>
  <c r="F83" i="1"/>
  <c r="J72" i="1"/>
  <c r="H72" i="1"/>
  <c r="F72" i="1"/>
  <c r="J61" i="1"/>
  <c r="H61" i="1"/>
  <c r="F61" i="1"/>
  <c r="J50" i="1"/>
  <c r="H50" i="1"/>
  <c r="F50" i="1"/>
  <c r="J39" i="1"/>
  <c r="H39" i="1"/>
  <c r="F90" i="1" s="1"/>
  <c r="F39" i="1"/>
  <c r="F89" i="1" s="1"/>
  <c r="B12" i="1"/>
  <c r="C7" i="1" s="1"/>
  <c r="F91" i="1" l="1"/>
  <c r="G91" i="1"/>
  <c r="G90" i="1"/>
  <c r="G89" i="1"/>
  <c r="C10" i="1"/>
  <c r="C6" i="1"/>
  <c r="C9" i="1"/>
  <c r="C5" i="1"/>
  <c r="C12" i="1"/>
  <c r="C8" i="1"/>
  <c r="C4" i="1"/>
  <c r="C11" i="1"/>
</calcChain>
</file>

<file path=xl/sharedStrings.xml><?xml version="1.0" encoding="utf-8"?>
<sst xmlns="http://schemas.openxmlformats.org/spreadsheetml/2006/main" count="259" uniqueCount="85">
  <si>
    <t>%</t>
  </si>
  <si>
    <t>Portfolio - Analys av Kriteria</t>
  </si>
  <si>
    <t>Relevans</t>
  </si>
  <si>
    <t>Kundbehov/värde</t>
  </si>
  <si>
    <t>Profit/Intäkt</t>
  </si>
  <si>
    <t>Kvalitet</t>
  </si>
  <si>
    <t>Konkurrenskraft</t>
  </si>
  <si>
    <t>Kostnads/Resurseffektiv</t>
  </si>
  <si>
    <t>Juridisk adapterbar</t>
  </si>
  <si>
    <t>Innovativ</t>
  </si>
  <si>
    <t>Strategisk anpassbar</t>
  </si>
  <si>
    <t>Summa:</t>
  </si>
  <si>
    <t>Vägledande frågor</t>
  </si>
  <si>
    <t xml:space="preserve">Satisfierar den kundbehoven? </t>
  </si>
  <si>
    <t>Kommer den kunna uppfylla lokala och internationella regulationer?</t>
  </si>
  <si>
    <t>Är den i enlighet med Organisationens effektmål och vision?</t>
  </si>
  <si>
    <t>Konkurrerar den med marknadens lösningar?</t>
  </si>
  <si>
    <t>Är den före i tekniken med marknadens lösningar?</t>
  </si>
  <si>
    <t>Är den krävda investeringen och infrastrukturen rimlig? Är den billig att producera?</t>
  </si>
  <si>
    <t>Hur mycket profit ger den? Dess ROI? M.m.</t>
  </si>
  <si>
    <t>Är det en långsiktig lösning? Är den effektiv/presterar den bra?</t>
  </si>
  <si>
    <t>Placera ut poäng för vardera kriteria från en skala 1 till 5: 1 är minst relevant för produkten/organisationen och 5 är ytterst relevant</t>
  </si>
  <si>
    <t xml:space="preserve">              </t>
  </si>
  <si>
    <t>Livscykelfas</t>
  </si>
  <si>
    <t xml:space="preserve">                           </t>
  </si>
  <si>
    <t>SP:s hållbarhets- principer</t>
  </si>
  <si>
    <t>Vägledande frågor baserande på lärandehållbarhetskriterier</t>
  </si>
  <si>
    <t>2022/närvarande</t>
  </si>
  <si>
    <t>2035/Medellång sikt</t>
  </si>
  <si>
    <t>2050/långsiktigt</t>
  </si>
  <si>
    <t>Råvaruutvinning</t>
  </si>
  <si>
    <t xml:space="preserve">Innehåller/ använder produkten eller tekniken kritiskt material, fossila bränslen </t>
  </si>
  <si>
    <t xml:space="preserve">(-) Användning av CRM d.v.s. litium och fossila bränslen från transport och produktion  </t>
  </si>
  <si>
    <t xml:space="preserve">(+)80 % av användningen är förnybar energikällor </t>
  </si>
  <si>
    <t xml:space="preserve">Finns det utsläpp av beständiga eller bioackumulerande kemikalier </t>
  </si>
  <si>
    <t xml:space="preserve">(-) Användning av icke hållbara kemikalier i tvättmedel </t>
  </si>
  <si>
    <t xml:space="preserve">(+) 90 % användningen av hållbara kemikalier </t>
  </si>
  <si>
    <t xml:space="preserve">Är det fysiskt nedbrytningen av naturen, t.ex. även om imitering </t>
  </si>
  <si>
    <t xml:space="preserve">(-) mycket råvaruutvinning </t>
  </si>
  <si>
    <t xml:space="preserve">(+) Nästan 100 % användningen av återvunnet material </t>
  </si>
  <si>
    <t>4 till 8</t>
  </si>
  <si>
    <t xml:space="preserve">Finns det risk för barnarbete, dåliga arbetsförhållanden eller samhällsskador </t>
  </si>
  <si>
    <t xml:space="preserve">(-) Medelhög risk om dåliga arbetsförhållanden, låg chans för barnarbete fortfarande existerar </t>
  </si>
  <si>
    <t xml:space="preserve">(+) Inget barnarbete, lika rättvisa arbetsvillkor </t>
  </si>
  <si>
    <t xml:space="preserve">Total råvaruutvinning </t>
  </si>
  <si>
    <t xml:space="preserve">Delsumma </t>
  </si>
  <si>
    <t>Delsumma</t>
  </si>
  <si>
    <t>Produktion</t>
  </si>
  <si>
    <t>Används råmaterial? Finns det metall utsläpp? Återvinns metallskrot till ren fraktion?</t>
  </si>
  <si>
    <t xml:space="preserve">(-) </t>
  </si>
  <si>
    <t xml:space="preserve">(+) </t>
  </si>
  <si>
    <t xml:space="preserve">Finns det utsläpp eller restprodukter vid produktionsanläggningar (även hos leverantörer) som innehåller ämnen från giftiga kemikalier? </t>
  </si>
  <si>
    <t>Är varje produktion av produkten eller produktkompetens som används som orsakar nedbrytning av naturen med fysiska medel?</t>
  </si>
  <si>
    <t>Är det någon risk idag eller i framtiden för ohälsosam eller osäkrad arbetsmiljö i miljö och produkt</t>
  </si>
  <si>
    <t xml:space="preserve">Användare </t>
  </si>
  <si>
    <t>Är designen och produkten optimerad ur ett material- och energiperspektiv?</t>
  </si>
  <si>
    <t>Innehåller produktens design några restriktiva ämnen eller material?</t>
  </si>
  <si>
    <t xml:space="preserve">Bidrar produktens design till försämring av naturen på grund av buller, lukt eller utsläpp vid användning och/eller underhåll </t>
  </si>
  <si>
    <t>Är det någon risk idag eller i framtiden för ohälsosam eller osäkrad arbetsmiljö i produktionen</t>
  </si>
  <si>
    <t>Distribution</t>
  </si>
  <si>
    <t xml:space="preserve">Används fossila bränslen för distribution av produkten, material eller tjänsten? Ex. koldioxidutsläpp </t>
  </si>
  <si>
    <t>(-) Fossila bränslen används för transport mellan Kina och USA</t>
  </si>
  <si>
    <t xml:space="preserve">Finns det utsläpp av växthusgaser p.g.a. transport av produkten, material eller tjänsten från verksamhetens sida? Ex. </t>
  </si>
  <si>
    <t>Används nya landytor, som annars skulle kunna använts till annat, för transport av produkten, material eller tjänsten? Ex. hamnar</t>
  </si>
  <si>
    <t xml:space="preserve">Finns det ineffektiva eller missförhållanden i transport av produkten, material eller tjänsten? Ex. inga kollektivavtal för lastbilschaufförerna </t>
  </si>
  <si>
    <t xml:space="preserve">Total Distribution </t>
  </si>
  <si>
    <t>End-of-life</t>
  </si>
  <si>
    <t xml:space="preserve">Finns det några värdefulla material/komponenter som inte återgår till värdekedjan för återtillverkning och/eller återanvändning? </t>
  </si>
  <si>
    <t>Finns det utsläpp eller avfall i slutlivscykeln som samlas upp i naturen? Ex.</t>
  </si>
  <si>
    <t>Finns det någon fysisk nedbrytning av Naturen orsakat av slutlivscykeln?</t>
  </si>
  <si>
    <t xml:space="preserve">Finns det någon risk idag eller framtiden för ohälsosamma och osäkra arbetsmiljöer under slutlivscykeln. </t>
  </si>
  <si>
    <t xml:space="preserve">Total End-of-life </t>
  </si>
  <si>
    <t xml:space="preserve">Total användare </t>
  </si>
  <si>
    <t>2022/Nutid</t>
  </si>
  <si>
    <t>2050/Långsiktigt</t>
  </si>
  <si>
    <t>Total hållbarhetsanalys</t>
  </si>
  <si>
    <t>Nuvarande produkt</t>
  </si>
  <si>
    <t>Nya lösningen</t>
  </si>
  <si>
    <t>Lösning 2</t>
  </si>
  <si>
    <t>Lösning 3</t>
  </si>
  <si>
    <t>Tabell för lösning 1</t>
  </si>
  <si>
    <t>Tabell för lösning 2</t>
  </si>
  <si>
    <t>Flera lösningar kan jämföras i samma graf genom att kopiera tabellen och klistra in "tabell för lösning 1".</t>
  </si>
  <si>
    <t>Ekonomisk hållbarhetsindex</t>
  </si>
  <si>
    <t>Ekologiskt hållbarhetsindex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</si>
</sst>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0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2"/>
      <color theme="1"/>
      <name val="Garamond"/>
      <family val="1"/>
    </font>
    <font>
      <sz val="8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color theme="1"/>
      <name val="Garamond"/>
      <family val="1"/>
    </font>
    <font>
      <sz val="9"/>
      <color theme="1"/>
      <name val="Garamond"/>
      <family val="1"/>
    </font>
    <font>
      <b/>
      <sz val="8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 wrapText="1"/>
    </xf>
    <xf numFmtId="0" fontId="0" fillId="0" borderId="0" xfId="0" applyFont="1"/>
    <xf numFmtId="0" fontId="4" fillId="0" borderId="0" xfId="1"/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0" borderId="0" xfId="1" applyFont="1"/>
    <xf numFmtId="0" fontId="7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/>
    </xf>
    <xf numFmtId="0" fontId="0" fillId="5" borderId="0" xfId="0" applyFill="1"/>
    <xf numFmtId="0" fontId="9" fillId="0" borderId="0" xfId="0" applyFont="1"/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5" fillId="6" borderId="10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6" fillId="6" borderId="10" xfId="0" applyFont="1" applyFill="1" applyBorder="1" applyAlignment="1">
      <alignment horizontal="center" vertical="center" wrapText="1"/>
    </xf>
  </cellXfs>
  <cellStyles count="2">
    <cellStyle name="Hyperlänk" xfId="1" builtinId="8"/>
    <cellStyle name="Normal" xfId="0" builtinId="0"/>
  </cellStyles>
  <dxfs count="3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100"/>
              <a:t>Ekonomiskt hållbarhetsindex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D6EF-4AD3-959A-6D4C3BD090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D6EF-4AD3-959A-6D4C3BD090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D6EF-4AD3-959A-6D4C3BD090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D6EF-4AD3-959A-6D4C3BD090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9-D6EF-4AD3-959A-6D4C3BD090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B-D6EF-4AD3-959A-6D4C3BD090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D-D6EF-4AD3-959A-6D4C3BD090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F-D6EF-4AD3-959A-6D4C3BD090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v-S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Blad1!$A$4:$A$11</c:f>
              <c:strCache>
                <c:ptCount val="8"/>
                <c:pt idx="0">
                  <c:v>Kundbehov/värde</c:v>
                </c:pt>
                <c:pt idx="1">
                  <c:v>Profit/Intäkt</c:v>
                </c:pt>
                <c:pt idx="2">
                  <c:v>Kvalitet</c:v>
                </c:pt>
                <c:pt idx="3">
                  <c:v>Strategisk anpassbar</c:v>
                </c:pt>
                <c:pt idx="4">
                  <c:v>Konkurrenskraft</c:v>
                </c:pt>
                <c:pt idx="5">
                  <c:v>Kostnads/Resurseffektiv</c:v>
                </c:pt>
                <c:pt idx="6">
                  <c:v>Juridisk adapterbar</c:v>
                </c:pt>
                <c:pt idx="7">
                  <c:v>Innovativ</c:v>
                </c:pt>
              </c:strCache>
            </c:strRef>
          </c:cat>
          <c:val>
            <c:numRef>
              <c:f>Blad1!$C$4:$C$11</c:f>
              <c:numCache>
                <c:formatCode>0.0</c:formatCode>
                <c:ptCount val="8"/>
                <c:pt idx="0">
                  <c:v>5</c:v>
                </c:pt>
                <c:pt idx="1">
                  <c:v>25</c:v>
                </c:pt>
                <c:pt idx="2">
                  <c:v>10</c:v>
                </c:pt>
                <c:pt idx="3">
                  <c:v>20</c:v>
                </c:pt>
                <c:pt idx="4">
                  <c:v>15</c:v>
                </c:pt>
                <c:pt idx="5">
                  <c:v>5</c:v>
                </c:pt>
                <c:pt idx="6">
                  <c:v>5</c:v>
                </c:pt>
                <c:pt idx="7">
                  <c:v>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C8-424C-958C-780C4463E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sv-SE" sz="1100" b="0"/>
              <a:t>Ekologiskt</a:t>
            </a:r>
            <a:r>
              <a:rPr lang="sv-SE" sz="1100" b="0" baseline="0"/>
              <a:t> hållbarhetsnidex</a:t>
            </a:r>
            <a:endParaRPr lang="sv-SE" sz="1100" b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4602747340925448"/>
          <c:y val="0.11158137726844172"/>
          <c:w val="0.76725472197687883"/>
          <c:h val="0.71482594213936801"/>
        </c:manualLayout>
      </c:layout>
      <c:scatterChart>
        <c:scatterStyle val="lineMarker"/>
        <c:varyColors val="0"/>
        <c:ser>
          <c:idx val="0"/>
          <c:order val="0"/>
          <c:tx>
            <c:v>Nuvarande lösning</c:v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Blad1!$E$89:$E$91</c:f>
              <c:numCache>
                <c:formatCode>General</c:formatCode>
                <c:ptCount val="3"/>
                <c:pt idx="0">
                  <c:v>2022</c:v>
                </c:pt>
                <c:pt idx="1">
                  <c:v>2035</c:v>
                </c:pt>
                <c:pt idx="2">
                  <c:v>2050</c:v>
                </c:pt>
              </c:numCache>
            </c:numRef>
          </c:xVal>
          <c:yVal>
            <c:numRef>
              <c:f>Blad1!$F$89:$F$91</c:f>
              <c:numCache>
                <c:formatCode>0.00</c:formatCode>
                <c:ptCount val="3"/>
                <c:pt idx="0">
                  <c:v>1.25</c:v>
                </c:pt>
                <c:pt idx="1">
                  <c:v>4.75</c:v>
                </c:pt>
                <c:pt idx="2">
                  <c:v>7.5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BA-4B10-91B8-BB319DEE15B2}"/>
            </c:ext>
          </c:extLst>
        </c:ser>
        <c:ser>
          <c:idx val="1"/>
          <c:order val="1"/>
          <c:tx>
            <c:v>Nya lösningen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Blad1!$E$89:$E$91</c:f>
              <c:numCache>
                <c:formatCode>General</c:formatCode>
                <c:ptCount val="3"/>
                <c:pt idx="0">
                  <c:v>2022</c:v>
                </c:pt>
                <c:pt idx="1">
                  <c:v>2035</c:v>
                </c:pt>
                <c:pt idx="2">
                  <c:v>2050</c:v>
                </c:pt>
              </c:numCache>
            </c:numRef>
          </c:xVal>
          <c:yVal>
            <c:numRef>
              <c:f>Blad1!$G$89:$G$91</c:f>
              <c:numCache>
                <c:formatCode>0.00</c:formatCode>
                <c:ptCount val="3"/>
                <c:pt idx="0">
                  <c:v>2.0499999999999998</c:v>
                </c:pt>
                <c:pt idx="1">
                  <c:v>5.55</c:v>
                </c:pt>
                <c:pt idx="2">
                  <c:v>8.5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BA-4B10-91B8-BB319DEE1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694848"/>
        <c:axId val="267697152"/>
      </c:scatterChart>
      <c:valAx>
        <c:axId val="26769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År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7697152"/>
        <c:crosses val="autoZero"/>
        <c:crossBetween val="midCat"/>
      </c:valAx>
      <c:valAx>
        <c:axId val="26769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SCI</a:t>
                </a:r>
              </a:p>
            </c:rich>
          </c:tx>
          <c:layout>
            <c:manualLayout>
              <c:xMode val="edge"/>
              <c:yMode val="edge"/>
              <c:x val="4.0568831001839278E-2"/>
              <c:y val="0.4210258022737980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67694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181731</xdr:colOff>
      <xdr:row>3</xdr:row>
      <xdr:rowOff>26984</xdr:rowOff>
    </xdr:from>
    <xdr:to>
      <xdr:col>22</xdr:col>
      <xdr:colOff>51844</xdr:colOff>
      <xdr:row>19</xdr:row>
      <xdr:rowOff>134819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565272</xdr:colOff>
      <xdr:row>86</xdr:row>
      <xdr:rowOff>138570</xdr:rowOff>
    </xdr:from>
    <xdr:to>
      <xdr:col>21</xdr:col>
      <xdr:colOff>565273</xdr:colOff>
      <xdr:row>109</xdr:row>
      <xdr:rowOff>74093</xdr:rowOff>
    </xdr:to>
    <xdr:graphicFrame macro="">
      <xdr:nvGraphicFramePr>
        <xdr:cNvPr id="12" name="Diagra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l1" displayName="Tabell1" ref="A3:D12" totalsRowShown="0">
  <autoFilter ref="A3:D12"/>
  <tableColumns count="4">
    <tableColumn id="1" name="Portfolio - Analys av Kriteria"/>
    <tableColumn id="2" name="Relevans" dataDxfId="2"/>
    <tableColumn id="3" name="%" dataDxfId="1">
      <calculatedColumnFormula>B4*100/($B$12)</calculatedColumnFormula>
    </tableColumn>
    <tableColumn id="4" name="Vägledande frågo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3"/>
  <sheetViews>
    <sheetView tabSelected="1" topLeftCell="A5" zoomScale="91" workbookViewId="0">
      <selection activeCell="A26" sqref="A26"/>
    </sheetView>
  </sheetViews>
  <sheetFormatPr defaultRowHeight="14.5" x14ac:dyDescent="0.35"/>
  <cols>
    <col min="1" max="3" width="10.453125" customWidth="1"/>
  </cols>
  <sheetData>
    <row r="1" spans="1:11" x14ac:dyDescent="0.35">
      <c r="A1" s="24" t="s">
        <v>21</v>
      </c>
    </row>
    <row r="3" spans="1:11" ht="14.4" customHeight="1" x14ac:dyDescent="0.35">
      <c r="A3" s="2" t="s">
        <v>1</v>
      </c>
      <c r="B3" s="2" t="s">
        <v>2</v>
      </c>
      <c r="C3" s="6" t="s">
        <v>0</v>
      </c>
      <c r="D3" s="7" t="s">
        <v>12</v>
      </c>
    </row>
    <row r="4" spans="1:11" x14ac:dyDescent="0.35">
      <c r="A4" s="2" t="s">
        <v>3</v>
      </c>
      <c r="B4" s="1">
        <v>1</v>
      </c>
      <c r="C4" s="8">
        <f t="shared" ref="C4:C12" si="0">B4*100/($B$12)</f>
        <v>5</v>
      </c>
      <c r="D4" s="5" t="s">
        <v>13</v>
      </c>
      <c r="E4" s="5" t="s">
        <v>13</v>
      </c>
      <c r="F4" s="5" t="s">
        <v>13</v>
      </c>
      <c r="G4" s="5" t="s">
        <v>13</v>
      </c>
      <c r="H4" s="5" t="s">
        <v>13</v>
      </c>
      <c r="I4" s="5" t="s">
        <v>13</v>
      </c>
      <c r="J4" s="5" t="s">
        <v>13</v>
      </c>
      <c r="K4" s="5" t="s">
        <v>13</v>
      </c>
    </row>
    <row r="5" spans="1:11" x14ac:dyDescent="0.35">
      <c r="A5" s="2" t="s">
        <v>4</v>
      </c>
      <c r="B5" s="1">
        <v>5</v>
      </c>
      <c r="C5" s="8">
        <f t="shared" si="0"/>
        <v>25</v>
      </c>
      <c r="D5" s="5" t="s">
        <v>19</v>
      </c>
    </row>
    <row r="6" spans="1:11" x14ac:dyDescent="0.35">
      <c r="A6" s="2" t="s">
        <v>5</v>
      </c>
      <c r="B6" s="1">
        <v>2</v>
      </c>
      <c r="C6" s="8">
        <f t="shared" si="0"/>
        <v>10</v>
      </c>
      <c r="D6" s="5" t="s">
        <v>20</v>
      </c>
    </row>
    <row r="7" spans="1:11" x14ac:dyDescent="0.35">
      <c r="A7" s="2" t="s">
        <v>10</v>
      </c>
      <c r="B7" s="1">
        <v>4</v>
      </c>
      <c r="C7" s="8">
        <f t="shared" si="0"/>
        <v>20</v>
      </c>
      <c r="D7" s="5" t="s">
        <v>15</v>
      </c>
    </row>
    <row r="8" spans="1:11" x14ac:dyDescent="0.35">
      <c r="A8" s="2" t="s">
        <v>6</v>
      </c>
      <c r="B8" s="1">
        <v>3</v>
      </c>
      <c r="C8" s="8">
        <f t="shared" si="0"/>
        <v>15</v>
      </c>
      <c r="D8" s="5" t="s">
        <v>16</v>
      </c>
    </row>
    <row r="9" spans="1:11" x14ac:dyDescent="0.35">
      <c r="A9" s="2" t="s">
        <v>7</v>
      </c>
      <c r="B9" s="1">
        <v>1</v>
      </c>
      <c r="C9" s="8">
        <f t="shared" si="0"/>
        <v>5</v>
      </c>
      <c r="D9" s="5" t="s">
        <v>18</v>
      </c>
    </row>
    <row r="10" spans="1:11" ht="14.4" x14ac:dyDescent="0.3">
      <c r="A10" s="2" t="s">
        <v>8</v>
      </c>
      <c r="B10" s="1">
        <v>1</v>
      </c>
      <c r="C10" s="8">
        <f t="shared" si="0"/>
        <v>5</v>
      </c>
      <c r="D10" s="5" t="s">
        <v>14</v>
      </c>
    </row>
    <row r="11" spans="1:11" x14ac:dyDescent="0.35">
      <c r="A11" s="2" t="s">
        <v>9</v>
      </c>
      <c r="B11" s="1">
        <v>3</v>
      </c>
      <c r="C11" s="8">
        <f t="shared" si="0"/>
        <v>15</v>
      </c>
      <c r="D11" s="5" t="s">
        <v>17</v>
      </c>
    </row>
    <row r="12" spans="1:11" ht="14.4" x14ac:dyDescent="0.3">
      <c r="A12" s="2" t="s">
        <v>11</v>
      </c>
      <c r="B12" s="1">
        <f>SUM(B4:B11)</f>
        <v>20</v>
      </c>
      <c r="C12" s="1">
        <f t="shared" si="0"/>
        <v>100</v>
      </c>
      <c r="D12" s="5"/>
    </row>
    <row r="16" spans="1:11" ht="23.5" x14ac:dyDescent="0.55000000000000004">
      <c r="A16" s="26" t="s">
        <v>83</v>
      </c>
    </row>
    <row r="17" spans="1:23" ht="14.4" x14ac:dyDescent="0.3">
      <c r="B17" s="22"/>
      <c r="G17" s="18"/>
    </row>
    <row r="24" spans="1:23" ht="14.4" x14ac:dyDescent="0.3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6" spans="1:23" ht="23.5" x14ac:dyDescent="0.55000000000000004">
      <c r="A26" s="26" t="s">
        <v>84</v>
      </c>
    </row>
    <row r="29" spans="1:23" x14ac:dyDescent="0.35">
      <c r="F29" t="s">
        <v>80</v>
      </c>
      <c r="P29" t="s">
        <v>81</v>
      </c>
    </row>
    <row r="31" spans="1:23" ht="15" thickBot="1" x14ac:dyDescent="0.35"/>
    <row r="32" spans="1:23" ht="21.65" customHeight="1" x14ac:dyDescent="0.35">
      <c r="C32" s="19" t="s">
        <v>22</v>
      </c>
      <c r="D32" s="36" t="s">
        <v>25</v>
      </c>
      <c r="E32" s="36" t="s">
        <v>26</v>
      </c>
      <c r="F32" s="27" t="s">
        <v>73</v>
      </c>
      <c r="G32" s="28"/>
      <c r="H32" s="27" t="s">
        <v>28</v>
      </c>
      <c r="I32" s="28"/>
      <c r="J32" s="27" t="s">
        <v>74</v>
      </c>
      <c r="K32" s="28"/>
      <c r="M32" s="19" t="s">
        <v>22</v>
      </c>
      <c r="N32" s="36" t="s">
        <v>25</v>
      </c>
      <c r="O32" s="36" t="s">
        <v>26</v>
      </c>
      <c r="P32" s="27" t="s">
        <v>73</v>
      </c>
      <c r="Q32" s="28"/>
      <c r="R32" s="27" t="s">
        <v>28</v>
      </c>
      <c r="S32" s="28"/>
      <c r="T32" s="27" t="s">
        <v>74</v>
      </c>
      <c r="U32" s="28"/>
    </row>
    <row r="33" spans="3:21" x14ac:dyDescent="0.35">
      <c r="C33" s="20" t="s">
        <v>23</v>
      </c>
      <c r="D33" s="37"/>
      <c r="E33" s="37"/>
      <c r="F33" s="29"/>
      <c r="G33" s="30"/>
      <c r="H33" s="29"/>
      <c r="I33" s="30"/>
      <c r="J33" s="29"/>
      <c r="K33" s="30"/>
      <c r="M33" s="20" t="s">
        <v>23</v>
      </c>
      <c r="N33" s="37"/>
      <c r="O33" s="37"/>
      <c r="P33" s="29"/>
      <c r="Q33" s="30"/>
      <c r="R33" s="29"/>
      <c r="S33" s="30"/>
      <c r="T33" s="29"/>
      <c r="U33" s="30"/>
    </row>
    <row r="34" spans="3:21" ht="15" thickBot="1" x14ac:dyDescent="0.4">
      <c r="C34" s="21" t="s">
        <v>24</v>
      </c>
      <c r="D34" s="38"/>
      <c r="E34" s="38"/>
      <c r="F34" s="31"/>
      <c r="G34" s="32"/>
      <c r="H34" s="31"/>
      <c r="I34" s="32"/>
      <c r="J34" s="29"/>
      <c r="K34" s="30"/>
      <c r="M34" s="21" t="s">
        <v>24</v>
      </c>
      <c r="N34" s="38"/>
      <c r="O34" s="38"/>
      <c r="P34" s="31"/>
      <c r="Q34" s="32"/>
      <c r="R34" s="31"/>
      <c r="S34" s="32"/>
      <c r="T34" s="29"/>
      <c r="U34" s="30"/>
    </row>
    <row r="35" spans="3:21" ht="84.5" thickBot="1" x14ac:dyDescent="0.4">
      <c r="C35" s="48" t="s">
        <v>30</v>
      </c>
      <c r="D35" s="23">
        <v>1</v>
      </c>
      <c r="E35" s="11" t="s">
        <v>31</v>
      </c>
      <c r="F35" s="11">
        <v>1</v>
      </c>
      <c r="G35" s="11" t="s">
        <v>32</v>
      </c>
      <c r="H35" s="11">
        <v>4</v>
      </c>
      <c r="I35" s="11"/>
      <c r="J35" s="13">
        <v>8</v>
      </c>
      <c r="K35" s="11" t="s">
        <v>33</v>
      </c>
      <c r="M35" s="48" t="s">
        <v>30</v>
      </c>
      <c r="N35" s="23">
        <v>1</v>
      </c>
      <c r="O35" s="11" t="s">
        <v>31</v>
      </c>
      <c r="P35" s="11">
        <v>2</v>
      </c>
      <c r="Q35" s="11" t="s">
        <v>32</v>
      </c>
      <c r="R35" s="11">
        <v>6</v>
      </c>
      <c r="S35" s="11"/>
      <c r="T35" s="13">
        <v>8</v>
      </c>
      <c r="U35" s="11" t="s">
        <v>33</v>
      </c>
    </row>
    <row r="36" spans="3:21" ht="63.5" thickBot="1" x14ac:dyDescent="0.4">
      <c r="C36" s="49"/>
      <c r="D36" s="23">
        <v>2</v>
      </c>
      <c r="E36" s="11" t="s">
        <v>34</v>
      </c>
      <c r="F36" s="11">
        <v>1</v>
      </c>
      <c r="G36" s="11" t="s">
        <v>35</v>
      </c>
      <c r="H36" s="11">
        <v>5</v>
      </c>
      <c r="I36" s="11"/>
      <c r="J36" s="11">
        <v>8</v>
      </c>
      <c r="K36" s="11" t="s">
        <v>36</v>
      </c>
      <c r="M36" s="49"/>
      <c r="N36" s="23">
        <v>2</v>
      </c>
      <c r="O36" s="11" t="s">
        <v>34</v>
      </c>
      <c r="P36" s="11">
        <v>3</v>
      </c>
      <c r="Q36" s="11" t="s">
        <v>35</v>
      </c>
      <c r="R36" s="11">
        <v>5</v>
      </c>
      <c r="S36" s="11"/>
      <c r="T36" s="11">
        <v>9</v>
      </c>
      <c r="U36" s="11" t="s">
        <v>36</v>
      </c>
    </row>
    <row r="37" spans="3:21" ht="53" thickBot="1" x14ac:dyDescent="0.4">
      <c r="C37" s="49"/>
      <c r="D37" s="23">
        <v>3</v>
      </c>
      <c r="E37" s="11" t="s">
        <v>37</v>
      </c>
      <c r="F37" s="11">
        <v>1</v>
      </c>
      <c r="G37" s="11" t="s">
        <v>38</v>
      </c>
      <c r="H37" s="11">
        <v>4</v>
      </c>
      <c r="I37" s="11"/>
      <c r="J37" s="11">
        <v>8</v>
      </c>
      <c r="K37" s="11" t="s">
        <v>39</v>
      </c>
      <c r="M37" s="49"/>
      <c r="N37" s="23">
        <v>3</v>
      </c>
      <c r="O37" s="11" t="s">
        <v>37</v>
      </c>
      <c r="P37" s="11">
        <v>1</v>
      </c>
      <c r="Q37" s="11" t="s">
        <v>38</v>
      </c>
      <c r="R37" s="11">
        <v>6</v>
      </c>
      <c r="S37" s="11"/>
      <c r="T37" s="11">
        <v>9</v>
      </c>
      <c r="U37" s="11" t="s">
        <v>39</v>
      </c>
    </row>
    <row r="38" spans="3:21" ht="84.5" thickBot="1" x14ac:dyDescent="0.4">
      <c r="C38" s="49"/>
      <c r="D38" s="23" t="s">
        <v>40</v>
      </c>
      <c r="E38" s="11" t="s">
        <v>41</v>
      </c>
      <c r="F38" s="11">
        <v>2</v>
      </c>
      <c r="G38" s="11" t="s">
        <v>42</v>
      </c>
      <c r="H38" s="11">
        <v>6</v>
      </c>
      <c r="I38" s="11"/>
      <c r="J38" s="11">
        <v>9</v>
      </c>
      <c r="K38" s="11" t="s">
        <v>43</v>
      </c>
      <c r="M38" s="49"/>
      <c r="N38" s="23" t="s">
        <v>40</v>
      </c>
      <c r="O38" s="11" t="s">
        <v>41</v>
      </c>
      <c r="P38" s="11">
        <v>3</v>
      </c>
      <c r="Q38" s="11" t="s">
        <v>42</v>
      </c>
      <c r="R38" s="11">
        <v>6</v>
      </c>
      <c r="S38" s="11"/>
      <c r="T38" s="11">
        <v>9</v>
      </c>
      <c r="U38" s="11" t="s">
        <v>43</v>
      </c>
    </row>
    <row r="39" spans="3:21" ht="32" thickBot="1" x14ac:dyDescent="0.4">
      <c r="C39" s="49"/>
      <c r="D39" s="14"/>
      <c r="E39" s="11" t="s">
        <v>44</v>
      </c>
      <c r="F39" s="16">
        <f>(AVERAGEA(F35:F38))</f>
        <v>1.25</v>
      </c>
      <c r="G39" s="11" t="s">
        <v>45</v>
      </c>
      <c r="H39" s="16">
        <f>AVERAGEA(H35:H38)</f>
        <v>4.75</v>
      </c>
      <c r="I39" s="11"/>
      <c r="J39" s="16">
        <f>AVERAGEA(J35:J38)</f>
        <v>8.25</v>
      </c>
      <c r="K39" s="11" t="s">
        <v>46</v>
      </c>
      <c r="M39" s="49"/>
      <c r="N39" s="14"/>
      <c r="O39" s="11" t="s">
        <v>44</v>
      </c>
      <c r="P39" s="16">
        <f>(AVERAGEA(P35:P38))</f>
        <v>2.25</v>
      </c>
      <c r="Q39" s="11" t="s">
        <v>45</v>
      </c>
      <c r="R39" s="16">
        <f>AVERAGEA(R35:R38)</f>
        <v>5.75</v>
      </c>
      <c r="S39" s="11"/>
      <c r="T39" s="16">
        <f>AVERAGEA(T35:T38)</f>
        <v>8.75</v>
      </c>
      <c r="U39" s="11" t="s">
        <v>46</v>
      </c>
    </row>
    <row r="40" spans="3:21" ht="16" thickBot="1" x14ac:dyDescent="0.4">
      <c r="C40" s="49"/>
      <c r="D40" s="14"/>
      <c r="E40" s="14"/>
      <c r="F40" s="14"/>
      <c r="G40" s="14"/>
      <c r="H40" s="14"/>
      <c r="I40" s="14"/>
      <c r="J40" s="14"/>
      <c r="K40" s="14"/>
      <c r="M40" s="49"/>
      <c r="N40" s="14"/>
      <c r="O40" s="14"/>
      <c r="P40" s="14"/>
      <c r="Q40" s="14"/>
      <c r="R40" s="14"/>
      <c r="S40" s="14"/>
      <c r="T40" s="14"/>
      <c r="U40" s="14"/>
    </row>
    <row r="41" spans="3:21" ht="16" thickBot="1" x14ac:dyDescent="0.4">
      <c r="C41" s="50"/>
      <c r="D41" s="14"/>
      <c r="E41" s="14"/>
      <c r="F41" s="14"/>
      <c r="G41" s="14"/>
      <c r="H41" s="14"/>
      <c r="I41" s="14"/>
      <c r="J41" s="14"/>
      <c r="K41" s="14"/>
      <c r="M41" s="50"/>
      <c r="N41" s="14"/>
      <c r="O41" s="14"/>
      <c r="P41" s="14"/>
      <c r="Q41" s="14"/>
      <c r="R41" s="14"/>
      <c r="S41" s="14"/>
      <c r="T41" s="14"/>
      <c r="U41" s="14"/>
    </row>
    <row r="42" spans="3:21" ht="16" thickBot="1" x14ac:dyDescent="0.4">
      <c r="C42" s="15"/>
      <c r="D42" s="1"/>
      <c r="E42" s="1"/>
      <c r="F42" s="1"/>
      <c r="G42" s="1"/>
      <c r="H42" s="1"/>
      <c r="I42" s="1"/>
      <c r="J42" s="1"/>
      <c r="K42" s="1"/>
      <c r="M42" s="15"/>
      <c r="N42" s="1"/>
      <c r="O42" s="1"/>
      <c r="P42" s="1"/>
      <c r="Q42" s="1"/>
      <c r="R42" s="1"/>
      <c r="S42" s="1"/>
      <c r="T42" s="1"/>
      <c r="U42" s="1"/>
    </row>
    <row r="43" spans="3:21" ht="21.65" customHeight="1" x14ac:dyDescent="0.35">
      <c r="C43" s="10" t="s">
        <v>22</v>
      </c>
      <c r="D43" s="36" t="s">
        <v>25</v>
      </c>
      <c r="E43" s="36" t="s">
        <v>26</v>
      </c>
      <c r="F43" s="27" t="s">
        <v>73</v>
      </c>
      <c r="G43" s="28"/>
      <c r="H43" s="27" t="s">
        <v>28</v>
      </c>
      <c r="I43" s="28"/>
      <c r="J43" s="27" t="s">
        <v>74</v>
      </c>
      <c r="K43" s="28"/>
      <c r="M43" s="10" t="s">
        <v>22</v>
      </c>
      <c r="N43" s="36" t="s">
        <v>25</v>
      </c>
      <c r="O43" s="36" t="s">
        <v>26</v>
      </c>
      <c r="P43" s="27" t="s">
        <v>73</v>
      </c>
      <c r="Q43" s="28"/>
      <c r="R43" s="27" t="s">
        <v>28</v>
      </c>
      <c r="S43" s="28"/>
      <c r="T43" s="27" t="s">
        <v>74</v>
      </c>
      <c r="U43" s="28"/>
    </row>
    <row r="44" spans="3:21" x14ac:dyDescent="0.35">
      <c r="C44" s="9" t="s">
        <v>23</v>
      </c>
      <c r="D44" s="37"/>
      <c r="E44" s="37"/>
      <c r="F44" s="29"/>
      <c r="G44" s="30"/>
      <c r="H44" s="29"/>
      <c r="I44" s="30"/>
      <c r="J44" s="29"/>
      <c r="K44" s="30"/>
      <c r="M44" s="9" t="s">
        <v>23</v>
      </c>
      <c r="N44" s="37"/>
      <c r="O44" s="37"/>
      <c r="P44" s="29"/>
      <c r="Q44" s="30"/>
      <c r="R44" s="29"/>
      <c r="S44" s="30"/>
      <c r="T44" s="29"/>
      <c r="U44" s="30"/>
    </row>
    <row r="45" spans="3:21" ht="15" thickBot="1" x14ac:dyDescent="0.4">
      <c r="C45" s="12" t="s">
        <v>24</v>
      </c>
      <c r="D45" s="38"/>
      <c r="E45" s="38"/>
      <c r="F45" s="31"/>
      <c r="G45" s="32"/>
      <c r="H45" s="31"/>
      <c r="I45" s="32"/>
      <c r="J45" s="29"/>
      <c r="K45" s="30"/>
      <c r="M45" s="12" t="s">
        <v>24</v>
      </c>
      <c r="N45" s="38"/>
      <c r="O45" s="38"/>
      <c r="P45" s="31"/>
      <c r="Q45" s="32"/>
      <c r="R45" s="31"/>
      <c r="S45" s="32"/>
      <c r="T45" s="29"/>
      <c r="U45" s="30"/>
    </row>
    <row r="46" spans="3:21" ht="74" thickBot="1" x14ac:dyDescent="0.4">
      <c r="C46" s="33" t="s">
        <v>47</v>
      </c>
      <c r="D46" s="23">
        <v>1</v>
      </c>
      <c r="E46" s="11" t="s">
        <v>48</v>
      </c>
      <c r="F46" s="11">
        <v>1</v>
      </c>
      <c r="G46" s="11" t="s">
        <v>49</v>
      </c>
      <c r="H46" s="11">
        <v>4</v>
      </c>
      <c r="I46" s="11"/>
      <c r="J46" s="13">
        <v>7</v>
      </c>
      <c r="K46" s="11" t="s">
        <v>50</v>
      </c>
      <c r="M46" s="33" t="s">
        <v>47</v>
      </c>
      <c r="N46" s="23">
        <v>1</v>
      </c>
      <c r="O46" s="11" t="s">
        <v>48</v>
      </c>
      <c r="P46" s="11">
        <v>2</v>
      </c>
      <c r="Q46" s="11" t="s">
        <v>49</v>
      </c>
      <c r="R46" s="11">
        <v>6</v>
      </c>
      <c r="S46" s="11"/>
      <c r="T46" s="13">
        <v>8</v>
      </c>
      <c r="U46" s="11" t="s">
        <v>50</v>
      </c>
    </row>
    <row r="47" spans="3:21" ht="126.5" thickBot="1" x14ac:dyDescent="0.4">
      <c r="C47" s="34"/>
      <c r="D47" s="23">
        <v>2</v>
      </c>
      <c r="E47" s="11" t="s">
        <v>51</v>
      </c>
      <c r="F47" s="11">
        <v>1</v>
      </c>
      <c r="G47" s="11" t="s">
        <v>49</v>
      </c>
      <c r="H47" s="11">
        <v>5</v>
      </c>
      <c r="I47" s="11"/>
      <c r="J47" s="11">
        <v>8</v>
      </c>
      <c r="K47" s="11" t="s">
        <v>50</v>
      </c>
      <c r="M47" s="34"/>
      <c r="N47" s="23">
        <v>2</v>
      </c>
      <c r="O47" s="11" t="s">
        <v>51</v>
      </c>
      <c r="P47" s="11">
        <v>1</v>
      </c>
      <c r="Q47" s="11" t="s">
        <v>49</v>
      </c>
      <c r="R47" s="11">
        <v>6</v>
      </c>
      <c r="S47" s="11"/>
      <c r="T47" s="11">
        <v>9</v>
      </c>
      <c r="U47" s="11" t="s">
        <v>50</v>
      </c>
    </row>
    <row r="48" spans="3:21" ht="116" thickBot="1" x14ac:dyDescent="0.4">
      <c r="C48" s="34"/>
      <c r="D48" s="23">
        <v>3</v>
      </c>
      <c r="E48" s="11" t="s">
        <v>52</v>
      </c>
      <c r="F48" s="11">
        <v>1</v>
      </c>
      <c r="G48" s="11" t="s">
        <v>49</v>
      </c>
      <c r="H48" s="11">
        <v>4</v>
      </c>
      <c r="I48" s="11"/>
      <c r="J48" s="11">
        <v>8</v>
      </c>
      <c r="K48" s="11" t="s">
        <v>50</v>
      </c>
      <c r="M48" s="34"/>
      <c r="N48" s="23">
        <v>3</v>
      </c>
      <c r="O48" s="11" t="s">
        <v>52</v>
      </c>
      <c r="P48" s="11">
        <v>2</v>
      </c>
      <c r="Q48" s="11" t="s">
        <v>49</v>
      </c>
      <c r="R48" s="11">
        <v>5</v>
      </c>
      <c r="S48" s="11"/>
      <c r="T48" s="11">
        <v>8</v>
      </c>
      <c r="U48" s="11" t="s">
        <v>50</v>
      </c>
    </row>
    <row r="49" spans="3:21" ht="84.5" thickBot="1" x14ac:dyDescent="0.4">
      <c r="C49" s="34"/>
      <c r="D49" s="23" t="s">
        <v>40</v>
      </c>
      <c r="E49" s="11" t="s">
        <v>53</v>
      </c>
      <c r="F49" s="11">
        <v>2</v>
      </c>
      <c r="G49" s="11" t="s">
        <v>49</v>
      </c>
      <c r="H49" s="11">
        <v>6</v>
      </c>
      <c r="I49" s="11"/>
      <c r="J49" s="11">
        <v>9</v>
      </c>
      <c r="K49" s="11" t="s">
        <v>50</v>
      </c>
      <c r="M49" s="34"/>
      <c r="N49" s="23" t="s">
        <v>40</v>
      </c>
      <c r="O49" s="11" t="s">
        <v>53</v>
      </c>
      <c r="P49" s="11">
        <v>3</v>
      </c>
      <c r="Q49" s="11" t="s">
        <v>49</v>
      </c>
      <c r="R49" s="11">
        <v>6</v>
      </c>
      <c r="S49" s="11"/>
      <c r="T49" s="11">
        <v>9</v>
      </c>
      <c r="U49" s="11" t="s">
        <v>50</v>
      </c>
    </row>
    <row r="50" spans="3:21" ht="21.5" thickBot="1" x14ac:dyDescent="0.4">
      <c r="C50" s="34"/>
      <c r="D50" s="14"/>
      <c r="E50" s="11" t="s">
        <v>72</v>
      </c>
      <c r="F50" s="11">
        <f>AVERAGEA(F46:F49)</f>
        <v>1.25</v>
      </c>
      <c r="G50" s="11" t="s">
        <v>45</v>
      </c>
      <c r="H50" s="11">
        <f>AVERAGEA(H46:H49)</f>
        <v>4.75</v>
      </c>
      <c r="I50" s="11"/>
      <c r="J50" s="11">
        <f>AVERAGEA(J46:J49)</f>
        <v>8</v>
      </c>
      <c r="K50" s="11" t="s">
        <v>46</v>
      </c>
      <c r="M50" s="34"/>
      <c r="N50" s="14"/>
      <c r="O50" s="11" t="s">
        <v>72</v>
      </c>
      <c r="P50" s="11">
        <f>AVERAGEA(P46:P49)</f>
        <v>2</v>
      </c>
      <c r="Q50" s="11" t="s">
        <v>45</v>
      </c>
      <c r="R50" s="11">
        <f>AVERAGEA(R46:R49)</f>
        <v>5.75</v>
      </c>
      <c r="S50" s="11"/>
      <c r="T50" s="11">
        <f>AVERAGEA(T46:T49)</f>
        <v>8.5</v>
      </c>
      <c r="U50" s="11" t="s">
        <v>46</v>
      </c>
    </row>
    <row r="51" spans="3:21" ht="16" thickBot="1" x14ac:dyDescent="0.4">
      <c r="C51" s="34"/>
      <c r="D51" s="14"/>
      <c r="E51" s="14"/>
      <c r="F51" s="14"/>
      <c r="G51" s="14"/>
      <c r="H51" s="14"/>
      <c r="I51" s="14"/>
      <c r="J51" s="14"/>
      <c r="K51" s="14"/>
      <c r="M51" s="34"/>
      <c r="N51" s="14"/>
      <c r="O51" s="14"/>
      <c r="P51" s="14"/>
      <c r="Q51" s="14"/>
      <c r="R51" s="14"/>
      <c r="S51" s="14"/>
      <c r="T51" s="14"/>
      <c r="U51" s="14"/>
    </row>
    <row r="52" spans="3:21" ht="16" thickBot="1" x14ac:dyDescent="0.4">
      <c r="C52" s="35"/>
      <c r="D52" s="14"/>
      <c r="E52" s="14"/>
      <c r="F52" s="14"/>
      <c r="G52" s="14"/>
      <c r="H52" s="14"/>
      <c r="I52" s="14"/>
      <c r="J52" s="14"/>
      <c r="K52" s="14"/>
      <c r="M52" s="35"/>
      <c r="N52" s="14"/>
      <c r="O52" s="14"/>
      <c r="P52" s="14"/>
      <c r="Q52" s="14"/>
      <c r="R52" s="14"/>
      <c r="S52" s="14"/>
      <c r="T52" s="14"/>
      <c r="U52" s="14"/>
    </row>
    <row r="53" spans="3:21" ht="16" thickBot="1" x14ac:dyDescent="0.4">
      <c r="C53" s="15"/>
      <c r="D53" s="1"/>
      <c r="E53" s="1"/>
      <c r="F53" s="1"/>
      <c r="G53" s="1"/>
      <c r="H53" s="1"/>
      <c r="I53" s="1"/>
      <c r="J53" s="1"/>
      <c r="K53" s="1"/>
      <c r="M53" s="15"/>
      <c r="N53" s="1"/>
      <c r="O53" s="1"/>
      <c r="P53" s="1"/>
      <c r="Q53" s="1"/>
      <c r="R53" s="1"/>
      <c r="S53" s="1"/>
      <c r="T53" s="1"/>
      <c r="U53" s="1"/>
    </row>
    <row r="54" spans="3:21" ht="21.65" customHeight="1" x14ac:dyDescent="0.35">
      <c r="C54" s="10" t="s">
        <v>22</v>
      </c>
      <c r="D54" s="36" t="s">
        <v>25</v>
      </c>
      <c r="E54" s="36" t="s">
        <v>26</v>
      </c>
      <c r="F54" s="27" t="s">
        <v>73</v>
      </c>
      <c r="G54" s="28"/>
      <c r="H54" s="27" t="s">
        <v>28</v>
      </c>
      <c r="I54" s="28"/>
      <c r="J54" s="27" t="s">
        <v>74</v>
      </c>
      <c r="K54" s="28"/>
      <c r="M54" s="10" t="s">
        <v>22</v>
      </c>
      <c r="N54" s="36" t="s">
        <v>25</v>
      </c>
      <c r="O54" s="36" t="s">
        <v>26</v>
      </c>
      <c r="P54" s="27" t="s">
        <v>73</v>
      </c>
      <c r="Q54" s="28"/>
      <c r="R54" s="27" t="s">
        <v>28</v>
      </c>
      <c r="S54" s="28"/>
      <c r="T54" s="27" t="s">
        <v>74</v>
      </c>
      <c r="U54" s="28"/>
    </row>
    <row r="55" spans="3:21" x14ac:dyDescent="0.35">
      <c r="C55" s="9" t="s">
        <v>23</v>
      </c>
      <c r="D55" s="37"/>
      <c r="E55" s="37"/>
      <c r="F55" s="29"/>
      <c r="G55" s="30"/>
      <c r="H55" s="29"/>
      <c r="I55" s="30"/>
      <c r="J55" s="29"/>
      <c r="K55" s="30"/>
      <c r="M55" s="9" t="s">
        <v>23</v>
      </c>
      <c r="N55" s="37"/>
      <c r="O55" s="37"/>
      <c r="P55" s="29"/>
      <c r="Q55" s="30"/>
      <c r="R55" s="29"/>
      <c r="S55" s="30"/>
      <c r="T55" s="29"/>
      <c r="U55" s="30"/>
    </row>
    <row r="56" spans="3:21" ht="15" thickBot="1" x14ac:dyDescent="0.4">
      <c r="C56" s="12" t="s">
        <v>24</v>
      </c>
      <c r="D56" s="38"/>
      <c r="E56" s="38"/>
      <c r="F56" s="31"/>
      <c r="G56" s="32"/>
      <c r="H56" s="31"/>
      <c r="I56" s="32"/>
      <c r="J56" s="29"/>
      <c r="K56" s="30"/>
      <c r="M56" s="12" t="s">
        <v>24</v>
      </c>
      <c r="N56" s="38"/>
      <c r="O56" s="38"/>
      <c r="P56" s="31"/>
      <c r="Q56" s="32"/>
      <c r="R56" s="31"/>
      <c r="S56" s="32"/>
      <c r="T56" s="29"/>
      <c r="U56" s="30"/>
    </row>
    <row r="57" spans="3:21" ht="74" thickBot="1" x14ac:dyDescent="0.4">
      <c r="C57" s="39" t="s">
        <v>54</v>
      </c>
      <c r="D57" s="23">
        <v>1</v>
      </c>
      <c r="E57" s="11" t="s">
        <v>55</v>
      </c>
      <c r="F57" s="11">
        <v>1</v>
      </c>
      <c r="G57" s="11" t="s">
        <v>49</v>
      </c>
      <c r="H57" s="11">
        <v>4</v>
      </c>
      <c r="I57" s="11"/>
      <c r="J57" s="13">
        <v>7</v>
      </c>
      <c r="K57" s="11" t="s">
        <v>50</v>
      </c>
      <c r="M57" s="39" t="s">
        <v>54</v>
      </c>
      <c r="N57" s="23">
        <v>1</v>
      </c>
      <c r="O57" s="11" t="s">
        <v>55</v>
      </c>
      <c r="P57" s="11">
        <v>2</v>
      </c>
      <c r="Q57" s="11" t="s">
        <v>49</v>
      </c>
      <c r="R57" s="11">
        <v>5</v>
      </c>
      <c r="S57" s="11"/>
      <c r="T57" s="13">
        <v>9</v>
      </c>
      <c r="U57" s="11" t="s">
        <v>50</v>
      </c>
    </row>
    <row r="58" spans="3:21" ht="63.5" thickBot="1" x14ac:dyDescent="0.4">
      <c r="C58" s="40"/>
      <c r="D58" s="23">
        <v>2</v>
      </c>
      <c r="E58" s="11" t="s">
        <v>56</v>
      </c>
      <c r="F58" s="11">
        <v>1</v>
      </c>
      <c r="G58" s="11" t="s">
        <v>49</v>
      </c>
      <c r="H58" s="11">
        <v>5</v>
      </c>
      <c r="I58" s="11"/>
      <c r="J58" s="11">
        <v>6</v>
      </c>
      <c r="K58" s="11" t="s">
        <v>50</v>
      </c>
      <c r="M58" s="40"/>
      <c r="N58" s="23">
        <v>2</v>
      </c>
      <c r="O58" s="11" t="s">
        <v>56</v>
      </c>
      <c r="P58" s="11">
        <v>2</v>
      </c>
      <c r="Q58" s="11" t="s">
        <v>49</v>
      </c>
      <c r="R58" s="11">
        <v>6</v>
      </c>
      <c r="S58" s="11"/>
      <c r="T58" s="11">
        <v>8</v>
      </c>
      <c r="U58" s="11" t="s">
        <v>50</v>
      </c>
    </row>
    <row r="59" spans="3:21" ht="116" thickBot="1" x14ac:dyDescent="0.4">
      <c r="C59" s="40"/>
      <c r="D59" s="23">
        <v>3</v>
      </c>
      <c r="E59" s="11" t="s">
        <v>57</v>
      </c>
      <c r="F59" s="11">
        <v>1</v>
      </c>
      <c r="G59" s="11" t="s">
        <v>49</v>
      </c>
      <c r="H59" s="11">
        <v>4</v>
      </c>
      <c r="I59" s="11"/>
      <c r="J59" s="11">
        <v>8</v>
      </c>
      <c r="K59" s="11" t="s">
        <v>50</v>
      </c>
      <c r="M59" s="40"/>
      <c r="N59" s="23">
        <v>3</v>
      </c>
      <c r="O59" s="11" t="s">
        <v>57</v>
      </c>
      <c r="P59" s="11">
        <v>2</v>
      </c>
      <c r="Q59" s="11" t="s">
        <v>49</v>
      </c>
      <c r="R59" s="11">
        <v>6</v>
      </c>
      <c r="S59" s="11"/>
      <c r="T59" s="11">
        <v>8</v>
      </c>
      <c r="U59" s="11" t="s">
        <v>50</v>
      </c>
    </row>
    <row r="60" spans="3:21" ht="74" thickBot="1" x14ac:dyDescent="0.4">
      <c r="C60" s="40"/>
      <c r="D60" s="23" t="s">
        <v>40</v>
      </c>
      <c r="E60" s="11" t="s">
        <v>58</v>
      </c>
      <c r="F60" s="11">
        <v>2</v>
      </c>
      <c r="G60" s="11" t="s">
        <v>49</v>
      </c>
      <c r="H60" s="11">
        <v>6</v>
      </c>
      <c r="I60" s="11"/>
      <c r="J60" s="11">
        <v>7</v>
      </c>
      <c r="K60" s="11" t="s">
        <v>50</v>
      </c>
      <c r="M60" s="40"/>
      <c r="N60" s="23" t="s">
        <v>40</v>
      </c>
      <c r="O60" s="11" t="s">
        <v>58</v>
      </c>
      <c r="P60" s="11">
        <v>2</v>
      </c>
      <c r="Q60" s="11" t="s">
        <v>49</v>
      </c>
      <c r="R60" s="11">
        <v>6</v>
      </c>
      <c r="S60" s="11"/>
      <c r="T60" s="11">
        <v>9</v>
      </c>
      <c r="U60" s="11" t="s">
        <v>50</v>
      </c>
    </row>
    <row r="61" spans="3:21" ht="21.5" thickBot="1" x14ac:dyDescent="0.4">
      <c r="C61" s="40"/>
      <c r="D61" s="14"/>
      <c r="E61" s="11" t="s">
        <v>72</v>
      </c>
      <c r="F61" s="11">
        <f>AVERAGEA(F57:F60)</f>
        <v>1.25</v>
      </c>
      <c r="G61" s="11" t="s">
        <v>45</v>
      </c>
      <c r="H61" s="11">
        <f>AVERAGEA(H57:H60)</f>
        <v>4.75</v>
      </c>
      <c r="I61" s="11"/>
      <c r="J61" s="11">
        <f>AVERAGEA(J57:J60)</f>
        <v>7</v>
      </c>
      <c r="K61" s="11" t="s">
        <v>46</v>
      </c>
      <c r="M61" s="40"/>
      <c r="N61" s="14"/>
      <c r="O61" s="11" t="s">
        <v>72</v>
      </c>
      <c r="P61" s="11">
        <f>AVERAGEA(P57:P60)</f>
        <v>2</v>
      </c>
      <c r="Q61" s="11" t="s">
        <v>45</v>
      </c>
      <c r="R61" s="11">
        <f>AVERAGEA(R57:R60)</f>
        <v>5.75</v>
      </c>
      <c r="S61" s="11"/>
      <c r="T61" s="11">
        <f>AVERAGEA(T57:T60)</f>
        <v>8.5</v>
      </c>
      <c r="U61" s="11" t="s">
        <v>46</v>
      </c>
    </row>
    <row r="62" spans="3:21" ht="16" thickBot="1" x14ac:dyDescent="0.4">
      <c r="C62" s="40"/>
      <c r="D62" s="14"/>
      <c r="E62" s="14"/>
      <c r="F62" s="14"/>
      <c r="G62" s="14"/>
      <c r="H62" s="14"/>
      <c r="I62" s="14"/>
      <c r="J62" s="14"/>
      <c r="K62" s="14"/>
      <c r="M62" s="40"/>
      <c r="N62" s="14"/>
      <c r="O62" s="14"/>
      <c r="P62" s="14"/>
      <c r="Q62" s="14"/>
      <c r="R62" s="14"/>
      <c r="S62" s="14"/>
      <c r="T62" s="14"/>
      <c r="U62" s="14"/>
    </row>
    <row r="63" spans="3:21" ht="16" thickBot="1" x14ac:dyDescent="0.4">
      <c r="C63" s="41"/>
      <c r="D63" s="14"/>
      <c r="E63" s="14"/>
      <c r="F63" s="14"/>
      <c r="G63" s="14"/>
      <c r="H63" s="14"/>
      <c r="I63" s="14"/>
      <c r="J63" s="14"/>
      <c r="K63" s="14"/>
      <c r="M63" s="41"/>
      <c r="N63" s="14"/>
      <c r="O63" s="14"/>
      <c r="P63" s="14"/>
      <c r="Q63" s="14"/>
      <c r="R63" s="14"/>
      <c r="S63" s="14"/>
      <c r="T63" s="14"/>
      <c r="U63" s="14"/>
    </row>
    <row r="64" spans="3:21" ht="16" thickBot="1" x14ac:dyDescent="0.4">
      <c r="C64" s="15"/>
      <c r="D64" s="1"/>
      <c r="E64" s="1"/>
      <c r="F64" s="1"/>
      <c r="G64" s="1"/>
      <c r="H64" s="1"/>
      <c r="I64" s="1"/>
      <c r="J64" s="1"/>
      <c r="K64" s="1"/>
      <c r="M64" s="15"/>
      <c r="N64" s="1"/>
      <c r="O64" s="1"/>
      <c r="P64" s="1"/>
      <c r="Q64" s="1"/>
      <c r="R64" s="1"/>
      <c r="S64" s="1"/>
      <c r="T64" s="1"/>
      <c r="U64" s="1"/>
    </row>
    <row r="65" spans="3:21" ht="21.65" customHeight="1" x14ac:dyDescent="0.35">
      <c r="C65" s="10" t="s">
        <v>22</v>
      </c>
      <c r="D65" s="36" t="s">
        <v>25</v>
      </c>
      <c r="E65" s="36" t="s">
        <v>26</v>
      </c>
      <c r="F65" s="27" t="s">
        <v>73</v>
      </c>
      <c r="G65" s="28"/>
      <c r="H65" s="27" t="s">
        <v>28</v>
      </c>
      <c r="I65" s="28"/>
      <c r="J65" s="27" t="s">
        <v>74</v>
      </c>
      <c r="K65" s="28"/>
      <c r="M65" s="10" t="s">
        <v>22</v>
      </c>
      <c r="N65" s="36" t="s">
        <v>25</v>
      </c>
      <c r="O65" s="36" t="s">
        <v>26</v>
      </c>
      <c r="P65" s="27" t="s">
        <v>73</v>
      </c>
      <c r="Q65" s="28"/>
      <c r="R65" s="27" t="s">
        <v>28</v>
      </c>
      <c r="S65" s="28"/>
      <c r="T65" s="27" t="s">
        <v>74</v>
      </c>
      <c r="U65" s="28"/>
    </row>
    <row r="66" spans="3:21" x14ac:dyDescent="0.35">
      <c r="C66" s="9" t="s">
        <v>23</v>
      </c>
      <c r="D66" s="37"/>
      <c r="E66" s="37"/>
      <c r="F66" s="29"/>
      <c r="G66" s="30"/>
      <c r="H66" s="29"/>
      <c r="I66" s="30"/>
      <c r="J66" s="29"/>
      <c r="K66" s="30"/>
      <c r="M66" s="9" t="s">
        <v>23</v>
      </c>
      <c r="N66" s="37"/>
      <c r="O66" s="37"/>
      <c r="P66" s="29"/>
      <c r="Q66" s="30"/>
      <c r="R66" s="29"/>
      <c r="S66" s="30"/>
      <c r="T66" s="29"/>
      <c r="U66" s="30"/>
    </row>
    <row r="67" spans="3:21" ht="15" thickBot="1" x14ac:dyDescent="0.4">
      <c r="C67" s="12" t="s">
        <v>24</v>
      </c>
      <c r="D67" s="38"/>
      <c r="E67" s="38"/>
      <c r="F67" s="31"/>
      <c r="G67" s="32"/>
      <c r="H67" s="31"/>
      <c r="I67" s="32"/>
      <c r="J67" s="29"/>
      <c r="K67" s="30"/>
      <c r="M67" s="12" t="s">
        <v>24</v>
      </c>
      <c r="N67" s="38"/>
      <c r="O67" s="38"/>
      <c r="P67" s="31"/>
      <c r="Q67" s="32"/>
      <c r="R67" s="31"/>
      <c r="S67" s="32"/>
      <c r="T67" s="29"/>
      <c r="U67" s="30"/>
    </row>
    <row r="68" spans="3:21" ht="95" thickBot="1" x14ac:dyDescent="0.4">
      <c r="C68" s="45" t="s">
        <v>59</v>
      </c>
      <c r="D68" s="23">
        <v>1</v>
      </c>
      <c r="E68" s="11" t="s">
        <v>60</v>
      </c>
      <c r="F68" s="11">
        <v>1</v>
      </c>
      <c r="G68" s="11" t="s">
        <v>61</v>
      </c>
      <c r="H68" s="11">
        <v>4</v>
      </c>
      <c r="I68" s="11"/>
      <c r="J68" s="13">
        <v>7</v>
      </c>
      <c r="K68" s="11"/>
      <c r="M68" s="51" t="s">
        <v>59</v>
      </c>
      <c r="N68" s="23">
        <v>1</v>
      </c>
      <c r="O68" s="11" t="s">
        <v>60</v>
      </c>
      <c r="P68" s="11">
        <v>2</v>
      </c>
      <c r="Q68" s="11" t="s">
        <v>61</v>
      </c>
      <c r="R68" s="11">
        <v>6</v>
      </c>
      <c r="S68" s="11"/>
      <c r="T68" s="13">
        <v>9</v>
      </c>
      <c r="U68" s="11"/>
    </row>
    <row r="69" spans="3:21" ht="105.5" thickBot="1" x14ac:dyDescent="0.4">
      <c r="C69" s="46"/>
      <c r="D69" s="23">
        <v>2</v>
      </c>
      <c r="E69" s="11" t="s">
        <v>62</v>
      </c>
      <c r="F69" s="11">
        <v>1</v>
      </c>
      <c r="G69" s="11"/>
      <c r="H69" s="11">
        <v>5</v>
      </c>
      <c r="I69" s="11"/>
      <c r="J69" s="11">
        <v>8</v>
      </c>
      <c r="K69" s="11"/>
      <c r="M69" s="46"/>
      <c r="N69" s="23">
        <v>2</v>
      </c>
      <c r="O69" s="11" t="s">
        <v>62</v>
      </c>
      <c r="P69" s="11">
        <v>2</v>
      </c>
      <c r="Q69" s="11"/>
      <c r="R69" s="11">
        <v>5</v>
      </c>
      <c r="S69" s="11"/>
      <c r="T69" s="11">
        <v>8</v>
      </c>
      <c r="U69" s="11"/>
    </row>
    <row r="70" spans="3:21" ht="105.5" thickBot="1" x14ac:dyDescent="0.4">
      <c r="C70" s="46"/>
      <c r="D70" s="23">
        <v>3</v>
      </c>
      <c r="E70" s="11" t="s">
        <v>63</v>
      </c>
      <c r="F70" s="11">
        <v>1</v>
      </c>
      <c r="G70" s="11"/>
      <c r="H70" s="11">
        <v>4</v>
      </c>
      <c r="I70" s="11"/>
      <c r="J70" s="11">
        <v>8</v>
      </c>
      <c r="K70" s="11"/>
      <c r="M70" s="46"/>
      <c r="N70" s="23">
        <v>3</v>
      </c>
      <c r="O70" s="11" t="s">
        <v>63</v>
      </c>
      <c r="P70" s="11">
        <v>2</v>
      </c>
      <c r="Q70" s="11"/>
      <c r="R70" s="11">
        <v>4</v>
      </c>
      <c r="S70" s="11"/>
      <c r="T70" s="11">
        <v>8</v>
      </c>
      <c r="U70" s="11"/>
    </row>
    <row r="71" spans="3:21" ht="137" thickBot="1" x14ac:dyDescent="0.4">
      <c r="C71" s="46"/>
      <c r="D71" s="23" t="s">
        <v>40</v>
      </c>
      <c r="E71" s="11" t="s">
        <v>64</v>
      </c>
      <c r="F71" s="11">
        <v>2</v>
      </c>
      <c r="G71" s="11"/>
      <c r="H71" s="11">
        <v>6</v>
      </c>
      <c r="I71" s="11"/>
      <c r="J71" s="11">
        <v>7</v>
      </c>
      <c r="K71" s="11"/>
      <c r="M71" s="46"/>
      <c r="N71" s="23" t="s">
        <v>40</v>
      </c>
      <c r="O71" s="11" t="s">
        <v>64</v>
      </c>
      <c r="P71" s="11">
        <v>2</v>
      </c>
      <c r="Q71" s="11"/>
      <c r="R71" s="11">
        <v>6</v>
      </c>
      <c r="S71" s="11"/>
      <c r="T71" s="11">
        <v>9</v>
      </c>
      <c r="U71" s="11"/>
    </row>
    <row r="72" spans="3:21" ht="21.5" thickBot="1" x14ac:dyDescent="0.4">
      <c r="C72" s="46"/>
      <c r="D72" s="14"/>
      <c r="E72" s="11" t="s">
        <v>65</v>
      </c>
      <c r="F72" s="11">
        <f>AVERAGEA(F68:F71)</f>
        <v>1.25</v>
      </c>
      <c r="G72" s="11" t="s">
        <v>45</v>
      </c>
      <c r="H72" s="11">
        <f>AVERAGEA(H68:H71)</f>
        <v>4.75</v>
      </c>
      <c r="I72" s="11"/>
      <c r="J72" s="11">
        <f>AVERAGEA(J68:J71)</f>
        <v>7.5</v>
      </c>
      <c r="K72" s="11" t="s">
        <v>46</v>
      </c>
      <c r="M72" s="46"/>
      <c r="N72" s="14"/>
      <c r="O72" s="11" t="s">
        <v>65</v>
      </c>
      <c r="P72" s="11">
        <f>AVERAGEA(P68:P71)</f>
        <v>2</v>
      </c>
      <c r="Q72" s="11" t="s">
        <v>45</v>
      </c>
      <c r="R72" s="11">
        <f>AVERAGEA(R68:R71)</f>
        <v>5.25</v>
      </c>
      <c r="S72" s="11"/>
      <c r="T72" s="11">
        <f>AVERAGEA(T68:T71)</f>
        <v>8.5</v>
      </c>
      <c r="U72" s="11" t="s">
        <v>46</v>
      </c>
    </row>
    <row r="73" spans="3:21" ht="16" thickBot="1" x14ac:dyDescent="0.4">
      <c r="C73" s="46"/>
      <c r="D73" s="14"/>
      <c r="E73" s="14"/>
      <c r="F73" s="14"/>
      <c r="G73" s="14"/>
      <c r="H73" s="14"/>
      <c r="I73" s="14"/>
      <c r="J73" s="14"/>
      <c r="K73" s="14"/>
      <c r="M73" s="46"/>
      <c r="N73" s="14"/>
      <c r="O73" s="14"/>
      <c r="P73" s="14"/>
      <c r="Q73" s="14"/>
      <c r="R73" s="14"/>
      <c r="S73" s="14"/>
      <c r="T73" s="14"/>
      <c r="U73" s="14"/>
    </row>
    <row r="74" spans="3:21" ht="16" thickBot="1" x14ac:dyDescent="0.4">
      <c r="C74" s="47"/>
      <c r="D74" s="14"/>
      <c r="E74" s="14"/>
      <c r="F74" s="14"/>
      <c r="G74" s="14"/>
      <c r="H74" s="14"/>
      <c r="I74" s="14"/>
      <c r="J74" s="14"/>
      <c r="K74" s="14"/>
      <c r="M74" s="47"/>
      <c r="N74" s="14"/>
      <c r="O74" s="14"/>
      <c r="P74" s="14"/>
      <c r="Q74" s="14"/>
      <c r="R74" s="14"/>
      <c r="S74" s="14"/>
      <c r="T74" s="14"/>
      <c r="U74" s="14"/>
    </row>
    <row r="75" spans="3:21" ht="16" thickBot="1" x14ac:dyDescent="0.4">
      <c r="C75" s="15"/>
      <c r="D75" s="1"/>
      <c r="E75" s="1"/>
      <c r="F75" s="1"/>
      <c r="G75" s="1"/>
      <c r="H75" s="1"/>
      <c r="I75" s="1"/>
      <c r="J75" s="1"/>
      <c r="K75" s="1"/>
      <c r="M75" s="15"/>
      <c r="N75" s="1"/>
      <c r="O75" s="1"/>
      <c r="P75" s="1"/>
      <c r="Q75" s="1"/>
      <c r="R75" s="1"/>
      <c r="S75" s="1"/>
      <c r="T75" s="1"/>
      <c r="U75" s="1"/>
    </row>
    <row r="76" spans="3:21" ht="21.65" customHeight="1" x14ac:dyDescent="0.35">
      <c r="C76" s="10" t="s">
        <v>22</v>
      </c>
      <c r="D76" s="36" t="s">
        <v>25</v>
      </c>
      <c r="E76" s="36" t="s">
        <v>26</v>
      </c>
      <c r="F76" s="27" t="s">
        <v>27</v>
      </c>
      <c r="G76" s="28"/>
      <c r="H76" s="27" t="s">
        <v>28</v>
      </c>
      <c r="I76" s="28"/>
      <c r="J76" s="27" t="s">
        <v>29</v>
      </c>
      <c r="K76" s="28"/>
      <c r="M76" s="10" t="s">
        <v>22</v>
      </c>
      <c r="N76" s="36" t="s">
        <v>25</v>
      </c>
      <c r="O76" s="36" t="s">
        <v>26</v>
      </c>
      <c r="P76" s="27" t="s">
        <v>27</v>
      </c>
      <c r="Q76" s="28"/>
      <c r="R76" s="27" t="s">
        <v>28</v>
      </c>
      <c r="S76" s="28"/>
      <c r="T76" s="27" t="s">
        <v>29</v>
      </c>
      <c r="U76" s="28"/>
    </row>
    <row r="77" spans="3:21" x14ac:dyDescent="0.35">
      <c r="C77" s="9" t="s">
        <v>23</v>
      </c>
      <c r="D77" s="37"/>
      <c r="E77" s="37"/>
      <c r="F77" s="29"/>
      <c r="G77" s="30"/>
      <c r="H77" s="29"/>
      <c r="I77" s="30"/>
      <c r="J77" s="29"/>
      <c r="K77" s="30"/>
      <c r="M77" s="9" t="s">
        <v>23</v>
      </c>
      <c r="N77" s="37"/>
      <c r="O77" s="37"/>
      <c r="P77" s="29"/>
      <c r="Q77" s="30"/>
      <c r="R77" s="29"/>
      <c r="S77" s="30"/>
      <c r="T77" s="29"/>
      <c r="U77" s="30"/>
    </row>
    <row r="78" spans="3:21" ht="15" thickBot="1" x14ac:dyDescent="0.4">
      <c r="C78" s="12" t="s">
        <v>24</v>
      </c>
      <c r="D78" s="38"/>
      <c r="E78" s="38"/>
      <c r="F78" s="31"/>
      <c r="G78" s="32"/>
      <c r="H78" s="31"/>
      <c r="I78" s="32"/>
      <c r="J78" s="29"/>
      <c r="K78" s="30"/>
      <c r="M78" s="12" t="s">
        <v>24</v>
      </c>
      <c r="N78" s="38"/>
      <c r="O78" s="38"/>
      <c r="P78" s="31"/>
      <c r="Q78" s="32"/>
      <c r="R78" s="31"/>
      <c r="S78" s="32"/>
      <c r="T78" s="29"/>
      <c r="U78" s="30"/>
    </row>
    <row r="79" spans="3:21" ht="126.5" thickBot="1" x14ac:dyDescent="0.4">
      <c r="C79" s="42" t="s">
        <v>66</v>
      </c>
      <c r="D79" s="23">
        <v>1</v>
      </c>
      <c r="E79" s="11" t="s">
        <v>67</v>
      </c>
      <c r="F79" s="11">
        <v>1</v>
      </c>
      <c r="G79" s="11"/>
      <c r="H79" s="11">
        <v>4</v>
      </c>
      <c r="I79" s="11"/>
      <c r="J79" s="13">
        <v>7</v>
      </c>
      <c r="K79" s="11"/>
      <c r="M79" s="42" t="s">
        <v>66</v>
      </c>
      <c r="N79" s="23">
        <v>1</v>
      </c>
      <c r="O79" s="11" t="s">
        <v>67</v>
      </c>
      <c r="P79" s="11">
        <v>2</v>
      </c>
      <c r="Q79" s="11"/>
      <c r="R79" s="11">
        <v>6</v>
      </c>
      <c r="S79" s="11"/>
      <c r="T79" s="13">
        <v>7</v>
      </c>
      <c r="U79" s="11"/>
    </row>
    <row r="80" spans="3:21" ht="74" thickBot="1" x14ac:dyDescent="0.4">
      <c r="C80" s="43"/>
      <c r="D80" s="23">
        <v>2</v>
      </c>
      <c r="E80" s="11" t="s">
        <v>68</v>
      </c>
      <c r="F80" s="11">
        <v>1</v>
      </c>
      <c r="G80" s="11"/>
      <c r="H80" s="11">
        <v>5</v>
      </c>
      <c r="I80" s="11"/>
      <c r="J80" s="11">
        <v>6</v>
      </c>
      <c r="K80" s="11"/>
      <c r="M80" s="43"/>
      <c r="N80" s="23">
        <v>2</v>
      </c>
      <c r="O80" s="11" t="s">
        <v>68</v>
      </c>
      <c r="P80" s="11">
        <v>2</v>
      </c>
      <c r="Q80" s="11"/>
      <c r="R80" s="11">
        <v>5</v>
      </c>
      <c r="S80" s="11"/>
      <c r="T80" s="11">
        <v>8</v>
      </c>
      <c r="U80" s="11"/>
    </row>
    <row r="81" spans="3:21" ht="63.5" thickBot="1" x14ac:dyDescent="0.4">
      <c r="C81" s="43"/>
      <c r="D81" s="23">
        <v>3</v>
      </c>
      <c r="E81" s="11" t="s">
        <v>69</v>
      </c>
      <c r="F81" s="11">
        <v>1</v>
      </c>
      <c r="G81" s="11"/>
      <c r="H81" s="11">
        <v>4</v>
      </c>
      <c r="I81" s="11"/>
      <c r="J81" s="11">
        <v>6</v>
      </c>
      <c r="K81" s="11"/>
      <c r="M81" s="43"/>
      <c r="N81" s="23">
        <v>3</v>
      </c>
      <c r="O81" s="11" t="s">
        <v>69</v>
      </c>
      <c r="P81" s="11">
        <v>2</v>
      </c>
      <c r="Q81" s="11"/>
      <c r="R81" s="11">
        <v>4</v>
      </c>
      <c r="S81" s="11"/>
      <c r="T81" s="11">
        <v>9</v>
      </c>
      <c r="U81" s="11"/>
    </row>
    <row r="82" spans="3:21" ht="95" thickBot="1" x14ac:dyDescent="0.4">
      <c r="C82" s="43"/>
      <c r="D82" s="23" t="s">
        <v>40</v>
      </c>
      <c r="E82" s="11" t="s">
        <v>70</v>
      </c>
      <c r="F82" s="11">
        <v>2</v>
      </c>
      <c r="G82" s="11"/>
      <c r="H82" s="11">
        <v>6</v>
      </c>
      <c r="I82" s="11"/>
      <c r="J82" s="11">
        <v>8</v>
      </c>
      <c r="K82" s="11"/>
      <c r="M82" s="43"/>
      <c r="N82" s="23" t="s">
        <v>40</v>
      </c>
      <c r="O82" s="11" t="s">
        <v>70</v>
      </c>
      <c r="P82" s="11">
        <v>2</v>
      </c>
      <c r="Q82" s="11"/>
      <c r="R82" s="11">
        <v>6</v>
      </c>
      <c r="S82" s="11"/>
      <c r="T82" s="11">
        <v>9</v>
      </c>
      <c r="U82" s="11"/>
    </row>
    <row r="83" spans="3:21" ht="21.5" thickBot="1" x14ac:dyDescent="0.4">
      <c r="C83" s="43"/>
      <c r="D83" s="14"/>
      <c r="E83" s="11" t="s">
        <v>71</v>
      </c>
      <c r="F83" s="11">
        <f>AVERAGEA(F79:F82)</f>
        <v>1.25</v>
      </c>
      <c r="G83" s="11" t="s">
        <v>45</v>
      </c>
      <c r="H83" s="11">
        <f>AVERAGEA(H79:H82)</f>
        <v>4.75</v>
      </c>
      <c r="I83" s="11"/>
      <c r="J83" s="11">
        <f>AVERAGEA(J79:J82)</f>
        <v>6.75</v>
      </c>
      <c r="K83" s="11" t="s">
        <v>46</v>
      </c>
      <c r="M83" s="43"/>
      <c r="N83" s="14"/>
      <c r="O83" s="11" t="s">
        <v>71</v>
      </c>
      <c r="P83" s="11">
        <f>AVERAGEA(P79:P82)</f>
        <v>2</v>
      </c>
      <c r="Q83" s="11" t="s">
        <v>45</v>
      </c>
      <c r="R83" s="11">
        <f>AVERAGEA(R79:R82)</f>
        <v>5.25</v>
      </c>
      <c r="S83" s="11"/>
      <c r="T83" s="11">
        <f>AVERAGEA(T79:T82)</f>
        <v>8.25</v>
      </c>
      <c r="U83" s="11" t="s">
        <v>46</v>
      </c>
    </row>
    <row r="84" spans="3:21" ht="16" thickBot="1" x14ac:dyDescent="0.4">
      <c r="C84" s="43"/>
      <c r="D84" s="14"/>
      <c r="E84" s="14"/>
      <c r="F84" s="14"/>
      <c r="G84" s="14"/>
      <c r="H84" s="14"/>
      <c r="I84" s="14"/>
      <c r="J84" s="14"/>
      <c r="K84" s="14"/>
      <c r="M84" s="43"/>
      <c r="N84" s="14"/>
      <c r="O84" s="14"/>
      <c r="P84" s="14"/>
      <c r="Q84" s="14"/>
      <c r="R84" s="14"/>
      <c r="S84" s="14"/>
      <c r="T84" s="14"/>
      <c r="U84" s="14"/>
    </row>
    <row r="85" spans="3:21" ht="16" thickBot="1" x14ac:dyDescent="0.4">
      <c r="C85" s="44"/>
      <c r="D85" s="14"/>
      <c r="E85" s="14"/>
      <c r="F85" s="14"/>
      <c r="G85" s="14"/>
      <c r="H85" s="14"/>
      <c r="I85" s="14"/>
      <c r="J85" s="14"/>
      <c r="K85" s="14"/>
      <c r="M85" s="44"/>
      <c r="N85" s="14"/>
      <c r="O85" s="14"/>
      <c r="P85" s="14"/>
      <c r="Q85" s="14"/>
      <c r="R85" s="14"/>
      <c r="S85" s="14"/>
      <c r="T85" s="14"/>
      <c r="U85" s="14"/>
    </row>
    <row r="88" spans="3:21" x14ac:dyDescent="0.35">
      <c r="C88" t="s">
        <v>75</v>
      </c>
      <c r="F88" s="4" t="s">
        <v>76</v>
      </c>
      <c r="G88" t="s">
        <v>77</v>
      </c>
      <c r="H88" s="4" t="s">
        <v>78</v>
      </c>
      <c r="I88" t="s">
        <v>79</v>
      </c>
      <c r="J88" s="4"/>
      <c r="P88" s="4"/>
    </row>
    <row r="89" spans="3:21" x14ac:dyDescent="0.35">
      <c r="E89" s="17">
        <v>2022</v>
      </c>
      <c r="F89" s="3">
        <f>(F39+F50+F61+F72+F83)/5</f>
        <v>1.25</v>
      </c>
      <c r="G89" s="3">
        <f>(P39+P50+P61+P72+P83)/5</f>
        <v>2.0499999999999998</v>
      </c>
      <c r="Q89" s="5"/>
    </row>
    <row r="90" spans="3:21" x14ac:dyDescent="0.35">
      <c r="E90" s="17">
        <f>2035</f>
        <v>2035</v>
      </c>
      <c r="F90" s="3">
        <f>(H39+H50+H61+H72+H83)/5</f>
        <v>4.75</v>
      </c>
      <c r="G90" s="3">
        <f>(R39+R50+R61+R72+R83)/5</f>
        <v>5.55</v>
      </c>
      <c r="Q90" s="5"/>
    </row>
    <row r="91" spans="3:21" x14ac:dyDescent="0.35">
      <c r="E91" s="17">
        <f>2050</f>
        <v>2050</v>
      </c>
      <c r="F91" s="3">
        <f>(J39+J50+J61+J72+J83)/5</f>
        <v>7.5</v>
      </c>
      <c r="G91" s="3">
        <f>(T39+T50+T61+T72+T83)/5</f>
        <v>8.5</v>
      </c>
      <c r="Q91" s="5"/>
    </row>
    <row r="93" spans="3:21" x14ac:dyDescent="0.35">
      <c r="C93" t="s">
        <v>82</v>
      </c>
    </row>
  </sheetData>
  <mergeCells count="60">
    <mergeCell ref="M79:M85"/>
    <mergeCell ref="T65:U67"/>
    <mergeCell ref="M68:M74"/>
    <mergeCell ref="N76:N78"/>
    <mergeCell ref="O76:O78"/>
    <mergeCell ref="P76:Q78"/>
    <mergeCell ref="R76:S78"/>
    <mergeCell ref="T76:U78"/>
    <mergeCell ref="P65:Q67"/>
    <mergeCell ref="R65:S67"/>
    <mergeCell ref="P32:Q34"/>
    <mergeCell ref="R32:S34"/>
    <mergeCell ref="T32:U34"/>
    <mergeCell ref="M35:M41"/>
    <mergeCell ref="N43:N45"/>
    <mergeCell ref="O43:O45"/>
    <mergeCell ref="P43:Q45"/>
    <mergeCell ref="R43:S45"/>
    <mergeCell ref="T43:U45"/>
    <mergeCell ref="O32:O34"/>
    <mergeCell ref="D76:D78"/>
    <mergeCell ref="E76:E78"/>
    <mergeCell ref="J76:K78"/>
    <mergeCell ref="C79:C85"/>
    <mergeCell ref="N32:N34"/>
    <mergeCell ref="M46:M52"/>
    <mergeCell ref="N54:N56"/>
    <mergeCell ref="C68:C74"/>
    <mergeCell ref="F76:G78"/>
    <mergeCell ref="H76:I78"/>
    <mergeCell ref="D32:D34"/>
    <mergeCell ref="E32:E34"/>
    <mergeCell ref="J32:K34"/>
    <mergeCell ref="C35:C41"/>
    <mergeCell ref="D43:D45"/>
    <mergeCell ref="E43:E45"/>
    <mergeCell ref="C57:C63"/>
    <mergeCell ref="D65:D67"/>
    <mergeCell ref="E65:E67"/>
    <mergeCell ref="J65:K67"/>
    <mergeCell ref="O65:O67"/>
    <mergeCell ref="F32:G34"/>
    <mergeCell ref="H32:I34"/>
    <mergeCell ref="N65:N67"/>
    <mergeCell ref="J43:K45"/>
    <mergeCell ref="H54:I56"/>
    <mergeCell ref="F65:G67"/>
    <mergeCell ref="H65:I67"/>
    <mergeCell ref="F43:G45"/>
    <mergeCell ref="H43:I45"/>
    <mergeCell ref="M57:M63"/>
    <mergeCell ref="J54:K56"/>
    <mergeCell ref="P54:Q56"/>
    <mergeCell ref="R54:S56"/>
    <mergeCell ref="T54:U56"/>
    <mergeCell ref="C46:C52"/>
    <mergeCell ref="F54:G56"/>
    <mergeCell ref="D54:D56"/>
    <mergeCell ref="E54:E56"/>
    <mergeCell ref="O54:O56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Blad1</vt:lpstr>
    </vt:vector>
  </TitlesOfParts>
  <Company>Bolagsverket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Nguyen</dc:creator>
  <cp:lastModifiedBy>Lovisa</cp:lastModifiedBy>
  <dcterms:created xsi:type="dcterms:W3CDTF">2022-07-21T07:50:24Z</dcterms:created>
  <dcterms:modified xsi:type="dcterms:W3CDTF">2022-09-06T13:44:16Z</dcterms:modified>
</cp:coreProperties>
</file>